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F&amp;O)'!$R$1:$R$347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M133" i="6"/>
  <c r="K133"/>
  <c r="K134"/>
  <c r="M134" s="1"/>
  <c r="M94"/>
  <c r="L94"/>
  <c r="K94"/>
  <c r="L93"/>
  <c r="M93" s="1"/>
  <c r="K93"/>
  <c r="L99"/>
  <c r="M99" s="1"/>
  <c r="K99"/>
  <c r="K132"/>
  <c r="M132" s="1"/>
  <c r="L98"/>
  <c r="M98" s="1"/>
  <c r="K98"/>
  <c r="K131"/>
  <c r="M131" s="1"/>
  <c r="L50"/>
  <c r="K50"/>
  <c r="L49"/>
  <c r="M49" s="1"/>
  <c r="K49"/>
  <c r="L96"/>
  <c r="K96"/>
  <c r="L97"/>
  <c r="K97"/>
  <c r="M95"/>
  <c r="L95"/>
  <c r="K95"/>
  <c r="L16"/>
  <c r="K16"/>
  <c r="M16" s="1"/>
  <c r="L92"/>
  <c r="K92"/>
  <c r="L91"/>
  <c r="K91"/>
  <c r="L41"/>
  <c r="K41"/>
  <c r="L45"/>
  <c r="K45"/>
  <c r="L47"/>
  <c r="K47"/>
  <c r="L48"/>
  <c r="K48"/>
  <c r="K42"/>
  <c r="L42"/>
  <c r="L37"/>
  <c r="K37"/>
  <c r="L90"/>
  <c r="K90"/>
  <c r="M90" s="1"/>
  <c r="L89"/>
  <c r="K89"/>
  <c r="L88"/>
  <c r="K88"/>
  <c r="K127"/>
  <c r="M127" s="1"/>
  <c r="L86"/>
  <c r="K86"/>
  <c r="L40"/>
  <c r="K40"/>
  <c r="K130"/>
  <c r="M130" s="1"/>
  <c r="K129"/>
  <c r="M129" s="1"/>
  <c r="L87"/>
  <c r="K87"/>
  <c r="L85"/>
  <c r="K85"/>
  <c r="L83"/>
  <c r="K83"/>
  <c r="L38"/>
  <c r="K38"/>
  <c r="L36"/>
  <c r="K36"/>
  <c r="L33"/>
  <c r="K33"/>
  <c r="L84"/>
  <c r="K84"/>
  <c r="K112"/>
  <c r="M112" s="1"/>
  <c r="K126"/>
  <c r="M126" s="1"/>
  <c r="K128"/>
  <c r="M128" s="1"/>
  <c r="K125"/>
  <c r="M125" s="1"/>
  <c r="L44"/>
  <c r="K44"/>
  <c r="L43"/>
  <c r="K43"/>
  <c r="L14"/>
  <c r="K14"/>
  <c r="H12"/>
  <c r="L80"/>
  <c r="K80"/>
  <c r="L73"/>
  <c r="K73"/>
  <c r="L79"/>
  <c r="K79"/>
  <c r="L78"/>
  <c r="K78"/>
  <c r="K124"/>
  <c r="M124" s="1"/>
  <c r="K123"/>
  <c r="M123" s="1"/>
  <c r="L82"/>
  <c r="K82"/>
  <c r="K122"/>
  <c r="M122" s="1"/>
  <c r="L81"/>
  <c r="K81"/>
  <c r="L31"/>
  <c r="K31"/>
  <c r="K120"/>
  <c r="M120" s="1"/>
  <c r="K119"/>
  <c r="M119" s="1"/>
  <c r="L39"/>
  <c r="K39"/>
  <c r="L28"/>
  <c r="K28"/>
  <c r="K121"/>
  <c r="M121" s="1"/>
  <c r="P15"/>
  <c r="L77"/>
  <c r="K77"/>
  <c r="L75"/>
  <c r="K75"/>
  <c r="K118"/>
  <c r="M118" s="1"/>
  <c r="K117"/>
  <c r="M117" s="1"/>
  <c r="L76"/>
  <c r="K76"/>
  <c r="L35"/>
  <c r="K35"/>
  <c r="P13"/>
  <c r="L74"/>
  <c r="K74"/>
  <c r="K116"/>
  <c r="M116" s="1"/>
  <c r="K115"/>
  <c r="M115" s="1"/>
  <c r="K114"/>
  <c r="M114" s="1"/>
  <c r="K72"/>
  <c r="L72"/>
  <c r="L69"/>
  <c r="K69"/>
  <c r="L71"/>
  <c r="K71"/>
  <c r="L70"/>
  <c r="K70"/>
  <c r="L34"/>
  <c r="K34"/>
  <c r="K68"/>
  <c r="L68"/>
  <c r="L32"/>
  <c r="K32"/>
  <c r="L29"/>
  <c r="K29"/>
  <c r="L67"/>
  <c r="K67"/>
  <c r="L66"/>
  <c r="K66"/>
  <c r="L65"/>
  <c r="K65"/>
  <c r="L30"/>
  <c r="K30"/>
  <c r="M96" l="1"/>
  <c r="M37"/>
  <c r="M50"/>
  <c r="M97"/>
  <c r="M86"/>
  <c r="M42"/>
  <c r="M92"/>
  <c r="M36"/>
  <c r="M40"/>
  <c r="M41"/>
  <c r="M91"/>
  <c r="M48"/>
  <c r="M47"/>
  <c r="M45"/>
  <c r="M89"/>
  <c r="M88"/>
  <c r="M33"/>
  <c r="M83"/>
  <c r="M87"/>
  <c r="M85"/>
  <c r="M38"/>
  <c r="M43"/>
  <c r="M84"/>
  <c r="M14"/>
  <c r="M44"/>
  <c r="M31"/>
  <c r="M81"/>
  <c r="M78"/>
  <c r="M79"/>
  <c r="M73"/>
  <c r="M80"/>
  <c r="M28"/>
  <c r="M82"/>
  <c r="M35"/>
  <c r="M39"/>
  <c r="M77"/>
  <c r="M75"/>
  <c r="M76"/>
  <c r="M74"/>
  <c r="M71"/>
  <c r="M72"/>
  <c r="M66"/>
  <c r="M29"/>
  <c r="M69"/>
  <c r="M70"/>
  <c r="M32"/>
  <c r="M34"/>
  <c r="M30"/>
  <c r="M67"/>
  <c r="M68"/>
  <c r="M65"/>
  <c r="L142"/>
  <c r="K142"/>
  <c r="M142" l="1"/>
  <c r="L12" l="1"/>
  <c r="K12"/>
  <c r="L11"/>
  <c r="K11"/>
  <c r="L140"/>
  <c r="K140"/>
  <c r="M11" l="1"/>
  <c r="M12"/>
  <c r="M140"/>
  <c r="L141"/>
  <c r="K141"/>
  <c r="H335"/>
  <c r="M141" l="1"/>
  <c r="K335" l="1"/>
  <c r="L335" s="1"/>
  <c r="K324"/>
  <c r="L324" s="1"/>
  <c r="K314"/>
  <c r="L314" s="1"/>
  <c r="K330" l="1"/>
  <c r="L330" s="1"/>
  <c r="K331" l="1"/>
  <c r="L331" s="1"/>
  <c r="K328" l="1"/>
  <c r="L328" s="1"/>
  <c r="K307"/>
  <c r="L307" s="1"/>
  <c r="K327"/>
  <c r="L327" s="1"/>
  <c r="K326"/>
  <c r="L326" s="1"/>
  <c r="K325"/>
  <c r="L325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3"/>
  <c r="L313" s="1"/>
  <c r="K312"/>
  <c r="L312" s="1"/>
  <c r="K311"/>
  <c r="L311" s="1"/>
  <c r="K310"/>
  <c r="L310" s="1"/>
  <c r="K309"/>
  <c r="L309" s="1"/>
  <c r="K308"/>
  <c r="L308" s="1"/>
  <c r="K306"/>
  <c r="L306" s="1"/>
  <c r="K305"/>
  <c r="L305" s="1"/>
  <c r="K304"/>
  <c r="L304" s="1"/>
  <c r="F303"/>
  <c r="K303" s="1"/>
  <c r="L303" s="1"/>
  <c r="K302"/>
  <c r="L302" s="1"/>
  <c r="K301"/>
  <c r="L301" s="1"/>
  <c r="K300"/>
  <c r="L300" s="1"/>
  <c r="K299"/>
  <c r="L299" s="1"/>
  <c r="K298"/>
  <c r="L298" s="1"/>
  <c r="F297"/>
  <c r="K297" s="1"/>
  <c r="L297" s="1"/>
  <c r="F296"/>
  <c r="K296" s="1"/>
  <c r="L296" s="1"/>
  <c r="K295"/>
  <c r="L295" s="1"/>
  <c r="F294"/>
  <c r="K294" s="1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8"/>
  <c r="L278" s="1"/>
  <c r="K276"/>
  <c r="L276" s="1"/>
  <c r="K275"/>
  <c r="L275" s="1"/>
  <c r="F274"/>
  <c r="K274" s="1"/>
  <c r="L274" s="1"/>
  <c r="K273"/>
  <c r="L273" s="1"/>
  <c r="K270"/>
  <c r="L270" s="1"/>
  <c r="K269"/>
  <c r="L269" s="1"/>
  <c r="K268"/>
  <c r="L268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6"/>
  <c r="L246" s="1"/>
  <c r="K244"/>
  <c r="L244" s="1"/>
  <c r="K242"/>
  <c r="L242" s="1"/>
  <c r="K241"/>
  <c r="L241" s="1"/>
  <c r="K240"/>
  <c r="L240" s="1"/>
  <c r="K238"/>
  <c r="L238" s="1"/>
  <c r="K237"/>
  <c r="L237" s="1"/>
  <c r="K236"/>
  <c r="L236" s="1"/>
  <c r="K235"/>
  <c r="K234"/>
  <c r="L234" s="1"/>
  <c r="K233"/>
  <c r="L233" s="1"/>
  <c r="K231"/>
  <c r="L231" s="1"/>
  <c r="K230"/>
  <c r="L230" s="1"/>
  <c r="K229"/>
  <c r="L229" s="1"/>
  <c r="K228"/>
  <c r="L228" s="1"/>
  <c r="K227"/>
  <c r="L227" s="1"/>
  <c r="F226"/>
  <c r="K226" s="1"/>
  <c r="L226" s="1"/>
  <c r="H225"/>
  <c r="K225" s="1"/>
  <c r="L225" s="1"/>
  <c r="K222"/>
  <c r="L222" s="1"/>
  <c r="K221"/>
  <c r="L221" s="1"/>
  <c r="K220"/>
  <c r="L220" s="1"/>
  <c r="K219"/>
  <c r="L219" s="1"/>
  <c r="K218"/>
  <c r="L218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H191"/>
  <c r="K191" s="1"/>
  <c r="L191" s="1"/>
  <c r="F190"/>
  <c r="K190" s="1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<sst xmlns="http://schemas.openxmlformats.org/spreadsheetml/2006/main" count="2987" uniqueCount="1144">
  <si>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</si>
  <si>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</si>
  <si>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</si>
  <si>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</si>
  <si>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</si>
  <si>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</si>
  <si>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</si>
  <si>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</si>
  <si>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</si>
  <si>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</si>
  <si>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</si>
  <si>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</si>
  <si>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</si>
  <si>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</si>
  <si>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</si>
  <si>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</si>
  <si>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</si>
  <si>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</si>
  <si>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</si>
  <si>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</si>
  <si>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</si>
  <si>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</si>
  <si>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</si>
  <si>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</si>
  <si>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</si>
  <si>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</si>
  <si>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</si>
  <si>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</si>
  <si>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</si>
  <si>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</si>
  <si>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</si>
  <si>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</si>
  <si>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</si>
  <si>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</si>
  <si>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</si>
  <si>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</si>
  <si>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</si>
  <si>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</si>
  <si>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</si>
  <si>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</si>
  <si>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</si>
  <si>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</si>
  <si>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</si>
  <si>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</si>
  <si>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</si>
  <si>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</si>
  <si>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</si>
  <si>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</si>
  <si>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</si>
  <si>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</si>
  <si>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</si>
  <si>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</si>
  <si>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</si>
  <si>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</si>
  <si>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</si>
  <si>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</si>
  <si>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</si>
  <si>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</si>
  <si>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</si>
  <si>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</si>
  <si>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</si>
  <si>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</si>
  <si>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</si>
  <si>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</si>
  <si>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</si>
  <si>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</si>
  <si>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</si>
  <si>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</si>
  <si>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</si>
  <si>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</si>
  <si>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</si>
  <si>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</si>
  <si>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</si>
  <si>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</si>
  <si>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</si>
  <si>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</si>
  <si>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</si>
  <si>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</si>
  <si>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</si>
  <si>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</si>
  <si>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</si>
  <si>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</si>
  <si>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</si>
  <si>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</si>
  <si>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</si>
  <si>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</si>
  <si>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</si>
  <si>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</si>
  <si>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</si>
  <si>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</si>
  <si>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</si>
  <si>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</si>
  <si>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</si>
  <si>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</si>
  <si>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</si>
  <si>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</si>
  <si>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</si>
  <si>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</si>
  <si>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</si>
  <si>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</si>
  <si>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</si>
  <si>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</si>
  <si>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</si>
  <si>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</si>
  <si>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</si>
  <si>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</si>
  <si>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</si>
  <si>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</si>
  <si>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</si>
  <si>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</si>
  <si>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</si>
  <si>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</si>
  <si>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</si>
  <si>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</si>
  <si>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</si>
  <si>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</si>
  <si>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</si>
  <si>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</si>
  <si>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</si>
  <si>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</si>
  <si>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</si>
  <si>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</si>
  <si>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</si>
  <si>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</si>
  <si>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</si>
  <si>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</si>
  <si>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</si>
  <si>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</si>
  <si>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</si>
  <si>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</si>
  <si>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</si>
  <si>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</si>
  <si>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</si>
  <si>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</si>
  <si>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</si>
  <si>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</si>
  <si>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</si>
  <si>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</si>
  <si>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</si>
  <si>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</si>
  <si>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</si>
  <si>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</si>
  <si>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</si>
  <si>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</si>
  <si>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</si>
  <si>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</si>
  <si>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</si>
  <si>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</si>
  <si>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</si>
  <si>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</si>
  <si>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</si>
  <si>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</si>
  <si>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</si>
  <si>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</si>
  <si>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</si>
  <si>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</si>
  <si>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</si>
  <si>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</si>
  <si>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</si>
  <si>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</si>
  <si>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</si>
  <si>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</si>
  <si>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</si>
  <si>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</si>
  <si>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</si>
  <si>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</si>
  <si>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</si>
  <si>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</si>
  <si>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</si>
  <si>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</si>
  <si>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</si>
  <si>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</si>
  <si>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</si>
  <si>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</si>
  <si>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</si>
  <si>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</si>
  <si>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</si>
  <si>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</si>
  <si>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</si>
  <si>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</si>
  <si>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</si>
  <si>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</si>
  <si>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</si>
  <si>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</si>
  <si>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</si>
  <si>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</si>
  <si>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</si>
  <si>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</si>
  <si>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</si>
  <si>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</si>
  <si>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</si>
  <si>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</si>
  <si>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</si>
  <si>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</si>
  <si>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</si>
  <si>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</si>
  <si>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</si>
  <si>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</si>
  <si>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</si>
  <si>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</si>
  <si>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</si>
  <si>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</si>
  <si>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</si>
  <si>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</si>
  <si>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</si>
  <si>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</si>
  <si>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</si>
  <si>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</si>
  <si>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</si>
  <si>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</si>
  <si>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</si>
  <si>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</si>
  <si>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</si>
  <si>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</si>
  <si>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</si>
  <si>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</si>
  <si>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</si>
  <si>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</si>
  <si>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</si>
  <si>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</si>
  <si>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</si>
  <si>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</si>
  <si>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</si>
  <si>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</si>
  <si>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</si>
  <si>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</si>
  <si>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</si>
  <si>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</si>
  <si>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</si>
  <si>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</si>
  <si>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</si>
  <si>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</si>
  <si>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</si>
  <si>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</si>
  <si>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</si>
  <si>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</si>
  <si>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</si>
  <si>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</si>
  <si>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</si>
  <si>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</si>
  <si>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</si>
  <si>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</si>
  <si>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</si>
  <si>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</si>
  <si>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</si>
  <si>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</si>
  <si>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</si>
  <si>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</si>
  <si>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</si>
  <si>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</si>
  <si>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</si>
  <si>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</si>
  <si>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</si>
  <si>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</si>
  <si>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</si>
  <si>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</si>
  <si>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</si>
  <si>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</si>
  <si>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</si>
  <si>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</si>
  <si>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</si>
  <si>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</si>
  <si>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</si>
  <si>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</si>
  <si>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</si>
  <si>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</si>
  <si>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</si>
  <si>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</si>
  <si>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</si>
  <si>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</si>
  <si>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</si>
  <si>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</si>
  <si>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</si>
  <si>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</si>
  <si>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</si>
  <si>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</si>
  <si>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</si>
  <si>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</si>
  <si>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</si>
  <si>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</si>
  <si>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</si>
  <si>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</si>
  <si>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</si>
  <si>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</si>
  <si>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</si>
  <si>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</si>
  <si>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</si>
  <si>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</si>
  <si>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</si>
  <si>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</si>
  <si>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</si>
  <si>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</si>
  <si>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</si>
  <si>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</si>
  <si>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</si>
  <si>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</si>
  <si>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</si>
  <si>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</si>
  <si>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</si>
  <si>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</si>
  <si>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</si>
  <si>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</si>
  <si>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</si>
  <si>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</si>
  <si>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</si>
  <si>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</si>
  <si>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</si>
  <si>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</si>
  <si>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</si>
  <si>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</si>
  <si>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</si>
  <si>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</si>
  <si>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</si>
  <si>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</si>
  <si>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</si>
  <si>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</si>
  <si>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</si>
  <si>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</si>
  <si>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</si>
  <si>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</si>
  <si>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</si>
  <si>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</si>
  <si>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</si>
  <si>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</si>
  <si>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</si>
  <si>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</si>
  <si>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</si>
  <si>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</si>
  <si>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</si>
  <si>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</si>
  <si>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</si>
  <si>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</si>
  <si>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</si>
  <si>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</si>
  <si>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</si>
  <si>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</si>
  <si>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</si>
  <si>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</si>
  <si>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</si>
  <si>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</si>
  <si>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</si>
  <si>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</si>
  <si>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</si>
  <si>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</si>
  <si>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</si>
  <si>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</si>
  <si>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</si>
  <si>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</si>
  <si>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</si>
  <si>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</si>
  <si>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</si>
  <si>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</si>
  <si>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</si>
  <si>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</si>
  <si>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</si>
  <si>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</si>
  <si>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</si>
  <si>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</si>
  <si>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</si>
  <si>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</si>
  <si>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</si>
  <si>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</si>
  <si>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</si>
  <si>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</si>
  <si>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</si>
  <si>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</si>
  <si>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</si>
  <si>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</si>
  <si>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</si>
  <si>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</si>
  <si>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</si>
  <si>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</si>
  <si>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</si>
  <si>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</si>
  <si>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</si>
  <si>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</si>
  <si>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</si>
  <si>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</si>
  <si>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</si>
  <si>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</si>
  <si>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</si>
  <si>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</si>
  <si>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</si>
  <si>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</si>
  <si>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</si>
  <si>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</si>
  <si>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</si>
  <si>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</si>
  <si>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</si>
  <si>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</si>
  <si>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</si>
  <si>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</si>
  <si>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</si>
  <si>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</si>
  <si>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</si>
  <si>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</si>
  <si>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</si>
  <si>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</si>
  <si>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</si>
  <si>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</si>
  <si>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</si>
  <si>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</si>
  <si>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</si>
  <si>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</si>
  <si>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</si>
  <si>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</si>
  <si>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</si>
  <si>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</si>
  <si>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</si>
  <si>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</si>
  <si>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</si>
  <si>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</si>
  <si>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</si>
  <si>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</si>
  <si>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</si>
  <si>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</si>
  <si>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</si>
  <si>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</si>
  <si>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</si>
  <si>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</si>
  <si>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</si>
  <si>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</si>
  <si>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</si>
  <si>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</si>
  <si>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</si>
  <si>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</si>
  <si>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</si>
  <si>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</si>
  <si>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</si>
  <si>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</si>
  <si>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</si>
  <si>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</si>
  <si>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</si>
  <si>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</si>
  <si>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</si>
  <si>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</si>
  <si>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</si>
  <si>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</si>
  <si>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</si>
  <si>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</si>
  <si>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</si>
  <si>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</si>
  <si>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</si>
  <si>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</si>
  <si>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</si>
  <si>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</si>
  <si>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</si>
  <si>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</si>
  <si>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</si>
  <si>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</si>
  <si>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</si>
  <si>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</si>
  <si>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</si>
  <si>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</si>
  <si>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</si>
  <si>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</si>
  <si>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</si>
  <si>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</si>
  <si>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</si>
  <si>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</si>
  <si>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</si>
  <si>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</si>
  <si>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</si>
  <si>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</si>
  <si>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</si>
  <si>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</si>
  <si>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</si>
  <si>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</si>
  <si>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</si>
  <si>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</si>
  <si>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</si>
  <si>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</si>
  <si>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</si>
  <si>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</si>
  <si>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</si>
  <si>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</si>
  <si>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</si>
  <si>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</si>
  <si>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</si>
  <si>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</si>
  <si>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</si>
  <si>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</si>
  <si>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</si>
  <si>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</si>
  <si>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</si>
  <si>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</si>
  <si>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</si>
  <si>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</si>
  <si>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</si>
  <si>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</si>
  <si>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</si>
  <si>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</si>
  <si>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</si>
  <si>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</si>
  <si>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</si>
  <si>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</si>
  <si>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</si>
  <si>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</si>
  <si>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</si>
  <si>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</si>
  <si>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</si>
  <si>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</si>
  <si>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</si>
  <si>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</si>
  <si>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</si>
  <si>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</si>
  <si>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</si>
  <si>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</si>
  <si>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</si>
  <si>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</si>
  <si>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</si>
  <si>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</si>
  <si>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</si>
  <si>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</si>
  <si>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</si>
  <si>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</si>
  <si>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</si>
  <si>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</si>
  <si>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</si>
  <si>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</si>
  <si>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</si>
  <si>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</si>
  <si>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</si>
  <si>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</si>
  <si>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</si>
  <si>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</si>
  <si>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</si>
  <si>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</si>
  <si>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</si>
  <si>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</si>
  <si>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</si>
  <si>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</si>
  <si>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</si>
  <si>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</si>
  <si>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</si>
  <si>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</si>
  <si>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</si>
  <si>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</si>
  <si>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</si>
  <si>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</si>
  <si>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</si>
  <si>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</si>
  <si>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</si>
  <si>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</si>
  <si>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</si>
  <si>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</si>
  <si>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</si>
  <si>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</si>
  <si>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</si>
  <si>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</si>
  <si>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</si>
  <si>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</si>
  <si>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</si>
  <si>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</si>
  <si>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</si>
  <si>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</si>
  <si>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</si>
  <si>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</si>
  <si>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</si>
  <si>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</si>
  <si>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</si>
  <si>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</si>
  <si>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</si>
  <si>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</si>
  <si>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</si>
  <si>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</si>
  <si>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</si>
  <si>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</si>
  <si>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</si>
  <si>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</si>
  <si>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</si>
  <si>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</si>
  <si>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</si>
  <si>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</si>
  <si>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</si>
  <si>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</si>
  <si>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</si>
  <si>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</si>
  <si>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</si>
  <si>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</si>
  <si>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</si>
  <si>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</si>
  <si>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</si>
  <si>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</si>
  <si>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</si>
  <si>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</si>
  <si>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</si>
  <si>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</si>
  <si>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</si>
  <si>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</si>
  <si>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</si>
  <si>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</si>
  <si>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</si>
  <si>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</si>
  <si>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</si>
  <si>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</si>
  <si>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</si>
  <si>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</si>
  <si>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</si>
  <si>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</si>
  <si>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</si>
  <si>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</si>
  <si>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</si>
  <si>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</si>
  <si>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</si>
  <si>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</si>
  <si>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</si>
  <si>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</si>
  <si>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</si>
  <si>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</si>
  <si>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</si>
  <si>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</si>
  <si>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</si>
  <si>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</si>
  <si>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</si>
  <si>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</si>
  <si>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</si>
  <si>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</si>
  <si>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</si>
  <si>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</si>
  <si>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</si>
  <si>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</si>
  <si>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</si>
  <si>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</si>
  <si>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</si>
  <si>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</si>
  <si>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</si>
  <si>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</si>
  <si>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</si>
  <si>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</si>
  <si>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</si>
  <si>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</si>
  <si>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</si>
  <si>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</si>
  <si>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</si>
  <si>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</si>
  <si>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</si>
  <si>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</si>
  <si>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</si>
  <si>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</si>
  <si>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</si>
  <si>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</si>
  <si>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</si>
  <si>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</si>
  <si>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</si>
  <si>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</si>
  <si>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</si>
  <si>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</si>
  <si>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</si>
  <si>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</si>
  <si>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</si>
  <si>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</si>
  <si>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</si>
  <si>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</si>
  <si>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</si>
  <si>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</si>
  <si>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</si>
  <si>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</si>
  <si>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</si>
  <si>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</si>
  <si>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</si>
  <si>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</si>
  <si>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</si>
  <si>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</si>
  <si>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</si>
  <si>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</si>
  <si>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</si>
  <si>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</si>
  <si>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</si>
  <si>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</si>
  <si>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</si>
  <si>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</si>
  <si>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</si>
  <si>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</si>
  <si>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</si>
  <si>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</si>
  <si>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</si>
  <si>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</si>
  <si>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</si>
  <si>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</si>
  <si>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</si>
  <si>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</si>
  <si>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</si>
  <si>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</si>
  <si>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</si>
  <si>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</si>
  <si>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</si>
  <si>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</si>
  <si>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</si>
  <si>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</si>
  <si>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</si>
  <si>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</si>
  <si>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</si>
  <si>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</si>
  <si>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</si>
  <si>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</si>
  <si>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</si>
  <si>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</si>
  <si>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</si>
  <si>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</si>
  <si>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</si>
  <si>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</si>
  <si>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</si>
  <si>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</si>
  <si>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</si>
  <si>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</si>
  <si>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</si>
  <si>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</si>
  <si>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</si>
  <si>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</si>
  <si>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</si>
  <si>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</si>
  <si>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</si>
  <si>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</si>
  <si>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</si>
  <si>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</si>
  <si>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</si>
  <si>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</si>
  <si>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</si>
  <si>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</si>
  <si>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</si>
  <si>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</si>
  <si>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</si>
  <si>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</si>
  <si>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</si>
  <si>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</si>
  <si>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</si>
  <si>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</si>
  <si>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</si>
  <si>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</si>
  <si>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</si>
  <si>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</si>
  <si>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</si>
  <si>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</si>
  <si>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</si>
  <si>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</si>
  <si>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</si>
  <si>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</si>
  <si>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</si>
  <si>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</si>
  <si>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</si>
  <si>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</si>
  <si>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</si>
  <si>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</si>
  <si>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</si>
  <si>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</si>
  <si>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</si>
  <si>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</si>
  <si>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</si>
  <si>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</si>
  <si>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</si>
  <si>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</si>
  <si>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</si>
  <si>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</si>
  <si>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</si>
  <si>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</si>
  <si>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</si>
  <si>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</si>
  <si>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</si>
  <si>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</si>
  <si>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</si>
  <si>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</si>
  <si>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</si>
  <si>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</si>
  <si>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</si>
  <si>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</si>
  <si>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</si>
  <si>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</si>
  <si>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</si>
  <si>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</si>
  <si>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</si>
  <si>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</si>
  <si>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</si>
  <si>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</si>
  <si>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</si>
  <si>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</si>
  <si>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</si>
  <si>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</si>
  <si>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</si>
  <si>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</si>
  <si>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</si>
  <si>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</si>
  <si>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</si>
  <si>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</si>
  <si>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</si>
  <si>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</si>
  <si>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</si>
  <si>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</si>
  <si>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</si>
  <si>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</si>
  <si>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</si>
  <si>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</si>
  <si>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</si>
  <si>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</si>
  <si>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</si>
  <si>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</si>
  <si>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</si>
  <si>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</si>
  <si>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</si>
  <si>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</si>
  <si>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</si>
  <si>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</si>
  <si>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</si>
  <si>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</si>
  <si>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</si>
  <si>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</si>
  <si>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</si>
  <si>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</si>
  <si>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</si>
  <si>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</si>
  <si>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</si>
  <si>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</si>
  <si>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</si>
  <si>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</si>
  <si>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</si>
  <si>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</si>
  <si>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</si>
  <si>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</si>
  <si>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</si>
  <si>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</si>
  <si>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</si>
  <si>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</si>
  <si>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</si>
  <si>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</si>
  <si>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</si>
  <si>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</si>
  <si>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</si>
  <si>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</si>
  <si>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</si>
  <si>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</si>
  <si>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</si>
  <si>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</si>
  <si>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</si>
  <si>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</si>
  <si>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</si>
  <si>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</si>
  <si>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</si>
  <si>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</si>
  <si>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</si>
  <si>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</si>
  <si>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</si>
  <si>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</si>
  <si>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</si>
  <si>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</si>
  <si>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</si>
  <si>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</si>
  <si>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</si>
  <si>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</si>
  <si>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</si>
  <si>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</si>
  <si>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</si>
  <si>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</si>
  <si>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</si>
  <si>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</si>
  <si>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</si>
  <si>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</si>
  <si>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</si>
  <si>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</si>
  <si>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</si>
  <si>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</si>
  <si>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</si>
  <si>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</si>
  <si>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</si>
  <si>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</si>
  <si>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</si>
  <si>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</si>
  <si>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</si>
  <si>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677-685</t>
  </si>
  <si>
    <t>Part profit of Rs.37.75/-</t>
  </si>
  <si>
    <t>ITC&lt;&gt;</t>
  </si>
  <si>
    <t>1750-1800</t>
  </si>
  <si>
    <t>490-500</t>
  </si>
  <si>
    <t>145-150</t>
  </si>
  <si>
    <t>1160-1180</t>
  </si>
  <si>
    <t>PIIND JUNE FUT</t>
  </si>
  <si>
    <t>2820-2850</t>
  </si>
  <si>
    <t xml:space="preserve">NIFTY JUNE FUT </t>
  </si>
  <si>
    <t>215-220</t>
  </si>
  <si>
    <t>Retail Research Technical Calls &amp; Fundamental Performance Report for the month of June-2022</t>
  </si>
  <si>
    <t>Profit of Rs.16/-</t>
  </si>
  <si>
    <t>Profit of Rs.24.5/-</t>
  </si>
  <si>
    <t>Loss of Rs.50/-</t>
  </si>
  <si>
    <t>NIFTY JUNE FUT</t>
  </si>
  <si>
    <t>16700-16800</t>
  </si>
  <si>
    <t>1000-1020</t>
  </si>
  <si>
    <t>108-110</t>
  </si>
  <si>
    <t>Profit of Rs.5.75/-</t>
  </si>
  <si>
    <t>Profit of Rs.80/-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</si>
  <si>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</si>
  <si>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</si>
  <si>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</si>
  <si>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</si>
  <si>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</si>
  <si>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</si>
  <si>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</si>
  <si>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</si>
  <si>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</si>
  <si>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</si>
  <si>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</si>
  <si>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</si>
  <si>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</si>
  <si>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</si>
  <si>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</si>
  <si>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</si>
  <si>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2350-2450</t>
  </si>
  <si>
    <t>188-190</t>
  </si>
  <si>
    <t>1650-1700</t>
  </si>
  <si>
    <t>BANKNIFTY 35300 CE 9-JUN</t>
  </si>
  <si>
    <t>350-400</t>
  </si>
  <si>
    <t>NIFTY 16500 CE 9-JUN</t>
  </si>
  <si>
    <t>110-130</t>
  </si>
  <si>
    <t>Loss of Rs.29/-</t>
  </si>
  <si>
    <t>Loss of Rs.2.75/-</t>
  </si>
  <si>
    <t>TCS JUNE FUT</t>
  </si>
  <si>
    <t>3500-550</t>
  </si>
  <si>
    <t>16550-16650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</si>
  <si>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</si>
  <si>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</si>
  <si>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</si>
  <si>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</si>
  <si>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</si>
  <si>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</si>
  <si>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</si>
  <si>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</si>
  <si>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</si>
  <si>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500-515</t>
  </si>
  <si>
    <t>SIEMENS JUNE FUT</t>
  </si>
  <si>
    <t>2420-2450</t>
  </si>
  <si>
    <t>Profit of Rs.15/-</t>
  </si>
  <si>
    <t>Profit of Rs.6/-</t>
  </si>
  <si>
    <t>Loss of Rs.105/-</t>
  </si>
  <si>
    <t>BANKNIFTY 34800 CE 9-JUN</t>
  </si>
  <si>
    <t>160-220</t>
  </si>
  <si>
    <t>Profit of Rs.50/-</t>
  </si>
  <si>
    <t>NIFTY 16350 CE 9-JUN</t>
  </si>
  <si>
    <t>50-65</t>
  </si>
  <si>
    <t>Profit of Rs.14/-</t>
  </si>
  <si>
    <t>APOLLOHOSP JUNE FUT</t>
  </si>
  <si>
    <t>3750-3800</t>
  </si>
  <si>
    <t>HDFCAMC JUNE FUT</t>
  </si>
  <si>
    <t>1950-2000</t>
  </si>
  <si>
    <t>MOTHERSON</t>
  </si>
  <si>
    <t>Profit of Rs.42.5/-</t>
  </si>
  <si>
    <t>ICICIBANK JUNE FUT</t>
  </si>
  <si>
    <t>735-745</t>
  </si>
  <si>
    <t>40-50</t>
  </si>
  <si>
    <t>INFY 1520 CE JUN</t>
  </si>
  <si>
    <t>HDFCBANK 1360 CE</t>
  </si>
  <si>
    <t>40-45</t>
  </si>
  <si>
    <t>188-192</t>
  </si>
  <si>
    <t>1240-1300</t>
  </si>
  <si>
    <t>700-710</t>
  </si>
  <si>
    <t>PANTH</t>
  </si>
  <si>
    <t>Loss of Rs.9/-</t>
  </si>
  <si>
    <t>Loss of Rs.62.5/-</t>
  </si>
  <si>
    <t>Loss of Rs.90/-</t>
  </si>
  <si>
    <t>Loss of Rs.12.5/-</t>
  </si>
  <si>
    <t>650-670</t>
  </si>
  <si>
    <t>Profit of Rs.3/-</t>
  </si>
  <si>
    <t>1030-1060</t>
  </si>
  <si>
    <t>248-252</t>
  </si>
  <si>
    <t>120-140</t>
  </si>
  <si>
    <t>Profit of Rs.4/-</t>
  </si>
  <si>
    <t>NIFTY 15900 CE 16-JUN</t>
  </si>
  <si>
    <t>Loss of Rs.14.5/-</t>
  </si>
  <si>
    <t>Loss of Rs.8.5/-</t>
  </si>
  <si>
    <t>440-460</t>
  </si>
  <si>
    <t>PURAV BHARATBHAI PATEL</t>
  </si>
  <si>
    <t>Loss of Rs.18/-</t>
  </si>
  <si>
    <t>2400-2420</t>
  </si>
  <si>
    <t>HDFCBANK 1340 CE JUN</t>
  </si>
  <si>
    <t>30-35</t>
  </si>
  <si>
    <t>Profit of Rs.4.5/-</t>
  </si>
  <si>
    <t>BERGEPAINT JUNE FUT</t>
  </si>
  <si>
    <t>568-560</t>
  </si>
  <si>
    <t>Profit of Rs.8/-</t>
  </si>
  <si>
    <t>NIFTY 15850 CE 16-JUN</t>
  </si>
  <si>
    <t>NIFTY 15800 CE 16-JUN</t>
  </si>
  <si>
    <t>Profit of Rs.22/-</t>
  </si>
  <si>
    <t>Profit of Rs.9.5/-</t>
  </si>
  <si>
    <t>HINDALCO JUNE FUT</t>
  </si>
  <si>
    <t>375-380</t>
  </si>
  <si>
    <t xml:space="preserve">PIIND JUNE FUT </t>
  </si>
  <si>
    <t>2620-2650</t>
  </si>
  <si>
    <t>Profit of Rs.43/-</t>
  </si>
  <si>
    <t>Loss of Rs.5/-</t>
  </si>
  <si>
    <t>Loss of Rs.70/-</t>
  </si>
  <si>
    <t xml:space="preserve">NIFTY 15800 CE 16-JUN </t>
  </si>
  <si>
    <t>232-238</t>
  </si>
  <si>
    <t>Profit of Rs.5.5/-</t>
  </si>
  <si>
    <t>380-385</t>
  </si>
  <si>
    <t>Profit of Rs.8.5/-</t>
  </si>
  <si>
    <t>NIFTY 15700 PE 16-JUN</t>
  </si>
  <si>
    <t>NIFTY 15750 CE 16-JUN</t>
  </si>
  <si>
    <t>Profit of Rs.5/-</t>
  </si>
  <si>
    <t>SCANDENT</t>
  </si>
  <si>
    <t>ZENAB AIYUB YACOOBALI</t>
  </si>
  <si>
    <t>Profit of Rs.37.50/-</t>
  </si>
  <si>
    <t>Loss of Rs.3.4/-</t>
  </si>
  <si>
    <t>Loss of Rs.6/-</t>
  </si>
  <si>
    <t>Loss of Rs.21/-</t>
  </si>
  <si>
    <t>Loss of Rs.53/-</t>
  </si>
  <si>
    <t>Loss of Rs.10.5/-</t>
  </si>
  <si>
    <t>570-565</t>
  </si>
  <si>
    <t>PIDILITIND JUNE FUT</t>
  </si>
  <si>
    <t>2180-2220</t>
  </si>
  <si>
    <t>16800-16900</t>
  </si>
  <si>
    <t>Loss of Rs.160/-</t>
  </si>
  <si>
    <t>NIFTY 15700 CE 16-JUN</t>
  </si>
  <si>
    <t>BANKNIFTY 33400 CE 16-JUN</t>
  </si>
  <si>
    <t>150-160</t>
  </si>
  <si>
    <t>Loss of Rs.33/-</t>
  </si>
  <si>
    <t>Loss of Rs.66/-</t>
  </si>
  <si>
    <t>725-745</t>
  </si>
  <si>
    <t>26-32</t>
  </si>
  <si>
    <t>Loss of Rs.27/-</t>
  </si>
  <si>
    <t>3730-3800</t>
  </si>
  <si>
    <t>2550-2600</t>
  </si>
  <si>
    <t>550-545</t>
  </si>
  <si>
    <t>Profit of Rs.59/-</t>
  </si>
  <si>
    <t>Profit of Rs.45/-</t>
  </si>
  <si>
    <t>Loss of Rs.14/-</t>
  </si>
  <si>
    <t>IFL</t>
  </si>
  <si>
    <t>632-635</t>
  </si>
  <si>
    <t>655-675</t>
  </si>
  <si>
    <t>178-182</t>
  </si>
  <si>
    <t>700-720</t>
  </si>
  <si>
    <t>Loss of Rs.4.5/-</t>
  </si>
  <si>
    <t>2520-2565</t>
  </si>
  <si>
    <t>Loss of Rs.42.5/-</t>
  </si>
  <si>
    <t>1530-1550</t>
  </si>
  <si>
    <t>565-555</t>
  </si>
  <si>
    <t>COROMANDEL JUNE FUT</t>
  </si>
  <si>
    <t>930-950</t>
  </si>
  <si>
    <t>TITAN JUNE FUT</t>
  </si>
  <si>
    <t>1900-1890</t>
  </si>
  <si>
    <t>TANGO COMMOSALES LLP</t>
  </si>
  <si>
    <t>RAJNISH</t>
  </si>
  <si>
    <t>Loss of Rs.37.5/-</t>
  </si>
  <si>
    <t>Profit of Rs.16.5/-</t>
  </si>
  <si>
    <t>210-214</t>
  </si>
  <si>
    <t>656-660</t>
  </si>
  <si>
    <t>685-695</t>
  </si>
  <si>
    <t>Profit of Rs.2/-</t>
  </si>
  <si>
    <t xml:space="preserve">NIFTY 15400 PE 23-JUN </t>
  </si>
  <si>
    <t>150-180</t>
  </si>
  <si>
    <t>BHARTIARTL JUNE FUT</t>
  </si>
  <si>
    <t>660-670</t>
  </si>
  <si>
    <t>15400-15300</t>
  </si>
  <si>
    <t>2100-2108</t>
  </si>
  <si>
    <t>2160-2200</t>
  </si>
  <si>
    <t>RELIANCE 2560 CE JUN</t>
  </si>
  <si>
    <t>70-90</t>
  </si>
  <si>
    <t>TITAN 2200 CE JUN</t>
  </si>
  <si>
    <t>970-990</t>
  </si>
  <si>
    <t>1150-1200</t>
  </si>
  <si>
    <t>Part profit of Rs.17.5/-</t>
  </si>
  <si>
    <t>RANJANBEN JAYANTIBHAI VAGHELA</t>
  </si>
  <si>
    <t>VCU</t>
  </si>
  <si>
    <t>ZKHATAUE</t>
  </si>
  <si>
    <t>LAKSHAY KUMAR TUTEJA</t>
  </si>
  <si>
    <t>MKPL</t>
  </si>
  <si>
    <t>M K Proteins Limited</t>
  </si>
  <si>
    <t>RAJAN GUPTA</t>
  </si>
  <si>
    <t>Profit of Rs.25.5/-</t>
  </si>
  <si>
    <t>Loss of Rs.11/-</t>
  </si>
  <si>
    <t>575-579</t>
  </si>
  <si>
    <t>618-622</t>
  </si>
  <si>
    <t>620-640</t>
  </si>
  <si>
    <t>116.5-117.5</t>
  </si>
  <si>
    <t>122-124</t>
  </si>
  <si>
    <t>HCLTECH JUNE FUT</t>
  </si>
  <si>
    <t>974-976</t>
  </si>
  <si>
    <t>VEDL JUNE FUT</t>
  </si>
  <si>
    <t>227.5-228.5</t>
  </si>
  <si>
    <t>235-240</t>
  </si>
  <si>
    <t>15450-15470</t>
  </si>
  <si>
    <t>15600-15700</t>
  </si>
  <si>
    <t>COLPAL JULY FUT</t>
  </si>
  <si>
    <t>1482-1486</t>
  </si>
  <si>
    <t>1520-1550</t>
  </si>
  <si>
    <t>NIFTY 15500 CE 23-JUN</t>
  </si>
  <si>
    <t>Profit of Rs.21.5/-</t>
  </si>
  <si>
    <t xml:space="preserve">M&amp;M 990 CE JUN </t>
  </si>
  <si>
    <t>Profit of Rs.6.5/-</t>
  </si>
  <si>
    <t>15.0-16.0</t>
  </si>
  <si>
    <t>25-30</t>
  </si>
  <si>
    <t>DML</t>
  </si>
  <si>
    <t>PRABHA P KOTHARI</t>
  </si>
  <si>
    <t>EASUN</t>
  </si>
  <si>
    <t>SARVESH KUMAR SINGH</t>
  </si>
  <si>
    <t>HKG</t>
  </si>
  <si>
    <t>SHAH VAISHALI YATIN</t>
  </si>
  <si>
    <t>RAMESH SAWALRAM SARAOGI</t>
  </si>
  <si>
    <t>SKSE SECURITIES LIMITED CORP CM/TM PROP A/C</t>
  </si>
  <si>
    <t>KCLINFRA</t>
  </si>
  <si>
    <t>REVANNATH BABAN JAGTAP</t>
  </si>
  <si>
    <t>KPEL</t>
  </si>
  <si>
    <t>BHAVNABEN ASHWINBHAI MITHANI</t>
  </si>
  <si>
    <t>LAL</t>
  </si>
  <si>
    <t>R S SERVICES PRIVATE LIMITED</t>
  </si>
  <si>
    <t>PARVEEN JAIN</t>
  </si>
  <si>
    <t>PARVEEN KUMAR AGARWAL</t>
  </si>
  <si>
    <t>ANSHU AGGARWAL</t>
  </si>
  <si>
    <t>MADHUSE</t>
  </si>
  <si>
    <t>ARAKKAL JOHNY ROBIN</t>
  </si>
  <si>
    <t>KUMAR GAURAV GUPTA</t>
  </si>
  <si>
    <t>VISHAL SINGH</t>
  </si>
  <si>
    <t>PANKAJPIYUS</t>
  </si>
  <si>
    <t>MAMRAJ AGARWAL</t>
  </si>
  <si>
    <t>B.W.TRADERS</t>
  </si>
  <si>
    <t>POOJA</t>
  </si>
  <si>
    <t>SRG INVESTMENT</t>
  </si>
  <si>
    <t>PREETI JAIN</t>
  </si>
  <si>
    <t>SELLWIN</t>
  </si>
  <si>
    <t>HARDIK VINODBHAI GAJJAR</t>
  </si>
  <si>
    <t>MONA HARDIK GAJJAR</t>
  </si>
  <si>
    <t>KASHYAP COMMDEAL PRIVATE LIMITED</t>
  </si>
  <si>
    <t>SILVERO</t>
  </si>
  <si>
    <t>HARI VENKATA PRASAD RAVULA</t>
  </si>
  <si>
    <t>SSTL</t>
  </si>
  <si>
    <t>SUMIT SHARDA</t>
  </si>
  <si>
    <t>PARASMOHANLALJAIN</t>
  </si>
  <si>
    <t>PRIYANKCHANDRAKANTPARIKH</t>
  </si>
  <si>
    <t>JATIN MANUBHAI SHAH</t>
  </si>
  <si>
    <t>DAIVIK JATIN SHAH</t>
  </si>
  <si>
    <t>HILDA PAUL MASCARENHAS</t>
  </si>
  <si>
    <t>AMBANIORG</t>
  </si>
  <si>
    <t>Ambani Organics Limited</t>
  </si>
  <si>
    <t>RIKHAV SECURITIES LIMITED</t>
  </si>
  <si>
    <t>GOLDSTAR</t>
  </si>
  <si>
    <t>Goldstar Power Limited</t>
  </si>
  <si>
    <t>CHETAN ANANTRAI PATEL</t>
  </si>
  <si>
    <t>SANJAY POPATLAL JAIN</t>
  </si>
  <si>
    <t>RBL Bank Limited</t>
  </si>
  <si>
    <t>JUMP TRADING FINANCIAL INDIA PRIVATE LIMITED</t>
  </si>
  <si>
    <t>HRTI PRIVATE LIMITED</t>
  </si>
  <si>
    <t>SUPREMEENG</t>
  </si>
  <si>
    <t>Supreme Engineering Ltd</t>
  </si>
  <si>
    <t>VIKRAMKUMAR KARANRAJ SAKARIA HUF DAKSH CORPORATION</t>
  </si>
  <si>
    <t>ESCORP ASSET MANAGEMENT LIMITED</t>
  </si>
  <si>
    <t>P P VORA</t>
  </si>
  <si>
    <t>ALBATROSS HOMES PRIVATE LIMITED</t>
  </si>
  <si>
    <t>NIRAJ RAJNIKANT SHAH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</si>
</sst>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50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1" fontId="31" fillId="11" borderId="26" xfId="0" applyNumberFormat="1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6" fontId="31" fillId="11" borderId="26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left"/>
    </xf>
    <xf numFmtId="0" fontId="31" fillId="11" borderId="26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6" xfId="0" applyNumberFormat="1" applyFont="1" applyFill="1" applyBorder="1" applyAlignment="1">
      <alignment horizontal="center" vertical="center"/>
    </xf>
    <xf numFmtId="0" fontId="1" fillId="23" borderId="0" xfId="0" applyFont="1" applyFill="1" applyBorder="1"/>
    <xf numFmtId="0" fontId="1" fillId="23" borderId="27" xfId="0" applyFont="1" applyFill="1" applyBorder="1"/>
    <xf numFmtId="0" fontId="1" fillId="23" borderId="26" xfId="0" applyFont="1" applyFill="1" applyBorder="1"/>
    <xf numFmtId="0" fontId="0" fillId="24" borderId="26" xfId="0" applyFont="1" applyFill="1" applyBorder="1" applyAlignment="1"/>
    <xf numFmtId="1" fontId="31" fillId="25" borderId="26" xfId="0" applyNumberFormat="1" applyFont="1" applyFill="1" applyBorder="1" applyAlignment="1">
      <alignment horizontal="center" vertical="center"/>
    </xf>
    <xf numFmtId="165" fontId="41" fillId="25" borderId="26" xfId="0" applyNumberFormat="1" applyFont="1" applyFill="1" applyBorder="1" applyAlignment="1">
      <alignment horizontal="center" vertical="center"/>
    </xf>
    <xf numFmtId="16" fontId="31" fillId="25" borderId="26" xfId="0" applyNumberFormat="1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left"/>
    </xf>
    <xf numFmtId="0" fontId="31" fillId="25" borderId="26" xfId="0" applyFont="1" applyFill="1" applyBorder="1" applyAlignment="1">
      <alignment horizontal="center" vertical="center"/>
    </xf>
    <xf numFmtId="0" fontId="32" fillId="26" borderId="1" xfId="0" applyFont="1" applyFill="1" applyBorder="1" applyAlignment="1">
      <alignment horizontal="center" vertical="center"/>
    </xf>
    <xf numFmtId="2" fontId="32" fillId="26" borderId="1" xfId="0" applyNumberFormat="1" applyFont="1" applyFill="1" applyBorder="1" applyAlignment="1">
      <alignment horizontal="center" vertical="center"/>
    </xf>
    <xf numFmtId="10" fontId="32" fillId="26" borderId="1" xfId="0" applyNumberFormat="1" applyFont="1" applyFill="1" applyBorder="1" applyAlignment="1">
      <alignment horizontal="center" vertical="center" wrapText="1"/>
    </xf>
    <xf numFmtId="0" fontId="32" fillId="26" borderId="3" xfId="0" applyFont="1" applyFill="1" applyBorder="1" applyAlignment="1">
      <alignment horizontal="center" vertical="center"/>
    </xf>
    <xf numFmtId="16" fontId="32" fillId="26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41" fillId="20" borderId="21" xfId="0" applyFont="1" applyFill="1" applyBorder="1" applyAlignment="1">
      <alignment horizontal="center" vertical="center"/>
    </xf>
    <xf numFmtId="165" fontId="41" fillId="20" borderId="21" xfId="0" applyNumberFormat="1" applyFont="1" applyFill="1" applyBorder="1" applyAlignment="1">
      <alignment horizontal="center" vertical="center"/>
    </xf>
    <xf numFmtId="0" fontId="41" fillId="20" borderId="21" xfId="0" applyFont="1" applyFill="1" applyBorder="1"/>
    <xf numFmtId="0" fontId="32" fillId="6" borderId="2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19" borderId="2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165" fontId="41" fillId="11" borderId="26" xfId="0" applyNumberFormat="1" applyFont="1" applyFill="1" applyBorder="1" applyAlignment="1">
      <alignment horizontal="center" vertical="center"/>
    </xf>
    <xf numFmtId="1" fontId="31" fillId="20" borderId="26" xfId="0" applyNumberFormat="1" applyFont="1" applyFill="1" applyBorder="1" applyAlignment="1">
      <alignment horizontal="center" vertical="center"/>
    </xf>
    <xf numFmtId="165" fontId="31" fillId="20" borderId="26" xfId="0" applyNumberFormat="1" applyFont="1" applyFill="1" applyBorder="1" applyAlignment="1">
      <alignment horizontal="center" vertical="center"/>
    </xf>
    <xf numFmtId="16" fontId="31" fillId="20" borderId="26" xfId="0" applyNumberFormat="1" applyFont="1" applyFill="1" applyBorder="1" applyAlignment="1">
      <alignment horizontal="center" vertical="center"/>
    </xf>
    <xf numFmtId="0" fontId="31" fillId="20" borderId="26" xfId="0" applyFont="1" applyFill="1" applyBorder="1" applyAlignment="1">
      <alignment horizontal="left"/>
    </xf>
    <xf numFmtId="0" fontId="31" fillId="20" borderId="26" xfId="0" applyFont="1" applyFill="1" applyBorder="1" applyAlignment="1">
      <alignment horizontal="center" vertical="center"/>
    </xf>
    <xf numFmtId="165" fontId="41" fillId="20" borderId="26" xfId="0" applyNumberFormat="1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/>
    </xf>
    <xf numFmtId="16" fontId="32" fillId="6" borderId="23" xfId="0" applyNumberFormat="1" applyFont="1" applyFill="1" applyBorder="1" applyAlignment="1">
      <alignment horizontal="center" vertical="center"/>
    </xf>
    <xf numFmtId="2" fontId="32" fillId="26" borderId="21" xfId="0" applyNumberFormat="1" applyFont="1" applyFill="1" applyBorder="1" applyAlignment="1">
      <alignment horizontal="center" vertical="center"/>
    </xf>
    <xf numFmtId="10" fontId="32" fillId="26" borderId="21" xfId="0" applyNumberFormat="1" applyFont="1" applyFill="1" applyBorder="1" applyAlignment="1">
      <alignment horizontal="center" vertical="center" wrapText="1"/>
    </xf>
    <xf numFmtId="0" fontId="41" fillId="12" borderId="21" xfId="0" applyFont="1" applyFill="1" applyBorder="1" applyAlignment="1">
      <alignment horizontal="center" vertical="center"/>
    </xf>
    <xf numFmtId="0" fontId="41" fillId="12" borderId="21" xfId="0" applyFont="1" applyFill="1" applyBorder="1"/>
    <xf numFmtId="17" fontId="41" fillId="12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4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16" fontId="32" fillId="18" borderId="2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510</xdr:row>
      <xdr:rowOff>0</xdr:rowOff>
    </xdr:from>
    <xdr:to>
      <xdr:col>12</xdr:col>
      <xdr:colOff>331694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44735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B13" sqref="B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44735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96" t="s">
        <v>16</v>
      </c>
      <c r="B9" s="498" t="s">
        <v>17</v>
      </c>
      <c r="C9" s="498" t="s">
        <v>18</v>
      </c>
      <c r="D9" s="498" t="s">
        <v>19</v>
      </c>
      <c r="E9" s="23" t="s">
        <v>20</v>
      </c>
      <c r="F9" s="23" t="s">
        <v>21</v>
      </c>
      <c r="G9" s="493" t="s">
        <v>22</v>
      </c>
      <c r="H9" s="494"/>
      <c r="I9" s="495"/>
      <c r="J9" s="493" t="s">
        <v>23</v>
      </c>
      <c r="K9" s="494"/>
      <c r="L9" s="495"/>
      <c r="M9" s="23"/>
      <c r="N9" s="24"/>
      <c r="O9" s="24"/>
      <c r="P9" s="24"/>
    </row>
    <row r="10" spans="1:16" ht="59.25" customHeight="1">
      <c r="A10" s="497"/>
      <c r="B10" s="499"/>
      <c r="C10" s="499"/>
      <c r="D10" s="49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15403.4</v>
      </c>
      <c r="F11" s="32">
        <v>15439.550000000001</v>
      </c>
      <c r="G11" s="33">
        <v>15321.100000000002</v>
      </c>
      <c r="H11" s="33">
        <v>15238.800000000001</v>
      </c>
      <c r="I11" s="33">
        <v>15120.350000000002</v>
      </c>
      <c r="J11" s="33">
        <v>15521.850000000002</v>
      </c>
      <c r="K11" s="33">
        <v>15640.300000000003</v>
      </c>
      <c r="L11" s="33">
        <v>15722.600000000002</v>
      </c>
      <c r="M11" s="34">
        <v>15558</v>
      </c>
      <c r="N11" s="34">
        <v>15357.25</v>
      </c>
      <c r="O11" s="35">
        <v>14453700</v>
      </c>
      <c r="P11" s="36">
        <v>0.10051737725139052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32837.949999999997</v>
      </c>
      <c r="F12" s="37">
        <v>32895.966666666667</v>
      </c>
      <c r="G12" s="38">
        <v>32691.983333333337</v>
      </c>
      <c r="H12" s="38">
        <v>32546.01666666667</v>
      </c>
      <c r="I12" s="38">
        <v>32342.03333333334</v>
      </c>
      <c r="J12" s="38">
        <v>33041.933333333334</v>
      </c>
      <c r="K12" s="38">
        <v>33245.916666666657</v>
      </c>
      <c r="L12" s="38">
        <v>33391.883333333331</v>
      </c>
      <c r="M12" s="28">
        <v>33099.949999999997</v>
      </c>
      <c r="N12" s="28">
        <v>32750</v>
      </c>
      <c r="O12" s="39">
        <v>2837750</v>
      </c>
      <c r="P12" s="40">
        <v>-1.8274910701158074E-2</v>
      </c>
    </row>
    <row r="13" spans="1:16" ht="12.75" customHeight="1">
      <c r="A13" s="28">
        <v>3</v>
      </c>
      <c r="B13" s="29" t="s">
        <v>35</v>
      </c>
      <c r="C13" s="30" t="s">
        <v>824</v>
      </c>
      <c r="D13" s="31">
        <v>44740</v>
      </c>
      <c r="E13" s="37">
        <v>15271</v>
      </c>
      <c r="F13" s="37">
        <v>15269.733333333332</v>
      </c>
      <c r="G13" s="38">
        <v>15182.266666666663</v>
      </c>
      <c r="H13" s="38">
        <v>15093.533333333331</v>
      </c>
      <c r="I13" s="38">
        <v>15006.066666666662</v>
      </c>
      <c r="J13" s="38">
        <v>15358.466666666664</v>
      </c>
      <c r="K13" s="38">
        <v>15445.933333333334</v>
      </c>
      <c r="L13" s="38">
        <v>15534.666666666664</v>
      </c>
      <c r="M13" s="28">
        <v>15357.2</v>
      </c>
      <c r="N13" s="28">
        <v>15181</v>
      </c>
      <c r="O13" s="39">
        <v>3000</v>
      </c>
      <c r="P13" s="40">
        <v>-2.5974025974025976E-2</v>
      </c>
    </row>
    <row r="14" spans="1:16" ht="12.75" customHeight="1">
      <c r="A14" s="28">
        <v>4</v>
      </c>
      <c r="B14" s="29" t="s">
        <v>35</v>
      </c>
      <c r="C14" s="30" t="s">
        <v>853</v>
      </c>
      <c r="D14" s="31">
        <v>44740</v>
      </c>
      <c r="E14" s="37">
        <v>6383.4</v>
      </c>
      <c r="F14" s="37">
        <v>6383.3999999999987</v>
      </c>
      <c r="G14" s="38">
        <v>6383.3999999999978</v>
      </c>
      <c r="H14" s="38">
        <v>6383.3999999999987</v>
      </c>
      <c r="I14" s="38">
        <v>6383.3999999999978</v>
      </c>
      <c r="J14" s="38">
        <v>6383.3999999999978</v>
      </c>
      <c r="K14" s="38">
        <v>6383.4</v>
      </c>
      <c r="L14" s="38">
        <v>6383.3999999999978</v>
      </c>
      <c r="M14" s="28">
        <v>6383.4</v>
      </c>
      <c r="N14" s="28">
        <v>6383.4</v>
      </c>
      <c r="O14" s="39">
        <v>1425</v>
      </c>
      <c r="P14" s="40">
        <v>0.1875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689.95</v>
      </c>
      <c r="F15" s="37">
        <v>691.73333333333346</v>
      </c>
      <c r="G15" s="38">
        <v>680.8666666666669</v>
      </c>
      <c r="H15" s="38">
        <v>671.78333333333342</v>
      </c>
      <c r="I15" s="38">
        <v>660.91666666666686</v>
      </c>
      <c r="J15" s="38">
        <v>700.81666666666695</v>
      </c>
      <c r="K15" s="38">
        <v>711.68333333333351</v>
      </c>
      <c r="L15" s="38">
        <v>720.76666666666699</v>
      </c>
      <c r="M15" s="28">
        <v>702.6</v>
      </c>
      <c r="N15" s="28">
        <v>682.65</v>
      </c>
      <c r="O15" s="39">
        <v>3830100</v>
      </c>
      <c r="P15" s="40">
        <v>-9.2348284960422165E-3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44742</v>
      </c>
      <c r="E16" s="37">
        <v>2208.6999999999998</v>
      </c>
      <c r="F16" s="37">
        <v>2210.7333333333331</v>
      </c>
      <c r="G16" s="38">
        <v>2169.4666666666662</v>
      </c>
      <c r="H16" s="38">
        <v>2130.2333333333331</v>
      </c>
      <c r="I16" s="38">
        <v>2088.9666666666662</v>
      </c>
      <c r="J16" s="38">
        <v>2249.9666666666662</v>
      </c>
      <c r="K16" s="38">
        <v>2291.2333333333336</v>
      </c>
      <c r="L16" s="38">
        <v>2330.4666666666662</v>
      </c>
      <c r="M16" s="28">
        <v>2252</v>
      </c>
      <c r="N16" s="28">
        <v>2171.5</v>
      </c>
      <c r="O16" s="39">
        <v>647000</v>
      </c>
      <c r="P16" s="40">
        <v>1.0542756735650137E-2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44742</v>
      </c>
      <c r="E17" s="37">
        <v>17937.650000000001</v>
      </c>
      <c r="F17" s="37">
        <v>18021.45</v>
      </c>
      <c r="G17" s="38">
        <v>17786.650000000001</v>
      </c>
      <c r="H17" s="38">
        <v>17635.650000000001</v>
      </c>
      <c r="I17" s="38">
        <v>17400.850000000002</v>
      </c>
      <c r="J17" s="38">
        <v>18172.45</v>
      </c>
      <c r="K17" s="38">
        <v>18407.249999999996</v>
      </c>
      <c r="L17" s="38">
        <v>18558.25</v>
      </c>
      <c r="M17" s="28">
        <v>18256.25</v>
      </c>
      <c r="N17" s="28">
        <v>17870.45</v>
      </c>
      <c r="O17" s="39">
        <v>34955</v>
      </c>
      <c r="P17" s="40">
        <v>8.8023088023088027E-3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44742</v>
      </c>
      <c r="E18" s="37">
        <v>89.1</v>
      </c>
      <c r="F18" s="37">
        <v>89.666666666666671</v>
      </c>
      <c r="G18" s="38">
        <v>88.033333333333346</v>
      </c>
      <c r="H18" s="38">
        <v>86.966666666666669</v>
      </c>
      <c r="I18" s="38">
        <v>85.333333333333343</v>
      </c>
      <c r="J18" s="38">
        <v>90.733333333333348</v>
      </c>
      <c r="K18" s="38">
        <v>92.366666666666674</v>
      </c>
      <c r="L18" s="38">
        <v>93.433333333333351</v>
      </c>
      <c r="M18" s="28">
        <v>91.3</v>
      </c>
      <c r="N18" s="28">
        <v>88.6</v>
      </c>
      <c r="O18" s="39">
        <v>18753000</v>
      </c>
      <c r="P18" s="40">
        <v>1.4520195189509104E-2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232.4</v>
      </c>
      <c r="F19" s="37">
        <v>233.33333333333334</v>
      </c>
      <c r="G19" s="38">
        <v>229.26666666666668</v>
      </c>
      <c r="H19" s="38">
        <v>226.13333333333333</v>
      </c>
      <c r="I19" s="38">
        <v>222.06666666666666</v>
      </c>
      <c r="J19" s="38">
        <v>236.4666666666667</v>
      </c>
      <c r="K19" s="38">
        <v>240.53333333333336</v>
      </c>
      <c r="L19" s="38">
        <v>243.66666666666671</v>
      </c>
      <c r="M19" s="28">
        <v>237.4</v>
      </c>
      <c r="N19" s="28">
        <v>230.2</v>
      </c>
      <c r="O19" s="39">
        <v>10506600</v>
      </c>
      <c r="P19" s="40">
        <v>1.7371601208459216E-2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2065.1999999999998</v>
      </c>
      <c r="F20" s="37">
        <v>2070.2000000000003</v>
      </c>
      <c r="G20" s="38">
        <v>2052.1000000000004</v>
      </c>
      <c r="H20" s="38">
        <v>2039</v>
      </c>
      <c r="I20" s="38">
        <v>2020.9</v>
      </c>
      <c r="J20" s="38">
        <v>2083.3000000000006</v>
      </c>
      <c r="K20" s="38">
        <v>2101.4</v>
      </c>
      <c r="L20" s="38">
        <v>2114.5000000000009</v>
      </c>
      <c r="M20" s="28">
        <v>2088.3000000000002</v>
      </c>
      <c r="N20" s="28">
        <v>2057.1</v>
      </c>
      <c r="O20" s="39">
        <v>3745000</v>
      </c>
      <c r="P20" s="40">
        <v>4.1724617524339362E-2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2088.1</v>
      </c>
      <c r="F21" s="37">
        <v>2104.8166666666671</v>
      </c>
      <c r="G21" s="38">
        <v>2059.6333333333341</v>
      </c>
      <c r="H21" s="38">
        <v>2031.166666666667</v>
      </c>
      <c r="I21" s="38">
        <v>1985.983333333334</v>
      </c>
      <c r="J21" s="38">
        <v>2133.2833333333342</v>
      </c>
      <c r="K21" s="38">
        <v>2178.4666666666676</v>
      </c>
      <c r="L21" s="38">
        <v>2206.9333333333343</v>
      </c>
      <c r="M21" s="28">
        <v>2150</v>
      </c>
      <c r="N21" s="28">
        <v>2076.35</v>
      </c>
      <c r="O21" s="39">
        <v>22706000</v>
      </c>
      <c r="P21" s="40">
        <v>1.2575811630396004E-2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669.3</v>
      </c>
      <c r="F22" s="37">
        <v>673.73333333333335</v>
      </c>
      <c r="G22" s="38">
        <v>661.11666666666667</v>
      </c>
      <c r="H22" s="38">
        <v>652.93333333333328</v>
      </c>
      <c r="I22" s="38">
        <v>640.31666666666661</v>
      </c>
      <c r="J22" s="38">
        <v>681.91666666666674</v>
      </c>
      <c r="K22" s="38">
        <v>694.53333333333353</v>
      </c>
      <c r="L22" s="38">
        <v>702.71666666666681</v>
      </c>
      <c r="M22" s="28">
        <v>686.35</v>
      </c>
      <c r="N22" s="28">
        <v>665.55</v>
      </c>
      <c r="O22" s="39">
        <v>79198750</v>
      </c>
      <c r="P22" s="40">
        <v>3.706930693069307E-3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2982.45</v>
      </c>
      <c r="F23" s="37">
        <v>3011.9833333333336</v>
      </c>
      <c r="G23" s="38">
        <v>2943.0666666666671</v>
      </c>
      <c r="H23" s="38">
        <v>2903.6833333333334</v>
      </c>
      <c r="I23" s="38">
        <v>2834.7666666666669</v>
      </c>
      <c r="J23" s="38">
        <v>3051.3666666666672</v>
      </c>
      <c r="K23" s="38">
        <v>3120.2833333333333</v>
      </c>
      <c r="L23" s="38">
        <v>3159.6666666666674</v>
      </c>
      <c r="M23" s="28">
        <v>3080.9</v>
      </c>
      <c r="N23" s="28">
        <v>2972.6</v>
      </c>
      <c r="O23" s="39">
        <v>248200</v>
      </c>
      <c r="P23" s="40">
        <v>8.7642418930762495E-2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453.1</v>
      </c>
      <c r="F24" s="37">
        <v>453.23333333333335</v>
      </c>
      <c r="G24" s="38">
        <v>441.7166666666667</v>
      </c>
      <c r="H24" s="38">
        <v>430.33333333333337</v>
      </c>
      <c r="I24" s="38">
        <v>418.81666666666672</v>
      </c>
      <c r="J24" s="38">
        <v>464.61666666666667</v>
      </c>
      <c r="K24" s="38">
        <v>476.13333333333333</v>
      </c>
      <c r="L24" s="38">
        <v>487.51666666666665</v>
      </c>
      <c r="M24" s="28">
        <v>464.75</v>
      </c>
      <c r="N24" s="28">
        <v>441.85</v>
      </c>
      <c r="O24" s="39">
        <v>6978000</v>
      </c>
      <c r="P24" s="40">
        <v>2.5723945318241952E-2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358.95</v>
      </c>
      <c r="F25" s="37">
        <v>358.3</v>
      </c>
      <c r="G25" s="38">
        <v>356.90000000000003</v>
      </c>
      <c r="H25" s="38">
        <v>354.85</v>
      </c>
      <c r="I25" s="38">
        <v>353.45000000000005</v>
      </c>
      <c r="J25" s="38">
        <v>360.35</v>
      </c>
      <c r="K25" s="38">
        <v>361.75</v>
      </c>
      <c r="L25" s="38">
        <v>363.8</v>
      </c>
      <c r="M25" s="28">
        <v>359.7</v>
      </c>
      <c r="N25" s="28">
        <v>356.25</v>
      </c>
      <c r="O25" s="39">
        <v>64174500</v>
      </c>
      <c r="P25" s="40">
        <v>1.4117959390718556E-2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719.85</v>
      </c>
      <c r="F26" s="37">
        <v>720.85</v>
      </c>
      <c r="G26" s="38">
        <v>711.1</v>
      </c>
      <c r="H26" s="38">
        <v>702.35</v>
      </c>
      <c r="I26" s="38">
        <v>692.6</v>
      </c>
      <c r="J26" s="38">
        <v>729.6</v>
      </c>
      <c r="K26" s="38">
        <v>739.35</v>
      </c>
      <c r="L26" s="38">
        <v>748.1</v>
      </c>
      <c r="M26" s="28">
        <v>730.6</v>
      </c>
      <c r="N26" s="28">
        <v>712.1</v>
      </c>
      <c r="O26" s="39">
        <v>994000</v>
      </c>
      <c r="P26" s="40">
        <v>-1.8659295093296474E-2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3788.75</v>
      </c>
      <c r="F27" s="37">
        <v>3767.1833333333329</v>
      </c>
      <c r="G27" s="38">
        <v>3731.5666666666657</v>
      </c>
      <c r="H27" s="38">
        <v>3674.3833333333328</v>
      </c>
      <c r="I27" s="38">
        <v>3638.7666666666655</v>
      </c>
      <c r="J27" s="38">
        <v>3824.3666666666659</v>
      </c>
      <c r="K27" s="38">
        <v>3859.9833333333336</v>
      </c>
      <c r="L27" s="38">
        <v>3917.1666666666661</v>
      </c>
      <c r="M27" s="28">
        <v>3802.8</v>
      </c>
      <c r="N27" s="28">
        <v>3710</v>
      </c>
      <c r="O27" s="39">
        <v>1968125</v>
      </c>
      <c r="P27" s="40">
        <v>4.188724192694547E-2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174.9</v>
      </c>
      <c r="F28" s="37">
        <v>175.16666666666666</v>
      </c>
      <c r="G28" s="38">
        <v>172.5333333333333</v>
      </c>
      <c r="H28" s="38">
        <v>170.16666666666666</v>
      </c>
      <c r="I28" s="38">
        <v>167.5333333333333</v>
      </c>
      <c r="J28" s="38">
        <v>177.5333333333333</v>
      </c>
      <c r="K28" s="38">
        <v>180.16666666666669</v>
      </c>
      <c r="L28" s="38">
        <v>182.5333333333333</v>
      </c>
      <c r="M28" s="28">
        <v>177.8</v>
      </c>
      <c r="N28" s="28">
        <v>172.8</v>
      </c>
      <c r="O28" s="39">
        <v>17536000</v>
      </c>
      <c r="P28" s="40">
        <v>3.4023232501916384E-2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133.75</v>
      </c>
      <c r="F29" s="37">
        <v>134.33333333333334</v>
      </c>
      <c r="G29" s="38">
        <v>131.76666666666668</v>
      </c>
      <c r="H29" s="38">
        <v>129.78333333333333</v>
      </c>
      <c r="I29" s="38">
        <v>127.21666666666667</v>
      </c>
      <c r="J29" s="38">
        <v>136.31666666666669</v>
      </c>
      <c r="K29" s="38">
        <v>138.88333333333335</v>
      </c>
      <c r="L29" s="38">
        <v>140.8666666666667</v>
      </c>
      <c r="M29" s="28">
        <v>136.9</v>
      </c>
      <c r="N29" s="28">
        <v>132.35</v>
      </c>
      <c r="O29" s="39">
        <v>34081000</v>
      </c>
      <c r="P29" s="40">
        <v>-4.9119037986691406E-2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2669.55</v>
      </c>
      <c r="F30" s="37">
        <v>2672.166666666667</v>
      </c>
      <c r="G30" s="38">
        <v>2630.4333333333338</v>
      </c>
      <c r="H30" s="38">
        <v>2591.3166666666671</v>
      </c>
      <c r="I30" s="38">
        <v>2549.5833333333339</v>
      </c>
      <c r="J30" s="38">
        <v>2711.2833333333338</v>
      </c>
      <c r="K30" s="38">
        <v>2753.0166666666673</v>
      </c>
      <c r="L30" s="38">
        <v>2792.1333333333337</v>
      </c>
      <c r="M30" s="28">
        <v>2713.9</v>
      </c>
      <c r="N30" s="28">
        <v>2633.05</v>
      </c>
      <c r="O30" s="39">
        <v>6179150</v>
      </c>
      <c r="P30" s="40">
        <v>1.5589303617507355E-2</v>
      </c>
    </row>
    <row r="31" spans="1:16" ht="12.75" customHeight="1">
      <c r="A31" s="28">
        <v>21</v>
      </c>
      <c r="B31" s="29" t="s">
        <v>44</v>
      </c>
      <c r="C31" s="30" t="s">
        <v>305</v>
      </c>
      <c r="D31" s="31">
        <v>44742</v>
      </c>
      <c r="E31" s="37">
        <v>1652.05</v>
      </c>
      <c r="F31" s="37">
        <v>1655.8166666666668</v>
      </c>
      <c r="G31" s="38">
        <v>1625.6333333333337</v>
      </c>
      <c r="H31" s="38">
        <v>1599.2166666666669</v>
      </c>
      <c r="I31" s="38">
        <v>1569.0333333333338</v>
      </c>
      <c r="J31" s="38">
        <v>1682.2333333333336</v>
      </c>
      <c r="K31" s="38">
        <v>1712.4166666666665</v>
      </c>
      <c r="L31" s="38">
        <v>1738.8333333333335</v>
      </c>
      <c r="M31" s="28">
        <v>1686</v>
      </c>
      <c r="N31" s="28">
        <v>1629.4</v>
      </c>
      <c r="O31" s="39">
        <v>606650</v>
      </c>
      <c r="P31" s="40">
        <v>-3.583916083916084E-2</v>
      </c>
    </row>
    <row r="32" spans="1:16" ht="12.75" customHeight="1">
      <c r="A32" s="28">
        <v>22</v>
      </c>
      <c r="B32" s="29" t="s">
        <v>44</v>
      </c>
      <c r="C32" s="30" t="s">
        <v>306</v>
      </c>
      <c r="D32" s="31">
        <v>44742</v>
      </c>
      <c r="E32" s="37">
        <v>7927.95</v>
      </c>
      <c r="F32" s="37">
        <v>7949.5</v>
      </c>
      <c r="G32" s="38">
        <v>7888.25</v>
      </c>
      <c r="H32" s="38">
        <v>7848.55</v>
      </c>
      <c r="I32" s="38">
        <v>7787.3</v>
      </c>
      <c r="J32" s="38">
        <v>7989.2</v>
      </c>
      <c r="K32" s="38">
        <v>8050.45</v>
      </c>
      <c r="L32" s="38">
        <v>8090.15</v>
      </c>
      <c r="M32" s="28">
        <v>8010.75</v>
      </c>
      <c r="N32" s="28">
        <v>7909.8</v>
      </c>
      <c r="O32" s="39">
        <v>96075</v>
      </c>
      <c r="P32" s="40">
        <v>3.640776699029126E-2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598.79999999999995</v>
      </c>
      <c r="F33" s="37">
        <v>599.86666666666667</v>
      </c>
      <c r="G33" s="38">
        <v>592.2833333333333</v>
      </c>
      <c r="H33" s="38">
        <v>585.76666666666665</v>
      </c>
      <c r="I33" s="38">
        <v>578.18333333333328</v>
      </c>
      <c r="J33" s="38">
        <v>606.38333333333333</v>
      </c>
      <c r="K33" s="38">
        <v>613.96666666666658</v>
      </c>
      <c r="L33" s="38">
        <v>620.48333333333335</v>
      </c>
      <c r="M33" s="28">
        <v>607.45000000000005</v>
      </c>
      <c r="N33" s="28">
        <v>593.35</v>
      </c>
      <c r="O33" s="39">
        <v>8096000</v>
      </c>
      <c r="P33" s="40">
        <v>-2.163141993957704E-2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518.70000000000005</v>
      </c>
      <c r="F34" s="37">
        <v>523.81666666666672</v>
      </c>
      <c r="G34" s="38">
        <v>511.13333333333344</v>
      </c>
      <c r="H34" s="38">
        <v>503.56666666666672</v>
      </c>
      <c r="I34" s="38">
        <v>490.88333333333344</v>
      </c>
      <c r="J34" s="38">
        <v>531.38333333333344</v>
      </c>
      <c r="K34" s="38">
        <v>544.06666666666661</v>
      </c>
      <c r="L34" s="38">
        <v>551.63333333333344</v>
      </c>
      <c r="M34" s="28">
        <v>536.5</v>
      </c>
      <c r="N34" s="28">
        <v>516.25</v>
      </c>
      <c r="O34" s="39">
        <v>14305750</v>
      </c>
      <c r="P34" s="40">
        <v>4.2470297116582716E-3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626.75</v>
      </c>
      <c r="F35" s="37">
        <v>627.58333333333337</v>
      </c>
      <c r="G35" s="38">
        <v>620.7166666666667</v>
      </c>
      <c r="H35" s="38">
        <v>614.68333333333328</v>
      </c>
      <c r="I35" s="38">
        <v>607.81666666666661</v>
      </c>
      <c r="J35" s="38">
        <v>633.61666666666679</v>
      </c>
      <c r="K35" s="38">
        <v>640.48333333333335</v>
      </c>
      <c r="L35" s="38">
        <v>646.51666666666688</v>
      </c>
      <c r="M35" s="28">
        <v>634.45000000000005</v>
      </c>
      <c r="N35" s="28">
        <v>621.54999999999995</v>
      </c>
      <c r="O35" s="39">
        <v>62214000</v>
      </c>
      <c r="P35" s="40">
        <v>7.755705011079579E-3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3498.25</v>
      </c>
      <c r="F36" s="37">
        <v>3512.0833333333335</v>
      </c>
      <c r="G36" s="38">
        <v>3454.166666666667</v>
      </c>
      <c r="H36" s="38">
        <v>3410.0833333333335</v>
      </c>
      <c r="I36" s="38">
        <v>3352.166666666667</v>
      </c>
      <c r="J36" s="38">
        <v>3556.166666666667</v>
      </c>
      <c r="K36" s="38">
        <v>3614.0833333333339</v>
      </c>
      <c r="L36" s="38">
        <v>3658.166666666667</v>
      </c>
      <c r="M36" s="28">
        <v>3570</v>
      </c>
      <c r="N36" s="28">
        <v>3468</v>
      </c>
      <c r="O36" s="39">
        <v>3157000</v>
      </c>
      <c r="P36" s="40">
        <v>4.7792897444407567E-2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11430.8</v>
      </c>
      <c r="F37" s="37">
        <v>11480.933333333334</v>
      </c>
      <c r="G37" s="38">
        <v>11288.116666666669</v>
      </c>
      <c r="H37" s="38">
        <v>11145.433333333334</v>
      </c>
      <c r="I37" s="38">
        <v>10952.616666666669</v>
      </c>
      <c r="J37" s="38">
        <v>11623.616666666669</v>
      </c>
      <c r="K37" s="38">
        <v>11816.433333333334</v>
      </c>
      <c r="L37" s="38">
        <v>11959.116666666669</v>
      </c>
      <c r="M37" s="28">
        <v>11673.75</v>
      </c>
      <c r="N37" s="28">
        <v>11338.25</v>
      </c>
      <c r="O37" s="39">
        <v>1054150</v>
      </c>
      <c r="P37" s="40">
        <v>7.8879433980304052E-3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5418</v>
      </c>
      <c r="F38" s="37">
        <v>5433.7166666666662</v>
      </c>
      <c r="G38" s="38">
        <v>5367.4333333333325</v>
      </c>
      <c r="H38" s="38">
        <v>5316.8666666666659</v>
      </c>
      <c r="I38" s="38">
        <v>5250.5833333333321</v>
      </c>
      <c r="J38" s="38">
        <v>5484.2833333333328</v>
      </c>
      <c r="K38" s="38">
        <v>5550.5666666666675</v>
      </c>
      <c r="L38" s="38">
        <v>5601.1333333333332</v>
      </c>
      <c r="M38" s="28">
        <v>5500</v>
      </c>
      <c r="N38" s="28">
        <v>5383.15</v>
      </c>
      <c r="O38" s="39">
        <v>5825000</v>
      </c>
      <c r="P38" s="40">
        <v>3.3970134682375912E-2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2078.5500000000002</v>
      </c>
      <c r="F39" s="37">
        <v>2076.8833333333332</v>
      </c>
      <c r="G39" s="38">
        <v>2056.6666666666665</v>
      </c>
      <c r="H39" s="38">
        <v>2034.7833333333333</v>
      </c>
      <c r="I39" s="38">
        <v>2014.5666666666666</v>
      </c>
      <c r="J39" s="38">
        <v>2098.7666666666664</v>
      </c>
      <c r="K39" s="38">
        <v>2118.9833333333336</v>
      </c>
      <c r="L39" s="38">
        <v>2140.8666666666663</v>
      </c>
      <c r="M39" s="28">
        <v>2097.1</v>
      </c>
      <c r="N39" s="28">
        <v>2055</v>
      </c>
      <c r="O39" s="39">
        <v>1250200</v>
      </c>
      <c r="P39" s="40">
        <v>-2.7535780958307405E-2</v>
      </c>
    </row>
    <row r="40" spans="1:16" ht="12.75" customHeight="1">
      <c r="A40" s="28">
        <v>30</v>
      </c>
      <c r="B40" s="29" t="s">
        <v>44</v>
      </c>
      <c r="C40" s="30" t="s">
        <v>314</v>
      </c>
      <c r="D40" s="31">
        <v>44742</v>
      </c>
      <c r="E40" s="37">
        <v>358.55</v>
      </c>
      <c r="F40" s="37">
        <v>360.09999999999997</v>
      </c>
      <c r="G40" s="38">
        <v>355.19999999999993</v>
      </c>
      <c r="H40" s="38">
        <v>351.84999999999997</v>
      </c>
      <c r="I40" s="38">
        <v>346.94999999999993</v>
      </c>
      <c r="J40" s="38">
        <v>363.44999999999993</v>
      </c>
      <c r="K40" s="38">
        <v>368.34999999999991</v>
      </c>
      <c r="L40" s="38">
        <v>371.69999999999993</v>
      </c>
      <c r="M40" s="28">
        <v>365</v>
      </c>
      <c r="N40" s="28">
        <v>356.75</v>
      </c>
      <c r="O40" s="39">
        <v>6876800</v>
      </c>
      <c r="P40" s="40">
        <v>-6.2427745664739888E-3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281.35000000000002</v>
      </c>
      <c r="F41" s="37">
        <v>280.53333333333336</v>
      </c>
      <c r="G41" s="38">
        <v>276.66666666666674</v>
      </c>
      <c r="H41" s="38">
        <v>271.98333333333341</v>
      </c>
      <c r="I41" s="38">
        <v>268.11666666666679</v>
      </c>
      <c r="J41" s="38">
        <v>285.2166666666667</v>
      </c>
      <c r="K41" s="38">
        <v>289.08333333333337</v>
      </c>
      <c r="L41" s="38">
        <v>293.76666666666665</v>
      </c>
      <c r="M41" s="28">
        <v>284.39999999999998</v>
      </c>
      <c r="N41" s="28">
        <v>275.85000000000002</v>
      </c>
      <c r="O41" s="39">
        <v>34986600</v>
      </c>
      <c r="P41" s="40">
        <v>-2.306996381182147E-2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95.5</v>
      </c>
      <c r="F42" s="37">
        <v>95.566666666666663</v>
      </c>
      <c r="G42" s="38">
        <v>94.383333333333326</v>
      </c>
      <c r="H42" s="38">
        <v>93.266666666666666</v>
      </c>
      <c r="I42" s="38">
        <v>92.083333333333329</v>
      </c>
      <c r="J42" s="38">
        <v>96.683333333333323</v>
      </c>
      <c r="K42" s="38">
        <v>97.86666666666666</v>
      </c>
      <c r="L42" s="38">
        <v>98.98333333333332</v>
      </c>
      <c r="M42" s="28">
        <v>96.75</v>
      </c>
      <c r="N42" s="28">
        <v>94.45</v>
      </c>
      <c r="O42" s="39">
        <v>109699200</v>
      </c>
      <c r="P42" s="40">
        <v>-1.5694714188231589E-2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1644.9</v>
      </c>
      <c r="F43" s="37">
        <v>1642.9833333333336</v>
      </c>
      <c r="G43" s="38">
        <v>1623.2666666666671</v>
      </c>
      <c r="H43" s="38">
        <v>1601.6333333333334</v>
      </c>
      <c r="I43" s="38">
        <v>1581.916666666667</v>
      </c>
      <c r="J43" s="38">
        <v>1664.6166666666672</v>
      </c>
      <c r="K43" s="38">
        <v>1684.3333333333335</v>
      </c>
      <c r="L43" s="38">
        <v>1705.9666666666674</v>
      </c>
      <c r="M43" s="28">
        <v>1662.7</v>
      </c>
      <c r="N43" s="28">
        <v>1621.35</v>
      </c>
      <c r="O43" s="39">
        <v>1684100</v>
      </c>
      <c r="P43" s="40">
        <v>6.0785280105142107E-3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226.55</v>
      </c>
      <c r="F44" s="37">
        <v>227.68333333333331</v>
      </c>
      <c r="G44" s="38">
        <v>224.61666666666662</v>
      </c>
      <c r="H44" s="38">
        <v>222.68333333333331</v>
      </c>
      <c r="I44" s="38">
        <v>219.61666666666662</v>
      </c>
      <c r="J44" s="38">
        <v>229.61666666666662</v>
      </c>
      <c r="K44" s="38">
        <v>232.68333333333328</v>
      </c>
      <c r="L44" s="38">
        <v>234.61666666666662</v>
      </c>
      <c r="M44" s="28">
        <v>230.75</v>
      </c>
      <c r="N44" s="28">
        <v>225.75</v>
      </c>
      <c r="O44" s="39">
        <v>29594400</v>
      </c>
      <c r="P44" s="40">
        <v>7.3729142413659294E-3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585.79999999999995</v>
      </c>
      <c r="F45" s="37">
        <v>585.33333333333337</v>
      </c>
      <c r="G45" s="38">
        <v>577.61666666666679</v>
      </c>
      <c r="H45" s="38">
        <v>569.43333333333339</v>
      </c>
      <c r="I45" s="38">
        <v>561.71666666666681</v>
      </c>
      <c r="J45" s="38">
        <v>593.51666666666677</v>
      </c>
      <c r="K45" s="38">
        <v>601.23333333333323</v>
      </c>
      <c r="L45" s="38">
        <v>609.41666666666674</v>
      </c>
      <c r="M45" s="28">
        <v>593.04999999999995</v>
      </c>
      <c r="N45" s="28">
        <v>577.15</v>
      </c>
      <c r="O45" s="39">
        <v>6026900</v>
      </c>
      <c r="P45" s="40">
        <v>-1.9856887298747763E-2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629.70000000000005</v>
      </c>
      <c r="F46" s="37">
        <v>632.83333333333337</v>
      </c>
      <c r="G46" s="38">
        <v>624.06666666666672</v>
      </c>
      <c r="H46" s="38">
        <v>618.43333333333339</v>
      </c>
      <c r="I46" s="38">
        <v>609.66666666666674</v>
      </c>
      <c r="J46" s="38">
        <v>638.4666666666667</v>
      </c>
      <c r="K46" s="38">
        <v>647.23333333333335</v>
      </c>
      <c r="L46" s="38">
        <v>652.86666666666667</v>
      </c>
      <c r="M46" s="28">
        <v>641.6</v>
      </c>
      <c r="N46" s="28">
        <v>627.20000000000005</v>
      </c>
      <c r="O46" s="39">
        <v>8070500</v>
      </c>
      <c r="P46" s="40">
        <v>4.8150913990713987E-2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643.85</v>
      </c>
      <c r="F47" s="37">
        <v>645.35</v>
      </c>
      <c r="G47" s="38">
        <v>641.05000000000007</v>
      </c>
      <c r="H47" s="38">
        <v>638.25</v>
      </c>
      <c r="I47" s="38">
        <v>633.95000000000005</v>
      </c>
      <c r="J47" s="38">
        <v>648.15000000000009</v>
      </c>
      <c r="K47" s="38">
        <v>652.45000000000005</v>
      </c>
      <c r="L47" s="38">
        <v>655.25000000000011</v>
      </c>
      <c r="M47" s="28">
        <v>649.65</v>
      </c>
      <c r="N47" s="28">
        <v>642.54999999999995</v>
      </c>
      <c r="O47" s="39">
        <v>57734350</v>
      </c>
      <c r="P47" s="40">
        <v>1.1519599776190632E-4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43.55</v>
      </c>
      <c r="F48" s="37">
        <v>43.833333333333336</v>
      </c>
      <c r="G48" s="38">
        <v>43.016666666666673</v>
      </c>
      <c r="H48" s="38">
        <v>42.483333333333334</v>
      </c>
      <c r="I48" s="38">
        <v>41.666666666666671</v>
      </c>
      <c r="J48" s="38">
        <v>44.366666666666674</v>
      </c>
      <c r="K48" s="38">
        <v>45.183333333333337</v>
      </c>
      <c r="L48" s="38">
        <v>45.716666666666676</v>
      </c>
      <c r="M48" s="28">
        <v>44.65</v>
      </c>
      <c r="N48" s="28">
        <v>43.3</v>
      </c>
      <c r="O48" s="39">
        <v>104380500</v>
      </c>
      <c r="P48" s="40">
        <v>1.1909609120521173E-2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313.64999999999998</v>
      </c>
      <c r="F49" s="37">
        <v>316.43333333333334</v>
      </c>
      <c r="G49" s="38">
        <v>308.86666666666667</v>
      </c>
      <c r="H49" s="38">
        <v>304.08333333333331</v>
      </c>
      <c r="I49" s="38">
        <v>296.51666666666665</v>
      </c>
      <c r="J49" s="38">
        <v>321.2166666666667</v>
      </c>
      <c r="K49" s="38">
        <v>328.78333333333342</v>
      </c>
      <c r="L49" s="38">
        <v>333.56666666666672</v>
      </c>
      <c r="M49" s="28">
        <v>324</v>
      </c>
      <c r="N49" s="28">
        <v>311.64999999999998</v>
      </c>
      <c r="O49" s="39">
        <v>15028200</v>
      </c>
      <c r="P49" s="40">
        <v>6.9348127600554789E-3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13470.4</v>
      </c>
      <c r="F50" s="37">
        <v>13548.933333333334</v>
      </c>
      <c r="G50" s="38">
        <v>13352.666666666668</v>
      </c>
      <c r="H50" s="38">
        <v>13234.933333333334</v>
      </c>
      <c r="I50" s="38">
        <v>13038.666666666668</v>
      </c>
      <c r="J50" s="38">
        <v>13666.666666666668</v>
      </c>
      <c r="K50" s="38">
        <v>13862.933333333334</v>
      </c>
      <c r="L50" s="38">
        <v>13980.666666666668</v>
      </c>
      <c r="M50" s="28">
        <v>13745.2</v>
      </c>
      <c r="N50" s="28">
        <v>13431.2</v>
      </c>
      <c r="O50" s="39">
        <v>105300</v>
      </c>
      <c r="P50" s="40">
        <v>2.2826614861583293E-2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305.75</v>
      </c>
      <c r="F51" s="37">
        <v>303.40000000000003</v>
      </c>
      <c r="G51" s="38">
        <v>299.80000000000007</v>
      </c>
      <c r="H51" s="38">
        <v>293.85000000000002</v>
      </c>
      <c r="I51" s="38">
        <v>290.25000000000006</v>
      </c>
      <c r="J51" s="38">
        <v>309.35000000000008</v>
      </c>
      <c r="K51" s="38">
        <v>312.9500000000001</v>
      </c>
      <c r="L51" s="38">
        <v>318.90000000000009</v>
      </c>
      <c r="M51" s="28">
        <v>307</v>
      </c>
      <c r="N51" s="28">
        <v>297.45</v>
      </c>
      <c r="O51" s="39">
        <v>16999200</v>
      </c>
      <c r="P51" s="40">
        <v>2.0862609447627283E-2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3412.65</v>
      </c>
      <c r="F52" s="37">
        <v>3420.9166666666665</v>
      </c>
      <c r="G52" s="38">
        <v>3382.6333333333332</v>
      </c>
      <c r="H52" s="38">
        <v>3352.6166666666668</v>
      </c>
      <c r="I52" s="38">
        <v>3314.3333333333335</v>
      </c>
      <c r="J52" s="38">
        <v>3450.9333333333329</v>
      </c>
      <c r="K52" s="38">
        <v>3489.2166666666667</v>
      </c>
      <c r="L52" s="38">
        <v>3519.2333333333327</v>
      </c>
      <c r="M52" s="28">
        <v>3459.2</v>
      </c>
      <c r="N52" s="28">
        <v>3390.9</v>
      </c>
      <c r="O52" s="39">
        <v>1764200</v>
      </c>
      <c r="P52" s="40">
        <v>4.8986101617680567E-3</v>
      </c>
    </row>
    <row r="53" spans="1:16" ht="12.75" customHeight="1">
      <c r="A53" s="28">
        <v>43</v>
      </c>
      <c r="B53" s="29" t="s">
        <v>86</v>
      </c>
      <c r="C53" s="30" t="s">
        <v>320</v>
      </c>
      <c r="D53" s="31">
        <v>44742</v>
      </c>
      <c r="E53" s="37">
        <v>342.3</v>
      </c>
      <c r="F53" s="37">
        <v>339.21666666666664</v>
      </c>
      <c r="G53" s="38">
        <v>333.98333333333329</v>
      </c>
      <c r="H53" s="38">
        <v>325.66666666666663</v>
      </c>
      <c r="I53" s="38">
        <v>320.43333333333328</v>
      </c>
      <c r="J53" s="38">
        <v>347.5333333333333</v>
      </c>
      <c r="K53" s="38">
        <v>352.76666666666665</v>
      </c>
      <c r="L53" s="38">
        <v>361.08333333333331</v>
      </c>
      <c r="M53" s="28">
        <v>344.45</v>
      </c>
      <c r="N53" s="28">
        <v>330.9</v>
      </c>
      <c r="O53" s="39">
        <v>3322800</v>
      </c>
      <c r="P53" s="40">
        <v>-6.9191551347414421E-2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180.65</v>
      </c>
      <c r="F54" s="37">
        <v>180.41666666666666</v>
      </c>
      <c r="G54" s="38">
        <v>177.43333333333331</v>
      </c>
      <c r="H54" s="38">
        <v>174.21666666666664</v>
      </c>
      <c r="I54" s="38">
        <v>171.23333333333329</v>
      </c>
      <c r="J54" s="38">
        <v>183.63333333333333</v>
      </c>
      <c r="K54" s="38">
        <v>186.61666666666667</v>
      </c>
      <c r="L54" s="38">
        <v>189.83333333333334</v>
      </c>
      <c r="M54" s="28">
        <v>183.4</v>
      </c>
      <c r="N54" s="28">
        <v>177.2</v>
      </c>
      <c r="O54" s="39">
        <v>46461600</v>
      </c>
      <c r="P54" s="40">
        <v>7.4351618757683979E-3</v>
      </c>
    </row>
    <row r="55" spans="1:16" ht="12.75" customHeight="1">
      <c r="A55" s="28">
        <v>45</v>
      </c>
      <c r="B55" s="29" t="s">
        <v>63</v>
      </c>
      <c r="C55" s="30" t="s">
        <v>327</v>
      </c>
      <c r="D55" s="31">
        <v>44742</v>
      </c>
      <c r="E55" s="37">
        <v>421.15</v>
      </c>
      <c r="F55" s="37">
        <v>417.59999999999997</v>
      </c>
      <c r="G55" s="38">
        <v>411.24999999999994</v>
      </c>
      <c r="H55" s="38">
        <v>401.34999999999997</v>
      </c>
      <c r="I55" s="38">
        <v>394.99999999999994</v>
      </c>
      <c r="J55" s="38">
        <v>427.49999999999994</v>
      </c>
      <c r="K55" s="38">
        <v>433.84999999999997</v>
      </c>
      <c r="L55" s="38">
        <v>443.74999999999994</v>
      </c>
      <c r="M55" s="28">
        <v>423.95</v>
      </c>
      <c r="N55" s="28">
        <v>407.7</v>
      </c>
      <c r="O55" s="39">
        <v>3445650</v>
      </c>
      <c r="P55" s="40">
        <v>-1.7787659811006114E-2</v>
      </c>
    </row>
    <row r="56" spans="1:16" ht="12.75" customHeight="1">
      <c r="A56" s="28">
        <v>46</v>
      </c>
      <c r="B56" s="29" t="s">
        <v>44</v>
      </c>
      <c r="C56" s="30" t="s">
        <v>338</v>
      </c>
      <c r="D56" s="31">
        <v>44742</v>
      </c>
      <c r="E56" s="37">
        <v>277.64999999999998</v>
      </c>
      <c r="F56" s="37">
        <v>281.38333333333333</v>
      </c>
      <c r="G56" s="38">
        <v>271.61666666666667</v>
      </c>
      <c r="H56" s="38">
        <v>265.58333333333337</v>
      </c>
      <c r="I56" s="38">
        <v>255.81666666666672</v>
      </c>
      <c r="J56" s="38">
        <v>287.41666666666663</v>
      </c>
      <c r="K56" s="38">
        <v>297.18333333333328</v>
      </c>
      <c r="L56" s="38">
        <v>303.21666666666658</v>
      </c>
      <c r="M56" s="28">
        <v>291.14999999999998</v>
      </c>
      <c r="N56" s="28">
        <v>275.35000000000002</v>
      </c>
      <c r="O56" s="39">
        <v>4353000</v>
      </c>
      <c r="P56" s="40">
        <v>9.8410295230885694E-2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616.35</v>
      </c>
      <c r="F57" s="37">
        <v>617.08333333333337</v>
      </c>
      <c r="G57" s="38">
        <v>610.16666666666674</v>
      </c>
      <c r="H57" s="38">
        <v>603.98333333333335</v>
      </c>
      <c r="I57" s="38">
        <v>597.06666666666672</v>
      </c>
      <c r="J57" s="38">
        <v>623.26666666666677</v>
      </c>
      <c r="K57" s="38">
        <v>630.18333333333351</v>
      </c>
      <c r="L57" s="38">
        <v>636.36666666666679</v>
      </c>
      <c r="M57" s="28">
        <v>624</v>
      </c>
      <c r="N57" s="28">
        <v>610.9</v>
      </c>
      <c r="O57" s="39">
        <v>8973750</v>
      </c>
      <c r="P57" s="40">
        <v>-4.7137113544988216E-3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919.05</v>
      </c>
      <c r="F58" s="37">
        <v>926.4666666666667</v>
      </c>
      <c r="G58" s="38">
        <v>907.93333333333339</v>
      </c>
      <c r="H58" s="38">
        <v>896.81666666666672</v>
      </c>
      <c r="I58" s="38">
        <v>878.28333333333342</v>
      </c>
      <c r="J58" s="38">
        <v>937.58333333333337</v>
      </c>
      <c r="K58" s="38">
        <v>956.11666666666667</v>
      </c>
      <c r="L58" s="38">
        <v>967.23333333333335</v>
      </c>
      <c r="M58" s="28">
        <v>945</v>
      </c>
      <c r="N58" s="28">
        <v>915.35</v>
      </c>
      <c r="O58" s="39">
        <v>8725600</v>
      </c>
      <c r="P58" s="40">
        <v>2.2398088696431238E-3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179.6</v>
      </c>
      <c r="F59" s="37">
        <v>181.05000000000004</v>
      </c>
      <c r="G59" s="38">
        <v>177.60000000000008</v>
      </c>
      <c r="H59" s="38">
        <v>175.60000000000005</v>
      </c>
      <c r="I59" s="38">
        <v>172.15000000000009</v>
      </c>
      <c r="J59" s="38">
        <v>183.05000000000007</v>
      </c>
      <c r="K59" s="38">
        <v>186.50000000000006</v>
      </c>
      <c r="L59" s="38">
        <v>188.50000000000006</v>
      </c>
      <c r="M59" s="28">
        <v>184.5</v>
      </c>
      <c r="N59" s="28">
        <v>179.05</v>
      </c>
      <c r="O59" s="39">
        <v>35196000</v>
      </c>
      <c r="P59" s="40">
        <v>2.3323971180852363E-2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3485.35</v>
      </c>
      <c r="F60" s="37">
        <v>3496.2666666666664</v>
      </c>
      <c r="G60" s="38">
        <v>3441.5333333333328</v>
      </c>
      <c r="H60" s="38">
        <v>3397.7166666666662</v>
      </c>
      <c r="I60" s="38">
        <v>3342.9833333333327</v>
      </c>
      <c r="J60" s="38">
        <v>3540.083333333333</v>
      </c>
      <c r="K60" s="38">
        <v>3594.8166666666666</v>
      </c>
      <c r="L60" s="38">
        <v>3638.6333333333332</v>
      </c>
      <c r="M60" s="28">
        <v>3551</v>
      </c>
      <c r="N60" s="28">
        <v>3452.45</v>
      </c>
      <c r="O60" s="39">
        <v>524600</v>
      </c>
      <c r="P60" s="40">
        <v>-2.1724941724941726E-2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1489.15</v>
      </c>
      <c r="F61" s="37">
        <v>1495.9833333333333</v>
      </c>
      <c r="G61" s="38">
        <v>1473.6166666666668</v>
      </c>
      <c r="H61" s="38">
        <v>1458.0833333333335</v>
      </c>
      <c r="I61" s="38">
        <v>1435.7166666666669</v>
      </c>
      <c r="J61" s="38">
        <v>1511.5166666666667</v>
      </c>
      <c r="K61" s="38">
        <v>1533.883333333333</v>
      </c>
      <c r="L61" s="38">
        <v>1549.4166666666665</v>
      </c>
      <c r="M61" s="28">
        <v>1518.35</v>
      </c>
      <c r="N61" s="28">
        <v>1480.45</v>
      </c>
      <c r="O61" s="39">
        <v>2686250</v>
      </c>
      <c r="P61" s="40">
        <v>4.7126587249640009E-3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613.4</v>
      </c>
      <c r="F62" s="37">
        <v>615.96666666666658</v>
      </c>
      <c r="G62" s="38">
        <v>607.23333333333312</v>
      </c>
      <c r="H62" s="38">
        <v>601.06666666666649</v>
      </c>
      <c r="I62" s="38">
        <v>592.33333333333303</v>
      </c>
      <c r="J62" s="38">
        <v>622.13333333333321</v>
      </c>
      <c r="K62" s="38">
        <v>630.86666666666656</v>
      </c>
      <c r="L62" s="38">
        <v>637.0333333333333</v>
      </c>
      <c r="M62" s="28">
        <v>624.70000000000005</v>
      </c>
      <c r="N62" s="28">
        <v>609.79999999999995</v>
      </c>
      <c r="O62" s="39">
        <v>6864600</v>
      </c>
      <c r="P62" s="40">
        <v>-1.4584709023570957E-2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918.25</v>
      </c>
      <c r="F63" s="37">
        <v>920.85</v>
      </c>
      <c r="G63" s="38">
        <v>911.75</v>
      </c>
      <c r="H63" s="38">
        <v>905.25</v>
      </c>
      <c r="I63" s="38">
        <v>896.15</v>
      </c>
      <c r="J63" s="38">
        <v>927.35</v>
      </c>
      <c r="K63" s="38">
        <v>936.45000000000016</v>
      </c>
      <c r="L63" s="38">
        <v>942.95</v>
      </c>
      <c r="M63" s="28">
        <v>929.95</v>
      </c>
      <c r="N63" s="28">
        <v>914.35</v>
      </c>
      <c r="O63" s="39">
        <v>2062000</v>
      </c>
      <c r="P63" s="40">
        <v>1.3865670174058414E-2</v>
      </c>
    </row>
    <row r="64" spans="1:16" ht="12.75" customHeight="1">
      <c r="A64" s="28">
        <v>54</v>
      </c>
      <c r="B64" s="29" t="s">
        <v>70</v>
      </c>
      <c r="C64" s="30" t="s">
        <v>249</v>
      </c>
      <c r="D64" s="31">
        <v>44742</v>
      </c>
      <c r="E64" s="37">
        <v>326.39999999999998</v>
      </c>
      <c r="F64" s="37">
        <v>325.88333333333333</v>
      </c>
      <c r="G64" s="38">
        <v>322.51666666666665</v>
      </c>
      <c r="H64" s="38">
        <v>318.63333333333333</v>
      </c>
      <c r="I64" s="38">
        <v>315.26666666666665</v>
      </c>
      <c r="J64" s="38">
        <v>329.76666666666665</v>
      </c>
      <c r="K64" s="38">
        <v>333.13333333333333</v>
      </c>
      <c r="L64" s="38">
        <v>337.01666666666665</v>
      </c>
      <c r="M64" s="28">
        <v>329.25</v>
      </c>
      <c r="N64" s="28">
        <v>322</v>
      </c>
      <c r="O64" s="39">
        <v>2994300</v>
      </c>
      <c r="P64" s="40">
        <v>-2.2588542516729232E-2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121.45</v>
      </c>
      <c r="F65" s="37">
        <v>122.46666666666668</v>
      </c>
      <c r="G65" s="38">
        <v>120.03333333333336</v>
      </c>
      <c r="H65" s="38">
        <v>118.61666666666667</v>
      </c>
      <c r="I65" s="38">
        <v>116.18333333333335</v>
      </c>
      <c r="J65" s="38">
        <v>123.88333333333337</v>
      </c>
      <c r="K65" s="38">
        <v>126.31666666666668</v>
      </c>
      <c r="L65" s="38">
        <v>127.73333333333338</v>
      </c>
      <c r="M65" s="28">
        <v>124.9</v>
      </c>
      <c r="N65" s="28">
        <v>121.05</v>
      </c>
      <c r="O65" s="39">
        <v>12196800</v>
      </c>
      <c r="P65" s="40">
        <v>-8.5195622255717935E-4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962.25</v>
      </c>
      <c r="F66" s="37">
        <v>964.41666666666663</v>
      </c>
      <c r="G66" s="38">
        <v>952.88333333333321</v>
      </c>
      <c r="H66" s="38">
        <v>943.51666666666654</v>
      </c>
      <c r="I66" s="38">
        <v>931.98333333333312</v>
      </c>
      <c r="J66" s="38">
        <v>973.7833333333333</v>
      </c>
      <c r="K66" s="38">
        <v>985.31666666666683</v>
      </c>
      <c r="L66" s="38">
        <v>994.68333333333339</v>
      </c>
      <c r="M66" s="28">
        <v>975.95</v>
      </c>
      <c r="N66" s="28">
        <v>955.05</v>
      </c>
      <c r="O66" s="39">
        <v>1496400</v>
      </c>
      <c r="P66" s="40">
        <v>6.8631408962454583E-3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499.9</v>
      </c>
      <c r="F67" s="37">
        <v>502.7</v>
      </c>
      <c r="G67" s="38">
        <v>493.25</v>
      </c>
      <c r="H67" s="38">
        <v>486.6</v>
      </c>
      <c r="I67" s="38">
        <v>477.15000000000003</v>
      </c>
      <c r="J67" s="38">
        <v>509.34999999999997</v>
      </c>
      <c r="K67" s="38">
        <v>518.79999999999995</v>
      </c>
      <c r="L67" s="38">
        <v>525.44999999999993</v>
      </c>
      <c r="M67" s="28">
        <v>512.15</v>
      </c>
      <c r="N67" s="28">
        <v>496.05</v>
      </c>
      <c r="O67" s="39">
        <v>13191250</v>
      </c>
      <c r="P67" s="40">
        <v>8.9874749019982787E-3</v>
      </c>
    </row>
    <row r="68" spans="1:16" ht="12.75" customHeight="1">
      <c r="A68" s="28">
        <v>58</v>
      </c>
      <c r="B68" s="29" t="s">
        <v>42</v>
      </c>
      <c r="C68" s="30" t="s">
        <v>250</v>
      </c>
      <c r="D68" s="31">
        <v>44742</v>
      </c>
      <c r="E68" s="37">
        <v>1243.9000000000001</v>
      </c>
      <c r="F68" s="37">
        <v>1237.6666666666667</v>
      </c>
      <c r="G68" s="38">
        <v>1217.9333333333334</v>
      </c>
      <c r="H68" s="38">
        <v>1191.9666666666667</v>
      </c>
      <c r="I68" s="38">
        <v>1172.2333333333333</v>
      </c>
      <c r="J68" s="38">
        <v>1263.6333333333334</v>
      </c>
      <c r="K68" s="38">
        <v>1283.3666666666666</v>
      </c>
      <c r="L68" s="38">
        <v>1309.3333333333335</v>
      </c>
      <c r="M68" s="28">
        <v>1257.4000000000001</v>
      </c>
      <c r="N68" s="28">
        <v>1211.7</v>
      </c>
      <c r="O68" s="39">
        <v>1263500</v>
      </c>
      <c r="P68" s="40">
        <v>-4.7262701851122487E-3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1781.2</v>
      </c>
      <c r="F69" s="37">
        <v>1782.6000000000001</v>
      </c>
      <c r="G69" s="38">
        <v>1747.6000000000004</v>
      </c>
      <c r="H69" s="38">
        <v>1714.0000000000002</v>
      </c>
      <c r="I69" s="38">
        <v>1679.0000000000005</v>
      </c>
      <c r="J69" s="38">
        <v>1816.2000000000003</v>
      </c>
      <c r="K69" s="38">
        <v>1851.1999999999998</v>
      </c>
      <c r="L69" s="38">
        <v>1884.8000000000002</v>
      </c>
      <c r="M69" s="28">
        <v>1817.6</v>
      </c>
      <c r="N69" s="28">
        <v>1749</v>
      </c>
      <c r="O69" s="39">
        <v>1498750</v>
      </c>
      <c r="P69" s="40">
        <v>1.1814345991561181E-2</v>
      </c>
    </row>
    <row r="70" spans="1:16" ht="12.75" customHeight="1">
      <c r="A70" s="28">
        <v>60</v>
      </c>
      <c r="B70" s="29" t="s">
        <v>44</v>
      </c>
      <c r="C70" s="30" t="s">
        <v>346</v>
      </c>
      <c r="D70" s="31">
        <v>44742</v>
      </c>
      <c r="E70" s="37">
        <v>174.45</v>
      </c>
      <c r="F70" s="37">
        <v>176.23333333333335</v>
      </c>
      <c r="G70" s="38">
        <v>168.9666666666667</v>
      </c>
      <c r="H70" s="38">
        <v>163.48333333333335</v>
      </c>
      <c r="I70" s="38">
        <v>156.2166666666667</v>
      </c>
      <c r="J70" s="38">
        <v>181.7166666666667</v>
      </c>
      <c r="K70" s="38">
        <v>188.98333333333335</v>
      </c>
      <c r="L70" s="38">
        <v>194.4666666666667</v>
      </c>
      <c r="M70" s="28">
        <v>183.5</v>
      </c>
      <c r="N70" s="28">
        <v>170.75</v>
      </c>
      <c r="O70" s="39">
        <v>16819900</v>
      </c>
      <c r="P70" s="40">
        <v>7.3231582036982684E-2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3594.55</v>
      </c>
      <c r="F71" s="37">
        <v>3584.9833333333336</v>
      </c>
      <c r="G71" s="38">
        <v>3550.0666666666671</v>
      </c>
      <c r="H71" s="38">
        <v>3505.5833333333335</v>
      </c>
      <c r="I71" s="38">
        <v>3470.666666666667</v>
      </c>
      <c r="J71" s="38">
        <v>3629.4666666666672</v>
      </c>
      <c r="K71" s="38">
        <v>3664.3833333333332</v>
      </c>
      <c r="L71" s="38">
        <v>3708.8666666666672</v>
      </c>
      <c r="M71" s="28">
        <v>3619.9</v>
      </c>
      <c r="N71" s="28">
        <v>3540.5</v>
      </c>
      <c r="O71" s="39">
        <v>2908100</v>
      </c>
      <c r="P71" s="40">
        <v>-2.2865110965509132E-2</v>
      </c>
    </row>
    <row r="72" spans="1:16" ht="12.75" customHeight="1">
      <c r="A72" s="28">
        <v>62</v>
      </c>
      <c r="B72" s="29" t="s">
        <v>44</v>
      </c>
      <c r="C72" s="30" t="s">
        <v>252</v>
      </c>
      <c r="D72" s="31">
        <v>44742</v>
      </c>
      <c r="E72" s="37">
        <v>3338.3</v>
      </c>
      <c r="F72" s="37">
        <v>3316.8666666666668</v>
      </c>
      <c r="G72" s="38">
        <v>3223.4833333333336</v>
      </c>
      <c r="H72" s="38">
        <v>3108.666666666667</v>
      </c>
      <c r="I72" s="38">
        <v>3015.2833333333338</v>
      </c>
      <c r="J72" s="38">
        <v>3431.6833333333334</v>
      </c>
      <c r="K72" s="38">
        <v>3525.0666666666666</v>
      </c>
      <c r="L72" s="38">
        <v>3639.8833333333332</v>
      </c>
      <c r="M72" s="28">
        <v>3410.25</v>
      </c>
      <c r="N72" s="28">
        <v>3202.05</v>
      </c>
      <c r="O72" s="39">
        <v>775750</v>
      </c>
      <c r="P72" s="40">
        <v>3.5195996663886571E-2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304.60000000000002</v>
      </c>
      <c r="F73" s="37">
        <v>307.33333333333337</v>
      </c>
      <c r="G73" s="38">
        <v>300.86666666666673</v>
      </c>
      <c r="H73" s="38">
        <v>297.13333333333338</v>
      </c>
      <c r="I73" s="38">
        <v>290.66666666666674</v>
      </c>
      <c r="J73" s="38">
        <v>311.06666666666672</v>
      </c>
      <c r="K73" s="38">
        <v>317.53333333333342</v>
      </c>
      <c r="L73" s="38">
        <v>321.26666666666671</v>
      </c>
      <c r="M73" s="28">
        <v>313.8</v>
      </c>
      <c r="N73" s="28">
        <v>303.60000000000002</v>
      </c>
      <c r="O73" s="39">
        <v>45767700</v>
      </c>
      <c r="P73" s="40">
        <v>-1.2602167572822525E-3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4241.75</v>
      </c>
      <c r="F74" s="37">
        <v>4247.8666666666668</v>
      </c>
      <c r="G74" s="38">
        <v>4147.6333333333332</v>
      </c>
      <c r="H74" s="38">
        <v>4053.5166666666664</v>
      </c>
      <c r="I74" s="38">
        <v>3953.2833333333328</v>
      </c>
      <c r="J74" s="38">
        <v>4341.9833333333336</v>
      </c>
      <c r="K74" s="38">
        <v>4442.2166666666672</v>
      </c>
      <c r="L74" s="38">
        <v>4536.3333333333339</v>
      </c>
      <c r="M74" s="28">
        <v>4348.1000000000004</v>
      </c>
      <c r="N74" s="28">
        <v>4153.75</v>
      </c>
      <c r="O74" s="39">
        <v>1999250</v>
      </c>
      <c r="P74" s="40">
        <v>0.1144867953452721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2663</v>
      </c>
      <c r="F75" s="37">
        <v>2669.9</v>
      </c>
      <c r="G75" s="38">
        <v>2630.7000000000003</v>
      </c>
      <c r="H75" s="38">
        <v>2598.4</v>
      </c>
      <c r="I75" s="38">
        <v>2559.2000000000003</v>
      </c>
      <c r="J75" s="38">
        <v>2702.2000000000003</v>
      </c>
      <c r="K75" s="38">
        <v>2741.4</v>
      </c>
      <c r="L75" s="38">
        <v>2773.7000000000003</v>
      </c>
      <c r="M75" s="28">
        <v>2709.1</v>
      </c>
      <c r="N75" s="28">
        <v>2637.6</v>
      </c>
      <c r="O75" s="39">
        <v>3124450</v>
      </c>
      <c r="P75" s="40">
        <v>-1.6091700650281055E-2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1470.7</v>
      </c>
      <c r="F76" s="37">
        <v>1481.2</v>
      </c>
      <c r="G76" s="38">
        <v>1453.0500000000002</v>
      </c>
      <c r="H76" s="38">
        <v>1435.4</v>
      </c>
      <c r="I76" s="38">
        <v>1407.2500000000002</v>
      </c>
      <c r="J76" s="38">
        <v>1498.8500000000001</v>
      </c>
      <c r="K76" s="38">
        <v>1527.0000000000002</v>
      </c>
      <c r="L76" s="38">
        <v>1544.65</v>
      </c>
      <c r="M76" s="28">
        <v>1509.35</v>
      </c>
      <c r="N76" s="28">
        <v>1463.55</v>
      </c>
      <c r="O76" s="39">
        <v>2427150</v>
      </c>
      <c r="P76" s="40">
        <v>-2.2655188038060717E-4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134.44999999999999</v>
      </c>
      <c r="F77" s="37">
        <v>135.03333333333333</v>
      </c>
      <c r="G77" s="38">
        <v>133.36666666666667</v>
      </c>
      <c r="H77" s="38">
        <v>132.28333333333333</v>
      </c>
      <c r="I77" s="38">
        <v>130.61666666666667</v>
      </c>
      <c r="J77" s="38">
        <v>136.11666666666667</v>
      </c>
      <c r="K77" s="38">
        <v>137.78333333333336</v>
      </c>
      <c r="L77" s="38">
        <v>138.86666666666667</v>
      </c>
      <c r="M77" s="28">
        <v>136.69999999999999</v>
      </c>
      <c r="N77" s="28">
        <v>133.94999999999999</v>
      </c>
      <c r="O77" s="39">
        <v>21783600</v>
      </c>
      <c r="P77" s="40">
        <v>1.6803898504453033E-2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86.95</v>
      </c>
      <c r="F78" s="37">
        <v>87.033333333333346</v>
      </c>
      <c r="G78" s="38">
        <v>86.316666666666691</v>
      </c>
      <c r="H78" s="38">
        <v>85.683333333333351</v>
      </c>
      <c r="I78" s="38">
        <v>84.966666666666697</v>
      </c>
      <c r="J78" s="38">
        <v>87.666666666666686</v>
      </c>
      <c r="K78" s="38">
        <v>88.383333333333354</v>
      </c>
      <c r="L78" s="38">
        <v>89.01666666666668</v>
      </c>
      <c r="M78" s="28">
        <v>87.75</v>
      </c>
      <c r="N78" s="28">
        <v>86.4</v>
      </c>
      <c r="O78" s="39">
        <v>75510000</v>
      </c>
      <c r="P78" s="40">
        <v>-4.1994417660492264E-2</v>
      </c>
    </row>
    <row r="79" spans="1:16" ht="12.75" customHeight="1">
      <c r="A79" s="28">
        <v>69</v>
      </c>
      <c r="B79" s="29" t="s">
        <v>86</v>
      </c>
      <c r="C79" s="30" t="s">
        <v>361</v>
      </c>
      <c r="D79" s="31">
        <v>44742</v>
      </c>
      <c r="E79" s="37">
        <v>96.25</v>
      </c>
      <c r="F79" s="37">
        <v>96.883333333333326</v>
      </c>
      <c r="G79" s="38">
        <v>95.066666666666649</v>
      </c>
      <c r="H79" s="38">
        <v>93.883333333333326</v>
      </c>
      <c r="I79" s="38">
        <v>92.066666666666649</v>
      </c>
      <c r="J79" s="38">
        <v>98.066666666666649</v>
      </c>
      <c r="K79" s="38">
        <v>99.883333333333312</v>
      </c>
      <c r="L79" s="38">
        <v>101.06666666666665</v>
      </c>
      <c r="M79" s="28">
        <v>98.7</v>
      </c>
      <c r="N79" s="28">
        <v>95.7</v>
      </c>
      <c r="O79" s="39">
        <v>11778000</v>
      </c>
      <c r="P79" s="40">
        <v>1.9581363943281565E-2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133.5</v>
      </c>
      <c r="F80" s="37">
        <v>132.68333333333334</v>
      </c>
      <c r="G80" s="38">
        <v>131.06666666666666</v>
      </c>
      <c r="H80" s="38">
        <v>128.63333333333333</v>
      </c>
      <c r="I80" s="38">
        <v>127.01666666666665</v>
      </c>
      <c r="J80" s="38">
        <v>135.11666666666667</v>
      </c>
      <c r="K80" s="38">
        <v>136.73333333333335</v>
      </c>
      <c r="L80" s="38">
        <v>139.16666666666669</v>
      </c>
      <c r="M80" s="28">
        <v>134.30000000000001</v>
      </c>
      <c r="N80" s="28">
        <v>130.25</v>
      </c>
      <c r="O80" s="39">
        <v>32012800</v>
      </c>
      <c r="P80" s="40">
        <v>7.5189510346240523E-2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367.15</v>
      </c>
      <c r="F81" s="37">
        <v>368.36666666666662</v>
      </c>
      <c r="G81" s="38">
        <v>361.53333333333325</v>
      </c>
      <c r="H81" s="38">
        <v>355.91666666666663</v>
      </c>
      <c r="I81" s="38">
        <v>349.08333333333326</v>
      </c>
      <c r="J81" s="38">
        <v>373.98333333333323</v>
      </c>
      <c r="K81" s="38">
        <v>380.81666666666661</v>
      </c>
      <c r="L81" s="38">
        <v>386.43333333333322</v>
      </c>
      <c r="M81" s="28">
        <v>375.2</v>
      </c>
      <c r="N81" s="28">
        <v>362.75</v>
      </c>
      <c r="O81" s="39">
        <v>6360650</v>
      </c>
      <c r="P81" s="40">
        <v>-8.4259591251344568E-3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33.450000000000003</v>
      </c>
      <c r="F82" s="37">
        <v>33.65</v>
      </c>
      <c r="G82" s="38">
        <v>32.799999999999997</v>
      </c>
      <c r="H82" s="38">
        <v>32.15</v>
      </c>
      <c r="I82" s="38">
        <v>31.299999999999997</v>
      </c>
      <c r="J82" s="38">
        <v>34.299999999999997</v>
      </c>
      <c r="K82" s="38">
        <v>35.150000000000006</v>
      </c>
      <c r="L82" s="38">
        <v>35.799999999999997</v>
      </c>
      <c r="M82" s="28">
        <v>34.5</v>
      </c>
      <c r="N82" s="28">
        <v>33</v>
      </c>
      <c r="O82" s="39">
        <v>128587500</v>
      </c>
      <c r="P82" s="40">
        <v>3.4014836258368014E-2</v>
      </c>
    </row>
    <row r="83" spans="1:16" ht="12.75" customHeight="1">
      <c r="A83" s="28">
        <v>73</v>
      </c>
      <c r="B83" s="29" t="s">
        <v>44</v>
      </c>
      <c r="C83" s="30" t="s">
        <v>378</v>
      </c>
      <c r="D83" s="31">
        <v>44742</v>
      </c>
      <c r="E83" s="37">
        <v>573.4</v>
      </c>
      <c r="F83" s="37">
        <v>574.4</v>
      </c>
      <c r="G83" s="38">
        <v>565.79999999999995</v>
      </c>
      <c r="H83" s="38">
        <v>558.19999999999993</v>
      </c>
      <c r="I83" s="38">
        <v>549.59999999999991</v>
      </c>
      <c r="J83" s="38">
        <v>582</v>
      </c>
      <c r="K83" s="38">
        <v>590.60000000000014</v>
      </c>
      <c r="L83" s="38">
        <v>598.20000000000005</v>
      </c>
      <c r="M83" s="28">
        <v>583</v>
      </c>
      <c r="N83" s="28">
        <v>566.79999999999995</v>
      </c>
      <c r="O83" s="39">
        <v>3185000</v>
      </c>
      <c r="P83" s="40">
        <v>3.857566765578635E-2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763.9</v>
      </c>
      <c r="F84" s="37">
        <v>762.21666666666658</v>
      </c>
      <c r="G84" s="38">
        <v>753.73333333333312</v>
      </c>
      <c r="H84" s="38">
        <v>743.56666666666649</v>
      </c>
      <c r="I84" s="38">
        <v>735.08333333333303</v>
      </c>
      <c r="J84" s="38">
        <v>772.38333333333321</v>
      </c>
      <c r="K84" s="38">
        <v>780.86666666666656</v>
      </c>
      <c r="L84" s="38">
        <v>791.0333333333333</v>
      </c>
      <c r="M84" s="28">
        <v>770.7</v>
      </c>
      <c r="N84" s="28">
        <v>752.05</v>
      </c>
      <c r="O84" s="39">
        <v>8192000</v>
      </c>
      <c r="P84" s="40">
        <v>9.9864381703858949E-3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1169.05</v>
      </c>
      <c r="F85" s="37">
        <v>1176.75</v>
      </c>
      <c r="G85" s="38">
        <v>1151.5</v>
      </c>
      <c r="H85" s="38">
        <v>1133.95</v>
      </c>
      <c r="I85" s="38">
        <v>1108.7</v>
      </c>
      <c r="J85" s="38">
        <v>1194.3</v>
      </c>
      <c r="K85" s="38">
        <v>1219.55</v>
      </c>
      <c r="L85" s="38">
        <v>1237.0999999999999</v>
      </c>
      <c r="M85" s="28">
        <v>1202</v>
      </c>
      <c r="N85" s="28">
        <v>1159.2</v>
      </c>
      <c r="O85" s="39">
        <v>4711850</v>
      </c>
      <c r="P85" s="40">
        <v>1.9478236410941565E-2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239.05</v>
      </c>
      <c r="F86" s="37">
        <v>241.03333333333333</v>
      </c>
      <c r="G86" s="38">
        <v>235.01666666666665</v>
      </c>
      <c r="H86" s="38">
        <v>230.98333333333332</v>
      </c>
      <c r="I86" s="38">
        <v>224.96666666666664</v>
      </c>
      <c r="J86" s="38">
        <v>245.06666666666666</v>
      </c>
      <c r="K86" s="38">
        <v>251.08333333333337</v>
      </c>
      <c r="L86" s="38">
        <v>255.11666666666667</v>
      </c>
      <c r="M86" s="28">
        <v>247.05</v>
      </c>
      <c r="N86" s="28">
        <v>237</v>
      </c>
      <c r="O86" s="39">
        <v>8431950</v>
      </c>
      <c r="P86" s="40">
        <v>-1.4233606509463741E-2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1324.2</v>
      </c>
      <c r="F87" s="37">
        <v>1323.6666666666667</v>
      </c>
      <c r="G87" s="38">
        <v>1311.9833333333336</v>
      </c>
      <c r="H87" s="38">
        <v>1299.7666666666669</v>
      </c>
      <c r="I87" s="38">
        <v>1288.0833333333337</v>
      </c>
      <c r="J87" s="38">
        <v>1335.8833333333334</v>
      </c>
      <c r="K87" s="38">
        <v>1347.5666666666664</v>
      </c>
      <c r="L87" s="38">
        <v>1359.7833333333333</v>
      </c>
      <c r="M87" s="28">
        <v>1335.35</v>
      </c>
      <c r="N87" s="28">
        <v>1311.45</v>
      </c>
      <c r="O87" s="39">
        <v>13889950</v>
      </c>
      <c r="P87" s="40">
        <v>1.7219188089191914E-2</v>
      </c>
    </row>
    <row r="88" spans="1:16" ht="12.75" customHeight="1">
      <c r="A88" s="28">
        <v>78</v>
      </c>
      <c r="B88" s="29" t="s">
        <v>79</v>
      </c>
      <c r="C88" s="30" t="s">
        <v>259</v>
      </c>
      <c r="D88" s="31">
        <v>44742</v>
      </c>
      <c r="E88" s="37">
        <v>214.75</v>
      </c>
      <c r="F88" s="37">
        <v>215.65</v>
      </c>
      <c r="G88" s="38">
        <v>212.10000000000002</v>
      </c>
      <c r="H88" s="38">
        <v>209.45000000000002</v>
      </c>
      <c r="I88" s="38">
        <v>205.90000000000003</v>
      </c>
      <c r="J88" s="38">
        <v>218.3</v>
      </c>
      <c r="K88" s="38">
        <v>221.85000000000002</v>
      </c>
      <c r="L88" s="38">
        <v>224.5</v>
      </c>
      <c r="M88" s="28">
        <v>219.2</v>
      </c>
      <c r="N88" s="28">
        <v>213</v>
      </c>
      <c r="O88" s="39">
        <v>2899900</v>
      </c>
      <c r="P88" s="40">
        <v>3.2470537971303448E-2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408.8</v>
      </c>
      <c r="F89" s="37">
        <v>411.83333333333331</v>
      </c>
      <c r="G89" s="38">
        <v>403.06666666666661</v>
      </c>
      <c r="H89" s="38">
        <v>397.33333333333331</v>
      </c>
      <c r="I89" s="38">
        <v>388.56666666666661</v>
      </c>
      <c r="J89" s="38">
        <v>417.56666666666661</v>
      </c>
      <c r="K89" s="38">
        <v>426.33333333333337</v>
      </c>
      <c r="L89" s="38">
        <v>432.06666666666661</v>
      </c>
      <c r="M89" s="28">
        <v>420.6</v>
      </c>
      <c r="N89" s="28">
        <v>406.1</v>
      </c>
      <c r="O89" s="39">
        <v>5176250</v>
      </c>
      <c r="P89" s="40">
        <v>5.2618200305033044E-2</v>
      </c>
    </row>
    <row r="90" spans="1:16" ht="12.75" customHeight="1">
      <c r="A90" s="28">
        <v>80</v>
      </c>
      <c r="B90" s="29" t="s">
        <v>44</v>
      </c>
      <c r="C90" s="30" t="s">
        <v>260</v>
      </c>
      <c r="D90" s="31">
        <v>44742</v>
      </c>
      <c r="E90" s="37">
        <v>1764.95</v>
      </c>
      <c r="F90" s="37">
        <v>1771.2333333333333</v>
      </c>
      <c r="G90" s="38">
        <v>1741.7666666666667</v>
      </c>
      <c r="H90" s="38">
        <v>1718.5833333333333</v>
      </c>
      <c r="I90" s="38">
        <v>1689.1166666666666</v>
      </c>
      <c r="J90" s="38">
        <v>1794.4166666666667</v>
      </c>
      <c r="K90" s="38">
        <v>1823.8833333333334</v>
      </c>
      <c r="L90" s="38">
        <v>1847.0666666666668</v>
      </c>
      <c r="M90" s="28">
        <v>1800.7</v>
      </c>
      <c r="N90" s="28">
        <v>1748.05</v>
      </c>
      <c r="O90" s="39">
        <v>1981225</v>
      </c>
      <c r="P90" s="40">
        <v>-5.2691346808993865E-2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1102.4000000000001</v>
      </c>
      <c r="F91" s="37">
        <v>1101.3166666666666</v>
      </c>
      <c r="G91" s="38">
        <v>1094.0833333333333</v>
      </c>
      <c r="H91" s="38">
        <v>1085.7666666666667</v>
      </c>
      <c r="I91" s="38">
        <v>1078.5333333333333</v>
      </c>
      <c r="J91" s="38">
        <v>1109.6333333333332</v>
      </c>
      <c r="K91" s="38">
        <v>1116.8666666666668</v>
      </c>
      <c r="L91" s="38">
        <v>1125.1833333333332</v>
      </c>
      <c r="M91" s="28">
        <v>1108.55</v>
      </c>
      <c r="N91" s="28">
        <v>1093</v>
      </c>
      <c r="O91" s="39">
        <v>5732000</v>
      </c>
      <c r="P91" s="40">
        <v>1.9565990750622556E-2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962.35</v>
      </c>
      <c r="F92" s="37">
        <v>967.16666666666663</v>
      </c>
      <c r="G92" s="38">
        <v>954.63333333333321</v>
      </c>
      <c r="H92" s="38">
        <v>946.91666666666663</v>
      </c>
      <c r="I92" s="38">
        <v>934.38333333333321</v>
      </c>
      <c r="J92" s="38">
        <v>974.88333333333321</v>
      </c>
      <c r="K92" s="38">
        <v>987.41666666666674</v>
      </c>
      <c r="L92" s="38">
        <v>995.13333333333321</v>
      </c>
      <c r="M92" s="28">
        <v>979.7</v>
      </c>
      <c r="N92" s="28">
        <v>959.45</v>
      </c>
      <c r="O92" s="39">
        <v>22137500</v>
      </c>
      <c r="P92" s="40">
        <v>1.3621794871794872E-2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2160.3000000000002</v>
      </c>
      <c r="F93" s="37">
        <v>2165.8000000000002</v>
      </c>
      <c r="G93" s="38">
        <v>2147.0500000000002</v>
      </c>
      <c r="H93" s="38">
        <v>2133.8000000000002</v>
      </c>
      <c r="I93" s="38">
        <v>2115.0500000000002</v>
      </c>
      <c r="J93" s="38">
        <v>2179.0500000000002</v>
      </c>
      <c r="K93" s="38">
        <v>2197.8000000000002</v>
      </c>
      <c r="L93" s="38">
        <v>2211.0500000000002</v>
      </c>
      <c r="M93" s="28">
        <v>2184.5500000000002</v>
      </c>
      <c r="N93" s="28">
        <v>2152.5500000000002</v>
      </c>
      <c r="O93" s="39">
        <v>24051300</v>
      </c>
      <c r="P93" s="40">
        <v>1.8713508658116672E-4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1828.05</v>
      </c>
      <c r="F94" s="37">
        <v>1835.4166666666667</v>
      </c>
      <c r="G94" s="38">
        <v>1816.1833333333334</v>
      </c>
      <c r="H94" s="38">
        <v>1804.3166666666666</v>
      </c>
      <c r="I94" s="38">
        <v>1785.0833333333333</v>
      </c>
      <c r="J94" s="38">
        <v>1847.2833333333335</v>
      </c>
      <c r="K94" s="38">
        <v>1866.5166666666667</v>
      </c>
      <c r="L94" s="38">
        <v>1878.3833333333337</v>
      </c>
      <c r="M94" s="28">
        <v>1854.65</v>
      </c>
      <c r="N94" s="28">
        <v>1823.55</v>
      </c>
      <c r="O94" s="39">
        <v>3762800</v>
      </c>
      <c r="P94" s="40">
        <v>-2.8884119034369451E-3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1328.5</v>
      </c>
      <c r="F95" s="37">
        <v>1329.8166666666668</v>
      </c>
      <c r="G95" s="38">
        <v>1322.8333333333337</v>
      </c>
      <c r="H95" s="38">
        <v>1317.166666666667</v>
      </c>
      <c r="I95" s="38">
        <v>1310.1833333333338</v>
      </c>
      <c r="J95" s="38">
        <v>1335.4833333333336</v>
      </c>
      <c r="K95" s="38">
        <v>1342.4666666666667</v>
      </c>
      <c r="L95" s="38">
        <v>1348.1333333333334</v>
      </c>
      <c r="M95" s="28">
        <v>1336.8</v>
      </c>
      <c r="N95" s="28">
        <v>1324.15</v>
      </c>
      <c r="O95" s="39">
        <v>62784700</v>
      </c>
      <c r="P95" s="40">
        <v>-6.8282092583514249E-4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552.6</v>
      </c>
      <c r="F96" s="37">
        <v>555.54999999999995</v>
      </c>
      <c r="G96" s="38">
        <v>547.34999999999991</v>
      </c>
      <c r="H96" s="38">
        <v>542.09999999999991</v>
      </c>
      <c r="I96" s="38">
        <v>533.89999999999986</v>
      </c>
      <c r="J96" s="38">
        <v>560.79999999999995</v>
      </c>
      <c r="K96" s="38">
        <v>569</v>
      </c>
      <c r="L96" s="38">
        <v>574.25</v>
      </c>
      <c r="M96" s="28">
        <v>563.75</v>
      </c>
      <c r="N96" s="28">
        <v>550.29999999999995</v>
      </c>
      <c r="O96" s="39">
        <v>21590800</v>
      </c>
      <c r="P96" s="40">
        <v>1.2796697626418989E-2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2524.5</v>
      </c>
      <c r="F97" s="37">
        <v>2520.8833333333332</v>
      </c>
      <c r="G97" s="38">
        <v>2488.9666666666662</v>
      </c>
      <c r="H97" s="38">
        <v>2453.4333333333329</v>
      </c>
      <c r="I97" s="38">
        <v>2421.516666666666</v>
      </c>
      <c r="J97" s="38">
        <v>2556.4166666666665</v>
      </c>
      <c r="K97" s="38">
        <v>2588.3333333333335</v>
      </c>
      <c r="L97" s="38">
        <v>2623.8666666666668</v>
      </c>
      <c r="M97" s="28">
        <v>2552.8000000000002</v>
      </c>
      <c r="N97" s="28">
        <v>2485.35</v>
      </c>
      <c r="O97" s="39">
        <v>3958800</v>
      </c>
      <c r="P97" s="40">
        <v>2.286644446166964E-2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317</v>
      </c>
      <c r="F98" s="37">
        <v>322.31666666666666</v>
      </c>
      <c r="G98" s="38">
        <v>310.63333333333333</v>
      </c>
      <c r="H98" s="38">
        <v>304.26666666666665</v>
      </c>
      <c r="I98" s="38">
        <v>292.58333333333331</v>
      </c>
      <c r="J98" s="38">
        <v>328.68333333333334</v>
      </c>
      <c r="K98" s="38">
        <v>340.36666666666662</v>
      </c>
      <c r="L98" s="38">
        <v>346.73333333333335</v>
      </c>
      <c r="M98" s="28">
        <v>334</v>
      </c>
      <c r="N98" s="28">
        <v>315.95</v>
      </c>
      <c r="O98" s="39">
        <v>51723625</v>
      </c>
      <c r="P98" s="40">
        <v>5.9428395279196758E-2</v>
      </c>
    </row>
    <row r="99" spans="1:16" ht="12.75" customHeight="1">
      <c r="A99" s="28">
        <v>89</v>
      </c>
      <c r="B99" s="29" t="s">
        <v>119</v>
      </c>
      <c r="C99" s="30" t="s">
        <v>388</v>
      </c>
      <c r="D99" s="31">
        <v>44742</v>
      </c>
      <c r="E99" s="37">
        <v>82.95</v>
      </c>
      <c r="F99" s="37">
        <v>84.4</v>
      </c>
      <c r="G99" s="38">
        <v>80.950000000000017</v>
      </c>
      <c r="H99" s="38">
        <v>78.950000000000017</v>
      </c>
      <c r="I99" s="38">
        <v>75.500000000000028</v>
      </c>
      <c r="J99" s="38">
        <v>86.4</v>
      </c>
      <c r="K99" s="38">
        <v>89.85</v>
      </c>
      <c r="L99" s="38">
        <v>91.85</v>
      </c>
      <c r="M99" s="28">
        <v>87.85</v>
      </c>
      <c r="N99" s="28">
        <v>82.4</v>
      </c>
      <c r="O99" s="39">
        <v>14396400</v>
      </c>
      <c r="P99" s="40">
        <v>0.15249569707401034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224.85</v>
      </c>
      <c r="F100" s="37">
        <v>221.80000000000004</v>
      </c>
      <c r="G100" s="38">
        <v>217.85000000000008</v>
      </c>
      <c r="H100" s="38">
        <v>210.85000000000005</v>
      </c>
      <c r="I100" s="38">
        <v>206.90000000000009</v>
      </c>
      <c r="J100" s="38">
        <v>228.80000000000007</v>
      </c>
      <c r="K100" s="38">
        <v>232.75000000000006</v>
      </c>
      <c r="L100" s="38">
        <v>239.75000000000006</v>
      </c>
      <c r="M100" s="28">
        <v>225.75</v>
      </c>
      <c r="N100" s="28">
        <v>214.8</v>
      </c>
      <c r="O100" s="39">
        <v>23417100</v>
      </c>
      <c r="P100" s="40">
        <v>4.9491771539206197E-2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2203.25</v>
      </c>
      <c r="F101" s="37">
        <v>2207.85</v>
      </c>
      <c r="G101" s="38">
        <v>2189</v>
      </c>
      <c r="H101" s="38">
        <v>2174.75</v>
      </c>
      <c r="I101" s="38">
        <v>2155.9</v>
      </c>
      <c r="J101" s="38">
        <v>2222.1</v>
      </c>
      <c r="K101" s="38">
        <v>2240.9499999999994</v>
      </c>
      <c r="L101" s="38">
        <v>2255.1999999999998</v>
      </c>
      <c r="M101" s="28">
        <v>2226.6999999999998</v>
      </c>
      <c r="N101" s="28">
        <v>2193.6</v>
      </c>
      <c r="O101" s="39">
        <v>12894000</v>
      </c>
      <c r="P101" s="40">
        <v>8.8491420791963014E-3</v>
      </c>
    </row>
    <row r="102" spans="1:16" ht="12.75" customHeight="1">
      <c r="A102" s="28">
        <v>92</v>
      </c>
      <c r="B102" s="29" t="s">
        <v>44</v>
      </c>
      <c r="C102" s="30" t="s">
        <v>389</v>
      </c>
      <c r="D102" s="31">
        <v>44742</v>
      </c>
      <c r="E102" s="37">
        <v>33311.599999999999</v>
      </c>
      <c r="F102" s="37">
        <v>33166.65</v>
      </c>
      <c r="G102" s="38">
        <v>32711.4</v>
      </c>
      <c r="H102" s="38">
        <v>32111.200000000001</v>
      </c>
      <c r="I102" s="38">
        <v>31655.95</v>
      </c>
      <c r="J102" s="38">
        <v>33766.850000000006</v>
      </c>
      <c r="K102" s="38">
        <v>34222.100000000006</v>
      </c>
      <c r="L102" s="38">
        <v>34822.300000000003</v>
      </c>
      <c r="M102" s="28">
        <v>33621.9</v>
      </c>
      <c r="N102" s="28">
        <v>32566.45</v>
      </c>
      <c r="O102" s="39">
        <v>19920</v>
      </c>
      <c r="P102" s="40">
        <v>6.070287539936102E-2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98.55</v>
      </c>
      <c r="F103" s="37">
        <v>99.033333333333346</v>
      </c>
      <c r="G103" s="38">
        <v>97.566666666666691</v>
      </c>
      <c r="H103" s="38">
        <v>96.583333333333343</v>
      </c>
      <c r="I103" s="38">
        <v>95.116666666666688</v>
      </c>
      <c r="J103" s="38">
        <v>100.01666666666669</v>
      </c>
      <c r="K103" s="38">
        <v>101.48333333333336</v>
      </c>
      <c r="L103" s="38">
        <v>102.4666666666667</v>
      </c>
      <c r="M103" s="28">
        <v>100.5</v>
      </c>
      <c r="N103" s="28">
        <v>98.05</v>
      </c>
      <c r="O103" s="39">
        <v>34060800</v>
      </c>
      <c r="P103" s="40">
        <v>-4.4282319516665055E-3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687</v>
      </c>
      <c r="F104" s="37">
        <v>690.61666666666667</v>
      </c>
      <c r="G104" s="38">
        <v>681.7833333333333</v>
      </c>
      <c r="H104" s="38">
        <v>676.56666666666661</v>
      </c>
      <c r="I104" s="38">
        <v>667.73333333333323</v>
      </c>
      <c r="J104" s="38">
        <v>695.83333333333337</v>
      </c>
      <c r="K104" s="38">
        <v>704.66666666666663</v>
      </c>
      <c r="L104" s="38">
        <v>709.88333333333344</v>
      </c>
      <c r="M104" s="28">
        <v>699.45</v>
      </c>
      <c r="N104" s="28">
        <v>685.4</v>
      </c>
      <c r="O104" s="39">
        <v>90965875</v>
      </c>
      <c r="P104" s="40">
        <v>-1.35538126621537E-2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1135.3499999999999</v>
      </c>
      <c r="F105" s="37">
        <v>1129.3833333333332</v>
      </c>
      <c r="G105" s="38">
        <v>1118.7666666666664</v>
      </c>
      <c r="H105" s="38">
        <v>1102.1833333333332</v>
      </c>
      <c r="I105" s="38">
        <v>1091.5666666666664</v>
      </c>
      <c r="J105" s="38">
        <v>1145.9666666666665</v>
      </c>
      <c r="K105" s="38">
        <v>1156.5833333333333</v>
      </c>
      <c r="L105" s="38">
        <v>1173.1666666666665</v>
      </c>
      <c r="M105" s="28">
        <v>1140</v>
      </c>
      <c r="N105" s="28">
        <v>1112.8</v>
      </c>
      <c r="O105" s="39">
        <v>3415300</v>
      </c>
      <c r="P105" s="40">
        <v>-9.1245376078914926E-3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488.1</v>
      </c>
      <c r="F106" s="37">
        <v>492.11666666666662</v>
      </c>
      <c r="G106" s="38">
        <v>480.78333333333325</v>
      </c>
      <c r="H106" s="38">
        <v>473.46666666666664</v>
      </c>
      <c r="I106" s="38">
        <v>462.13333333333327</v>
      </c>
      <c r="J106" s="38">
        <v>499.43333333333322</v>
      </c>
      <c r="K106" s="38">
        <v>510.76666666666659</v>
      </c>
      <c r="L106" s="38">
        <v>518.08333333333326</v>
      </c>
      <c r="M106" s="28">
        <v>503.45</v>
      </c>
      <c r="N106" s="28">
        <v>484.8</v>
      </c>
      <c r="O106" s="39">
        <v>6368250</v>
      </c>
      <c r="P106" s="40">
        <v>6.4435251347624414E-2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8.5500000000000007</v>
      </c>
      <c r="F107" s="37">
        <v>8.4833333333333343</v>
      </c>
      <c r="G107" s="38">
        <v>8.3166666666666682</v>
      </c>
      <c r="H107" s="38">
        <v>8.0833333333333339</v>
      </c>
      <c r="I107" s="38">
        <v>7.9166666666666679</v>
      </c>
      <c r="J107" s="38">
        <v>8.7166666666666686</v>
      </c>
      <c r="K107" s="38">
        <v>8.8833333333333329</v>
      </c>
      <c r="L107" s="38">
        <v>9.1166666666666689</v>
      </c>
      <c r="M107" s="28">
        <v>8.65</v>
      </c>
      <c r="N107" s="28">
        <v>8.25</v>
      </c>
      <c r="O107" s="39">
        <v>708190000</v>
      </c>
      <c r="P107" s="40">
        <v>-2.5243279699393006E-2</v>
      </c>
    </row>
    <row r="108" spans="1:16" ht="12.75" customHeight="1">
      <c r="A108" s="28">
        <v>98</v>
      </c>
      <c r="B108" s="29" t="s">
        <v>63</v>
      </c>
      <c r="C108" s="30" t="s">
        <v>393</v>
      </c>
      <c r="D108" s="31">
        <v>44742</v>
      </c>
      <c r="E108" s="37">
        <v>44.7</v>
      </c>
      <c r="F108" s="37">
        <v>44.733333333333341</v>
      </c>
      <c r="G108" s="38">
        <v>44.116666666666681</v>
      </c>
      <c r="H108" s="38">
        <v>43.533333333333339</v>
      </c>
      <c r="I108" s="38">
        <v>42.916666666666679</v>
      </c>
      <c r="J108" s="38">
        <v>45.316666666666684</v>
      </c>
      <c r="K108" s="38">
        <v>45.933333333333344</v>
      </c>
      <c r="L108" s="38">
        <v>46.516666666666687</v>
      </c>
      <c r="M108" s="28">
        <v>45.35</v>
      </c>
      <c r="N108" s="28">
        <v>44.15</v>
      </c>
      <c r="O108" s="39">
        <v>105500000</v>
      </c>
      <c r="P108" s="40">
        <v>1.7652165525224268E-2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29.2</v>
      </c>
      <c r="F109" s="37">
        <v>29.45</v>
      </c>
      <c r="G109" s="38">
        <v>28.65</v>
      </c>
      <c r="H109" s="38">
        <v>28.099999999999998</v>
      </c>
      <c r="I109" s="38">
        <v>27.299999999999997</v>
      </c>
      <c r="J109" s="38">
        <v>30</v>
      </c>
      <c r="K109" s="38">
        <v>30.800000000000004</v>
      </c>
      <c r="L109" s="38">
        <v>31.35</v>
      </c>
      <c r="M109" s="28">
        <v>30.25</v>
      </c>
      <c r="N109" s="28">
        <v>28.9</v>
      </c>
      <c r="O109" s="39">
        <v>278339100</v>
      </c>
      <c r="P109" s="40">
        <v>-1.4841106528795407E-3</v>
      </c>
    </row>
    <row r="110" spans="1:16" ht="12.75" customHeight="1">
      <c r="A110" s="28">
        <v>100</v>
      </c>
      <c r="B110" s="29" t="s">
        <v>44</v>
      </c>
      <c r="C110" s="30" t="s">
        <v>404</v>
      </c>
      <c r="D110" s="31">
        <v>44742</v>
      </c>
      <c r="E110" s="37">
        <v>170.25</v>
      </c>
      <c r="F110" s="37">
        <v>171.13333333333333</v>
      </c>
      <c r="G110" s="38">
        <v>167.76666666666665</v>
      </c>
      <c r="H110" s="38">
        <v>165.28333333333333</v>
      </c>
      <c r="I110" s="38">
        <v>161.91666666666666</v>
      </c>
      <c r="J110" s="38">
        <v>173.61666666666665</v>
      </c>
      <c r="K110" s="38">
        <v>176.98333333333332</v>
      </c>
      <c r="L110" s="38">
        <v>179.46666666666664</v>
      </c>
      <c r="M110" s="28">
        <v>174.5</v>
      </c>
      <c r="N110" s="28">
        <v>168.65</v>
      </c>
      <c r="O110" s="39">
        <v>39885000</v>
      </c>
      <c r="P110" s="40">
        <v>6.5297624680609448E-3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357.5</v>
      </c>
      <c r="F111" s="37">
        <v>356.01666666666671</v>
      </c>
      <c r="G111" s="38">
        <v>351.58333333333343</v>
      </c>
      <c r="H111" s="38">
        <v>345.66666666666674</v>
      </c>
      <c r="I111" s="38">
        <v>341.23333333333346</v>
      </c>
      <c r="J111" s="38">
        <v>361.93333333333339</v>
      </c>
      <c r="K111" s="38">
        <v>366.36666666666667</v>
      </c>
      <c r="L111" s="38">
        <v>372.28333333333336</v>
      </c>
      <c r="M111" s="28">
        <v>360.45</v>
      </c>
      <c r="N111" s="28">
        <v>350.1</v>
      </c>
      <c r="O111" s="39">
        <v>11507375</v>
      </c>
      <c r="P111" s="40">
        <v>3.9111000744971446E-2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215.25</v>
      </c>
      <c r="F112" s="37">
        <v>217.26666666666665</v>
      </c>
      <c r="G112" s="38">
        <v>212.6333333333333</v>
      </c>
      <c r="H112" s="38">
        <v>210.01666666666665</v>
      </c>
      <c r="I112" s="38">
        <v>205.3833333333333</v>
      </c>
      <c r="J112" s="38">
        <v>219.8833333333333</v>
      </c>
      <c r="K112" s="38">
        <v>224.51666666666662</v>
      </c>
      <c r="L112" s="38">
        <v>227.1333333333333</v>
      </c>
      <c r="M112" s="28">
        <v>221.9</v>
      </c>
      <c r="N112" s="28">
        <v>214.65</v>
      </c>
      <c r="O112" s="39">
        <v>19667580</v>
      </c>
      <c r="P112" s="40">
        <v>-1.6294508147254073E-2</v>
      </c>
    </row>
    <row r="113" spans="1:16" ht="12.75" customHeight="1">
      <c r="A113" s="28">
        <v>103</v>
      </c>
      <c r="B113" s="29" t="s">
        <v>42</v>
      </c>
      <c r="C113" s="30" t="s">
        <v>401</v>
      </c>
      <c r="D113" s="31">
        <v>44742</v>
      </c>
      <c r="E113" s="37">
        <v>154.30000000000001</v>
      </c>
      <c r="F113" s="37">
        <v>154.26666666666668</v>
      </c>
      <c r="G113" s="38">
        <v>152.28333333333336</v>
      </c>
      <c r="H113" s="38">
        <v>150.26666666666668</v>
      </c>
      <c r="I113" s="38">
        <v>148.28333333333336</v>
      </c>
      <c r="J113" s="38">
        <v>156.28333333333336</v>
      </c>
      <c r="K113" s="38">
        <v>158.26666666666665</v>
      </c>
      <c r="L113" s="38">
        <v>160.28333333333336</v>
      </c>
      <c r="M113" s="28">
        <v>156.25</v>
      </c>
      <c r="N113" s="28">
        <v>152.25</v>
      </c>
      <c r="O113" s="39">
        <v>11124400</v>
      </c>
      <c r="P113" s="40">
        <v>5.3267435475013732E-2</v>
      </c>
    </row>
    <row r="114" spans="1:16" ht="12.75" customHeight="1">
      <c r="A114" s="28">
        <v>104</v>
      </c>
      <c r="B114" s="29" t="s">
        <v>44</v>
      </c>
      <c r="C114" s="30" t="s">
        <v>263</v>
      </c>
      <c r="D114" s="31">
        <v>44742</v>
      </c>
      <c r="E114" s="37">
        <v>4076.2</v>
      </c>
      <c r="F114" s="37">
        <v>4105.45</v>
      </c>
      <c r="G114" s="38">
        <v>4025.7999999999993</v>
      </c>
      <c r="H114" s="38">
        <v>3975.3999999999996</v>
      </c>
      <c r="I114" s="38">
        <v>3895.7499999999991</v>
      </c>
      <c r="J114" s="38">
        <v>4155.8499999999995</v>
      </c>
      <c r="K114" s="38">
        <v>4235.4999999999991</v>
      </c>
      <c r="L114" s="38">
        <v>4285.8999999999996</v>
      </c>
      <c r="M114" s="28">
        <v>4185.1000000000004</v>
      </c>
      <c r="N114" s="28">
        <v>4055.05</v>
      </c>
      <c r="O114" s="39">
        <v>297675</v>
      </c>
      <c r="P114" s="40">
        <v>-7.5528700906344411E-4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1652.8</v>
      </c>
      <c r="F115" s="37">
        <v>1637.9666666666665</v>
      </c>
      <c r="G115" s="38">
        <v>1610.883333333333</v>
      </c>
      <c r="H115" s="38">
        <v>1568.9666666666665</v>
      </c>
      <c r="I115" s="38">
        <v>1541.883333333333</v>
      </c>
      <c r="J115" s="38">
        <v>1679.883333333333</v>
      </c>
      <c r="K115" s="38">
        <v>1706.9666666666665</v>
      </c>
      <c r="L115" s="38">
        <v>1748.883333333333</v>
      </c>
      <c r="M115" s="28">
        <v>1665.05</v>
      </c>
      <c r="N115" s="28">
        <v>1596.05</v>
      </c>
      <c r="O115" s="39">
        <v>3188800</v>
      </c>
      <c r="P115" s="40">
        <v>3.4032135155730663E-2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777.3</v>
      </c>
      <c r="F116" s="37">
        <v>781.30000000000007</v>
      </c>
      <c r="G116" s="38">
        <v>763.10000000000014</v>
      </c>
      <c r="H116" s="38">
        <v>748.90000000000009</v>
      </c>
      <c r="I116" s="38">
        <v>730.70000000000016</v>
      </c>
      <c r="J116" s="38">
        <v>795.50000000000011</v>
      </c>
      <c r="K116" s="38">
        <v>813.70000000000016</v>
      </c>
      <c r="L116" s="38">
        <v>827.90000000000009</v>
      </c>
      <c r="M116" s="28">
        <v>799.5</v>
      </c>
      <c r="N116" s="28">
        <v>767.1</v>
      </c>
      <c r="O116" s="39">
        <v>29331000</v>
      </c>
      <c r="P116" s="40">
        <v>1.1263847084742607E-2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207.55</v>
      </c>
      <c r="F117" s="37">
        <v>207.79999999999998</v>
      </c>
      <c r="G117" s="38">
        <v>205.64999999999998</v>
      </c>
      <c r="H117" s="38">
        <v>203.75</v>
      </c>
      <c r="I117" s="38">
        <v>201.6</v>
      </c>
      <c r="J117" s="38">
        <v>209.69999999999996</v>
      </c>
      <c r="K117" s="38">
        <v>211.85</v>
      </c>
      <c r="L117" s="38">
        <v>213.74999999999994</v>
      </c>
      <c r="M117" s="28">
        <v>209.95</v>
      </c>
      <c r="N117" s="28">
        <v>205.9</v>
      </c>
      <c r="O117" s="39">
        <v>17603600</v>
      </c>
      <c r="P117" s="40">
        <v>1.8962722852512156E-2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1438.85</v>
      </c>
      <c r="F118" s="37">
        <v>1445.1499999999999</v>
      </c>
      <c r="G118" s="38">
        <v>1429.5499999999997</v>
      </c>
      <c r="H118" s="38">
        <v>1420.2499999999998</v>
      </c>
      <c r="I118" s="38">
        <v>1404.6499999999996</v>
      </c>
      <c r="J118" s="38">
        <v>1454.4499999999998</v>
      </c>
      <c r="K118" s="38">
        <v>1470.0499999999997</v>
      </c>
      <c r="L118" s="38">
        <v>1479.35</v>
      </c>
      <c r="M118" s="28">
        <v>1460.75</v>
      </c>
      <c r="N118" s="28">
        <v>1435.85</v>
      </c>
      <c r="O118" s="39">
        <v>44493900</v>
      </c>
      <c r="P118" s="40">
        <v>-4.0091330333758644E-3</v>
      </c>
    </row>
    <row r="119" spans="1:16" ht="12.75" customHeight="1">
      <c r="A119" s="28">
        <v>109</v>
      </c>
      <c r="B119" s="29" t="s">
        <v>86</v>
      </c>
      <c r="C119" s="30" t="s">
        <v>411</v>
      </c>
      <c r="D119" s="31">
        <v>44742</v>
      </c>
      <c r="E119" s="37">
        <v>614</v>
      </c>
      <c r="F119" s="37">
        <v>615.41666666666663</v>
      </c>
      <c r="G119" s="38">
        <v>598.58333333333326</v>
      </c>
      <c r="H119" s="38">
        <v>583.16666666666663</v>
      </c>
      <c r="I119" s="38">
        <v>566.33333333333326</v>
      </c>
      <c r="J119" s="38">
        <v>630.83333333333326</v>
      </c>
      <c r="K119" s="38">
        <v>647.66666666666652</v>
      </c>
      <c r="L119" s="38">
        <v>663.08333333333326</v>
      </c>
      <c r="M119" s="28">
        <v>632.25</v>
      </c>
      <c r="N119" s="28">
        <v>600</v>
      </c>
      <c r="O119" s="39">
        <v>880500</v>
      </c>
      <c r="P119" s="40">
        <v>-5.9271803556308214E-3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105.8</v>
      </c>
      <c r="F120" s="37">
        <v>105.53333333333335</v>
      </c>
      <c r="G120" s="38">
        <v>104.16666666666669</v>
      </c>
      <c r="H120" s="38">
        <v>102.53333333333335</v>
      </c>
      <c r="I120" s="38">
        <v>101.16666666666669</v>
      </c>
      <c r="J120" s="38">
        <v>107.16666666666669</v>
      </c>
      <c r="K120" s="38">
        <v>108.53333333333333</v>
      </c>
      <c r="L120" s="38">
        <v>110.16666666666669</v>
      </c>
      <c r="M120" s="28">
        <v>106.9</v>
      </c>
      <c r="N120" s="28">
        <v>103.9</v>
      </c>
      <c r="O120" s="39">
        <v>55204500</v>
      </c>
      <c r="P120" s="40">
        <v>1.408955223880597E-2</v>
      </c>
    </row>
    <row r="121" spans="1:16" ht="12.75" customHeight="1">
      <c r="A121" s="28">
        <v>111</v>
      </c>
      <c r="B121" s="29" t="s">
        <v>47</v>
      </c>
      <c r="C121" s="30" t="s">
        <v>264</v>
      </c>
      <c r="D121" s="31">
        <v>44742</v>
      </c>
      <c r="E121" s="37">
        <v>887.25</v>
      </c>
      <c r="F121" s="37">
        <v>888.33333333333337</v>
      </c>
      <c r="G121" s="38">
        <v>882.4666666666667</v>
      </c>
      <c r="H121" s="38">
        <v>877.68333333333328</v>
      </c>
      <c r="I121" s="38">
        <v>871.81666666666661</v>
      </c>
      <c r="J121" s="38">
        <v>893.11666666666679</v>
      </c>
      <c r="K121" s="38">
        <v>898.98333333333335</v>
      </c>
      <c r="L121" s="38">
        <v>903.76666666666688</v>
      </c>
      <c r="M121" s="28">
        <v>894.2</v>
      </c>
      <c r="N121" s="28">
        <v>883.55</v>
      </c>
      <c r="O121" s="39">
        <v>807950</v>
      </c>
      <c r="P121" s="40">
        <v>-9.1366200637723813E-3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588.75</v>
      </c>
      <c r="F122" s="37">
        <v>590.19999999999993</v>
      </c>
      <c r="G122" s="38">
        <v>581.94999999999982</v>
      </c>
      <c r="H122" s="38">
        <v>575.14999999999986</v>
      </c>
      <c r="I122" s="38">
        <v>566.89999999999975</v>
      </c>
      <c r="J122" s="38">
        <v>596.99999999999989</v>
      </c>
      <c r="K122" s="38">
        <v>605.25000000000011</v>
      </c>
      <c r="L122" s="38">
        <v>612.04999999999995</v>
      </c>
      <c r="M122" s="28">
        <v>598.45000000000005</v>
      </c>
      <c r="N122" s="28">
        <v>583.4</v>
      </c>
      <c r="O122" s="39">
        <v>15202250</v>
      </c>
      <c r="P122" s="40">
        <v>1.9301848049281315E-2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265.14999999999998</v>
      </c>
      <c r="F123" s="37">
        <v>266.71666666666664</v>
      </c>
      <c r="G123" s="38">
        <v>263.23333333333329</v>
      </c>
      <c r="H123" s="38">
        <v>261.31666666666666</v>
      </c>
      <c r="I123" s="38">
        <v>257.83333333333331</v>
      </c>
      <c r="J123" s="38">
        <v>268.63333333333327</v>
      </c>
      <c r="K123" s="38">
        <v>272.11666666666662</v>
      </c>
      <c r="L123" s="38">
        <v>274.03333333333325</v>
      </c>
      <c r="M123" s="28">
        <v>270.2</v>
      </c>
      <c r="N123" s="28">
        <v>264.8</v>
      </c>
      <c r="O123" s="39">
        <v>95001600</v>
      </c>
      <c r="P123" s="40">
        <v>1.8106995884773661E-2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307.85000000000002</v>
      </c>
      <c r="F124" s="37">
        <v>311.78333333333336</v>
      </c>
      <c r="G124" s="38">
        <v>299.9666666666667</v>
      </c>
      <c r="H124" s="38">
        <v>292.08333333333331</v>
      </c>
      <c r="I124" s="38">
        <v>280.26666666666665</v>
      </c>
      <c r="J124" s="38">
        <v>319.66666666666674</v>
      </c>
      <c r="K124" s="38">
        <v>331.48333333333346</v>
      </c>
      <c r="L124" s="38">
        <v>339.36666666666679</v>
      </c>
      <c r="M124" s="28">
        <v>323.60000000000002</v>
      </c>
      <c r="N124" s="28">
        <v>303.89999999999998</v>
      </c>
      <c r="O124" s="39">
        <v>36032500</v>
      </c>
      <c r="P124" s="40">
        <v>2.0642283043586021E-2</v>
      </c>
    </row>
    <row r="125" spans="1:16" ht="12.75" customHeight="1">
      <c r="A125" s="28">
        <v>115</v>
      </c>
      <c r="B125" s="29" t="s">
        <v>42</v>
      </c>
      <c r="C125" s="30" t="s">
        <v>413</v>
      </c>
      <c r="D125" s="31">
        <v>44742</v>
      </c>
      <c r="E125" s="37">
        <v>2036.5</v>
      </c>
      <c r="F125" s="37">
        <v>2064.5666666666666</v>
      </c>
      <c r="G125" s="38">
        <v>1976.1333333333332</v>
      </c>
      <c r="H125" s="38">
        <v>1915.7666666666667</v>
      </c>
      <c r="I125" s="38">
        <v>1827.3333333333333</v>
      </c>
      <c r="J125" s="38">
        <v>2124.9333333333334</v>
      </c>
      <c r="K125" s="38">
        <v>2213.3666666666668</v>
      </c>
      <c r="L125" s="38">
        <v>2273.7333333333331</v>
      </c>
      <c r="M125" s="28">
        <v>2153</v>
      </c>
      <c r="N125" s="28">
        <v>2004.2</v>
      </c>
      <c r="O125" s="39">
        <v>484825</v>
      </c>
      <c r="P125" s="40">
        <v>1.4862106860641582E-2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549.70000000000005</v>
      </c>
      <c r="F126" s="37">
        <v>554.73333333333335</v>
      </c>
      <c r="G126" s="38">
        <v>537.41666666666674</v>
      </c>
      <c r="H126" s="38">
        <v>525.13333333333344</v>
      </c>
      <c r="I126" s="38">
        <v>507.81666666666683</v>
      </c>
      <c r="J126" s="38">
        <v>567.01666666666665</v>
      </c>
      <c r="K126" s="38">
        <v>584.33333333333326</v>
      </c>
      <c r="L126" s="38">
        <v>596.61666666666656</v>
      </c>
      <c r="M126" s="28">
        <v>572.04999999999995</v>
      </c>
      <c r="N126" s="28">
        <v>542.45000000000005</v>
      </c>
      <c r="O126" s="39">
        <v>53480250</v>
      </c>
      <c r="P126" s="40">
        <v>-2.543055695437607E-3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508.1</v>
      </c>
      <c r="F127" s="37">
        <v>510.75</v>
      </c>
      <c r="G127" s="38">
        <v>503.85</v>
      </c>
      <c r="H127" s="38">
        <v>499.6</v>
      </c>
      <c r="I127" s="38">
        <v>492.70000000000005</v>
      </c>
      <c r="J127" s="38">
        <v>515</v>
      </c>
      <c r="K127" s="38">
        <v>521.90000000000009</v>
      </c>
      <c r="L127" s="38">
        <v>526.15</v>
      </c>
      <c r="M127" s="28">
        <v>517.65</v>
      </c>
      <c r="N127" s="28">
        <v>506.5</v>
      </c>
      <c r="O127" s="39">
        <v>10341875</v>
      </c>
      <c r="P127" s="40">
        <v>7.5503866528648846E-3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1666.35</v>
      </c>
      <c r="F128" s="37">
        <v>1666.0333333333335</v>
      </c>
      <c r="G128" s="38">
        <v>1655.366666666667</v>
      </c>
      <c r="H128" s="38">
        <v>1644.3833333333334</v>
      </c>
      <c r="I128" s="38">
        <v>1633.7166666666669</v>
      </c>
      <c r="J128" s="38">
        <v>1677.0166666666671</v>
      </c>
      <c r="K128" s="38">
        <v>1687.6833333333336</v>
      </c>
      <c r="L128" s="38">
        <v>1698.6666666666672</v>
      </c>
      <c r="M128" s="28">
        <v>1676.7</v>
      </c>
      <c r="N128" s="28">
        <v>1655.05</v>
      </c>
      <c r="O128" s="39">
        <v>16147600</v>
      </c>
      <c r="P128" s="40">
        <v>9.7803792085647111E-3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68.400000000000006</v>
      </c>
      <c r="F129" s="37">
        <v>68.75</v>
      </c>
      <c r="G129" s="38">
        <v>67.650000000000006</v>
      </c>
      <c r="H129" s="38">
        <v>66.900000000000006</v>
      </c>
      <c r="I129" s="38">
        <v>65.800000000000011</v>
      </c>
      <c r="J129" s="38">
        <v>69.5</v>
      </c>
      <c r="K129" s="38">
        <v>70.599999999999994</v>
      </c>
      <c r="L129" s="38">
        <v>71.349999999999994</v>
      </c>
      <c r="M129" s="28">
        <v>69.849999999999994</v>
      </c>
      <c r="N129" s="28">
        <v>68</v>
      </c>
      <c r="O129" s="39">
        <v>60174532</v>
      </c>
      <c r="P129" s="40">
        <v>4.965753424657534E-2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1957.4</v>
      </c>
      <c r="F130" s="37">
        <v>1962.0166666666667</v>
      </c>
      <c r="G130" s="38">
        <v>1923.9333333333334</v>
      </c>
      <c r="H130" s="38">
        <v>1890.4666666666667</v>
      </c>
      <c r="I130" s="38">
        <v>1852.3833333333334</v>
      </c>
      <c r="J130" s="38">
        <v>1995.4833333333333</v>
      </c>
      <c r="K130" s="38">
        <v>2033.5666666666668</v>
      </c>
      <c r="L130" s="38">
        <v>2067.0333333333333</v>
      </c>
      <c r="M130" s="28">
        <v>2000.1</v>
      </c>
      <c r="N130" s="28">
        <v>1928.55</v>
      </c>
      <c r="O130" s="39">
        <v>1504500</v>
      </c>
      <c r="P130" s="40">
        <v>9.3081761006289301E-3</v>
      </c>
    </row>
    <row r="131" spans="1:16" ht="12.75" customHeight="1">
      <c r="A131" s="28">
        <v>121</v>
      </c>
      <c r="B131" s="29" t="s">
        <v>47</v>
      </c>
      <c r="C131" s="30" t="s">
        <v>266</v>
      </c>
      <c r="D131" s="31">
        <v>44742</v>
      </c>
      <c r="E131" s="37">
        <v>451.35</v>
      </c>
      <c r="F131" s="37">
        <v>454.81666666666661</v>
      </c>
      <c r="G131" s="38">
        <v>445.68333333333322</v>
      </c>
      <c r="H131" s="38">
        <v>440.01666666666659</v>
      </c>
      <c r="I131" s="38">
        <v>430.88333333333321</v>
      </c>
      <c r="J131" s="38">
        <v>460.48333333333323</v>
      </c>
      <c r="K131" s="38">
        <v>469.61666666666667</v>
      </c>
      <c r="L131" s="38">
        <v>475.28333333333325</v>
      </c>
      <c r="M131" s="28">
        <v>463.95</v>
      </c>
      <c r="N131" s="28">
        <v>449.15</v>
      </c>
      <c r="O131" s="39">
        <v>6862500</v>
      </c>
      <c r="P131" s="40">
        <v>-2.0426515930113052E-2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307.45</v>
      </c>
      <c r="F132" s="37">
        <v>306.43333333333334</v>
      </c>
      <c r="G132" s="38">
        <v>303.86666666666667</v>
      </c>
      <c r="H132" s="38">
        <v>300.28333333333336</v>
      </c>
      <c r="I132" s="38">
        <v>297.7166666666667</v>
      </c>
      <c r="J132" s="38">
        <v>310.01666666666665</v>
      </c>
      <c r="K132" s="38">
        <v>312.58333333333337</v>
      </c>
      <c r="L132" s="38">
        <v>316.16666666666663</v>
      </c>
      <c r="M132" s="28">
        <v>309</v>
      </c>
      <c r="N132" s="28">
        <v>302.85000000000002</v>
      </c>
      <c r="O132" s="39">
        <v>22388000</v>
      </c>
      <c r="P132" s="40">
        <v>1.8469656992084433E-2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1478.5</v>
      </c>
      <c r="F133" s="37">
        <v>1479.4666666666665</v>
      </c>
      <c r="G133" s="38">
        <v>1466.083333333333</v>
      </c>
      <c r="H133" s="38">
        <v>1453.6666666666665</v>
      </c>
      <c r="I133" s="38">
        <v>1440.2833333333331</v>
      </c>
      <c r="J133" s="38">
        <v>1491.883333333333</v>
      </c>
      <c r="K133" s="38">
        <v>1505.2666666666667</v>
      </c>
      <c r="L133" s="38">
        <v>1517.6833333333329</v>
      </c>
      <c r="M133" s="28">
        <v>1492.85</v>
      </c>
      <c r="N133" s="28">
        <v>1467.05</v>
      </c>
      <c r="O133" s="39">
        <v>15983425</v>
      </c>
      <c r="P133" s="40">
        <v>2.7222306127629766E-2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3989.4</v>
      </c>
      <c r="F134" s="37">
        <v>4025.8166666666671</v>
      </c>
      <c r="G134" s="38">
        <v>3941.6333333333341</v>
      </c>
      <c r="H134" s="38">
        <v>3893.8666666666672</v>
      </c>
      <c r="I134" s="38">
        <v>3809.6833333333343</v>
      </c>
      <c r="J134" s="38">
        <v>4073.5833333333339</v>
      </c>
      <c r="K134" s="38">
        <v>4157.7666666666673</v>
      </c>
      <c r="L134" s="38">
        <v>4205.5333333333338</v>
      </c>
      <c r="M134" s="28">
        <v>4110</v>
      </c>
      <c r="N134" s="28">
        <v>3978.05</v>
      </c>
      <c r="O134" s="39">
        <v>1506300</v>
      </c>
      <c r="P134" s="40">
        <v>1.7942219969589456E-2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3055.05</v>
      </c>
      <c r="F135" s="37">
        <v>3083.3166666666671</v>
      </c>
      <c r="G135" s="38">
        <v>3012.3833333333341</v>
      </c>
      <c r="H135" s="38">
        <v>2969.7166666666672</v>
      </c>
      <c r="I135" s="38">
        <v>2898.7833333333342</v>
      </c>
      <c r="J135" s="38">
        <v>3125.983333333334</v>
      </c>
      <c r="K135" s="38">
        <v>3196.9166666666674</v>
      </c>
      <c r="L135" s="38">
        <v>3239.5833333333339</v>
      </c>
      <c r="M135" s="28">
        <v>3154.25</v>
      </c>
      <c r="N135" s="28">
        <v>3040.65</v>
      </c>
      <c r="O135" s="39">
        <v>1616600</v>
      </c>
      <c r="P135" s="40">
        <v>3.7079804978188351E-2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614.54999999999995</v>
      </c>
      <c r="F136" s="37">
        <v>620.26666666666665</v>
      </c>
      <c r="G136" s="38">
        <v>603.5333333333333</v>
      </c>
      <c r="H136" s="38">
        <v>592.51666666666665</v>
      </c>
      <c r="I136" s="38">
        <v>575.7833333333333</v>
      </c>
      <c r="J136" s="38">
        <v>631.2833333333333</v>
      </c>
      <c r="K136" s="38">
        <v>648.01666666666665</v>
      </c>
      <c r="L136" s="38">
        <v>659.0333333333333</v>
      </c>
      <c r="M136" s="28">
        <v>637</v>
      </c>
      <c r="N136" s="28">
        <v>609.25</v>
      </c>
      <c r="O136" s="39">
        <v>9018500</v>
      </c>
      <c r="P136" s="40">
        <v>2.551710806108641E-2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983.15</v>
      </c>
      <c r="F137" s="37">
        <v>986.16666666666663</v>
      </c>
      <c r="G137" s="38">
        <v>968.88333333333321</v>
      </c>
      <c r="H137" s="38">
        <v>954.61666666666656</v>
      </c>
      <c r="I137" s="38">
        <v>937.33333333333314</v>
      </c>
      <c r="J137" s="38">
        <v>1000.4333333333333</v>
      </c>
      <c r="K137" s="38">
        <v>1017.7166666666668</v>
      </c>
      <c r="L137" s="38">
        <v>1031.9833333333333</v>
      </c>
      <c r="M137" s="28">
        <v>1003.45</v>
      </c>
      <c r="N137" s="28">
        <v>971.9</v>
      </c>
      <c r="O137" s="39">
        <v>14098000</v>
      </c>
      <c r="P137" s="40">
        <v>1.8921380147728421E-2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169.45</v>
      </c>
      <c r="F138" s="37">
        <v>168.68333333333331</v>
      </c>
      <c r="G138" s="38">
        <v>165.86666666666662</v>
      </c>
      <c r="H138" s="38">
        <v>162.2833333333333</v>
      </c>
      <c r="I138" s="38">
        <v>159.46666666666661</v>
      </c>
      <c r="J138" s="38">
        <v>172.26666666666662</v>
      </c>
      <c r="K138" s="38">
        <v>175.08333333333329</v>
      </c>
      <c r="L138" s="38">
        <v>178.66666666666663</v>
      </c>
      <c r="M138" s="28">
        <v>171.5</v>
      </c>
      <c r="N138" s="28">
        <v>165.1</v>
      </c>
      <c r="O138" s="39">
        <v>25680000</v>
      </c>
      <c r="P138" s="40">
        <v>1.357751815598358E-2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85.55</v>
      </c>
      <c r="F139" s="37">
        <v>85.816666666666663</v>
      </c>
      <c r="G139" s="38">
        <v>84.48333333333332</v>
      </c>
      <c r="H139" s="38">
        <v>83.416666666666657</v>
      </c>
      <c r="I139" s="38">
        <v>82.083333333333314</v>
      </c>
      <c r="J139" s="38">
        <v>86.883333333333326</v>
      </c>
      <c r="K139" s="38">
        <v>88.216666666666669</v>
      </c>
      <c r="L139" s="38">
        <v>89.283333333333331</v>
      </c>
      <c r="M139" s="28">
        <v>87.15</v>
      </c>
      <c r="N139" s="28">
        <v>84.75</v>
      </c>
      <c r="O139" s="39">
        <v>27051000</v>
      </c>
      <c r="P139" s="40">
        <v>1.9100361663652803E-2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480.55</v>
      </c>
      <c r="F140" s="37">
        <v>479.66666666666669</v>
      </c>
      <c r="G140" s="38">
        <v>474.18333333333339</v>
      </c>
      <c r="H140" s="38">
        <v>467.81666666666672</v>
      </c>
      <c r="I140" s="38">
        <v>462.33333333333343</v>
      </c>
      <c r="J140" s="38">
        <v>486.03333333333336</v>
      </c>
      <c r="K140" s="38">
        <v>491.51666666666659</v>
      </c>
      <c r="L140" s="38">
        <v>497.88333333333333</v>
      </c>
      <c r="M140" s="28">
        <v>485.15</v>
      </c>
      <c r="N140" s="28">
        <v>473.3</v>
      </c>
      <c r="O140" s="39">
        <v>11006400</v>
      </c>
      <c r="P140" s="40">
        <v>1.7170951703232722E-2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7791.5</v>
      </c>
      <c r="F141" s="37">
        <v>7806.2833333333328</v>
      </c>
      <c r="G141" s="38">
        <v>7720.6666666666661</v>
      </c>
      <c r="H141" s="38">
        <v>7649.833333333333</v>
      </c>
      <c r="I141" s="38">
        <v>7564.2166666666662</v>
      </c>
      <c r="J141" s="38">
        <v>7877.1166666666659</v>
      </c>
      <c r="K141" s="38">
        <v>7962.7333333333327</v>
      </c>
      <c r="L141" s="38">
        <v>8033.5666666666657</v>
      </c>
      <c r="M141" s="28">
        <v>7891.9</v>
      </c>
      <c r="N141" s="28">
        <v>7735.45</v>
      </c>
      <c r="O141" s="39">
        <v>3794000</v>
      </c>
      <c r="P141" s="40">
        <v>2.3828156623579889E-2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747.8</v>
      </c>
      <c r="F142" s="37">
        <v>746.15</v>
      </c>
      <c r="G142" s="38">
        <v>737.65</v>
      </c>
      <c r="H142" s="38">
        <v>727.5</v>
      </c>
      <c r="I142" s="38">
        <v>719</v>
      </c>
      <c r="J142" s="38">
        <v>756.3</v>
      </c>
      <c r="K142" s="38">
        <v>764.8</v>
      </c>
      <c r="L142" s="38">
        <v>774.94999999999993</v>
      </c>
      <c r="M142" s="28">
        <v>754.65</v>
      </c>
      <c r="N142" s="28">
        <v>736</v>
      </c>
      <c r="O142" s="39">
        <v>15061250</v>
      </c>
      <c r="P142" s="40">
        <v>-1.0633493451574496E-2</v>
      </c>
    </row>
    <row r="143" spans="1:16" ht="12.75" customHeight="1">
      <c r="A143" s="28">
        <v>133</v>
      </c>
      <c r="B143" s="29" t="s">
        <v>44</v>
      </c>
      <c r="C143" s="30" t="s">
        <v>454</v>
      </c>
      <c r="D143" s="31">
        <v>44742</v>
      </c>
      <c r="E143" s="37">
        <v>1228.5999999999999</v>
      </c>
      <c r="F143" s="37">
        <v>1236.8666666666666</v>
      </c>
      <c r="G143" s="38">
        <v>1213.7333333333331</v>
      </c>
      <c r="H143" s="38">
        <v>1198.8666666666666</v>
      </c>
      <c r="I143" s="38">
        <v>1175.7333333333331</v>
      </c>
      <c r="J143" s="38">
        <v>1251.7333333333331</v>
      </c>
      <c r="K143" s="38">
        <v>1274.8666666666668</v>
      </c>
      <c r="L143" s="38">
        <v>1289.7333333333331</v>
      </c>
      <c r="M143" s="28">
        <v>1260</v>
      </c>
      <c r="N143" s="28">
        <v>1222</v>
      </c>
      <c r="O143" s="39">
        <v>3203100</v>
      </c>
      <c r="P143" s="40">
        <v>4.4529461569820317E-3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1402.15</v>
      </c>
      <c r="F144" s="37">
        <v>1415.4666666666665</v>
      </c>
      <c r="G144" s="38">
        <v>1380.4333333333329</v>
      </c>
      <c r="H144" s="38">
        <v>1358.7166666666665</v>
      </c>
      <c r="I144" s="38">
        <v>1323.6833333333329</v>
      </c>
      <c r="J144" s="38">
        <v>1437.1833333333329</v>
      </c>
      <c r="K144" s="38">
        <v>1472.2166666666662</v>
      </c>
      <c r="L144" s="38">
        <v>1493.9333333333329</v>
      </c>
      <c r="M144" s="28">
        <v>1450.5</v>
      </c>
      <c r="N144" s="28">
        <v>1393.75</v>
      </c>
      <c r="O144" s="39">
        <v>1119700</v>
      </c>
      <c r="P144" s="40">
        <v>7.8605144013100856E-2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799.7</v>
      </c>
      <c r="F145" s="37">
        <v>802.15</v>
      </c>
      <c r="G145" s="38">
        <v>791.5</v>
      </c>
      <c r="H145" s="38">
        <v>783.30000000000007</v>
      </c>
      <c r="I145" s="38">
        <v>772.65000000000009</v>
      </c>
      <c r="J145" s="38">
        <v>810.34999999999991</v>
      </c>
      <c r="K145" s="38">
        <v>820.99999999999977</v>
      </c>
      <c r="L145" s="38">
        <v>829.19999999999982</v>
      </c>
      <c r="M145" s="28">
        <v>812.8</v>
      </c>
      <c r="N145" s="28">
        <v>793.95</v>
      </c>
      <c r="O145" s="39">
        <v>1829100</v>
      </c>
      <c r="P145" s="40">
        <v>-9.1549295774647887E-3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736.8</v>
      </c>
      <c r="F146" s="37">
        <v>728.69999999999993</v>
      </c>
      <c r="G146" s="38">
        <v>715.44999999999982</v>
      </c>
      <c r="H146" s="38">
        <v>694.09999999999991</v>
      </c>
      <c r="I146" s="38">
        <v>680.8499999999998</v>
      </c>
      <c r="J146" s="38">
        <v>750.04999999999984</v>
      </c>
      <c r="K146" s="38">
        <v>763.30000000000007</v>
      </c>
      <c r="L146" s="38">
        <v>784.64999999999986</v>
      </c>
      <c r="M146" s="28">
        <v>741.95</v>
      </c>
      <c r="N146" s="28">
        <v>707.35</v>
      </c>
      <c r="O146" s="39">
        <v>3270200</v>
      </c>
      <c r="P146" s="40">
        <v>2.2640565388704733E-2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2800.65</v>
      </c>
      <c r="F147" s="37">
        <v>2821.9333333333329</v>
      </c>
      <c r="G147" s="38">
        <v>2773.9166666666661</v>
      </c>
      <c r="H147" s="38">
        <v>2747.1833333333329</v>
      </c>
      <c r="I147" s="38">
        <v>2699.1666666666661</v>
      </c>
      <c r="J147" s="38">
        <v>2848.6666666666661</v>
      </c>
      <c r="K147" s="38">
        <v>2896.6833333333334</v>
      </c>
      <c r="L147" s="38">
        <v>2923.4166666666661</v>
      </c>
      <c r="M147" s="28">
        <v>2869.95</v>
      </c>
      <c r="N147" s="28">
        <v>2795.2</v>
      </c>
      <c r="O147" s="39">
        <v>2334600</v>
      </c>
      <c r="P147" s="40">
        <v>-8.5594453479414536E-4</v>
      </c>
    </row>
    <row r="148" spans="1:16" ht="12.75" customHeight="1">
      <c r="A148" s="28">
        <v>138</v>
      </c>
      <c r="B148" s="29" t="s">
        <v>49</v>
      </c>
      <c r="C148" s="30" t="s">
        <v>941</v>
      </c>
      <c r="D148" s="31">
        <v>44742</v>
      </c>
      <c r="E148" s="37">
        <v>115.6</v>
      </c>
      <c r="F148" s="37">
        <v>116.35000000000001</v>
      </c>
      <c r="G148" s="38">
        <v>113.70000000000002</v>
      </c>
      <c r="H148" s="38">
        <v>111.80000000000001</v>
      </c>
      <c r="I148" s="38">
        <v>109.15000000000002</v>
      </c>
      <c r="J148" s="38">
        <v>118.25000000000001</v>
      </c>
      <c r="K148" s="38">
        <v>120.90000000000002</v>
      </c>
      <c r="L148" s="38">
        <v>122.80000000000001</v>
      </c>
      <c r="M148" s="28">
        <v>119</v>
      </c>
      <c r="N148" s="28">
        <v>114.45</v>
      </c>
      <c r="O148" s="39">
        <v>31865000</v>
      </c>
      <c r="P148" s="40">
        <v>5.7917365249580847E-2</v>
      </c>
    </row>
    <row r="149" spans="1:16" ht="12.75" customHeight="1">
      <c r="A149" s="28">
        <v>139</v>
      </c>
      <c r="B149" s="29" t="s">
        <v>86</v>
      </c>
      <c r="C149" s="30" t="s">
        <v>159</v>
      </c>
      <c r="D149" s="31">
        <v>44742</v>
      </c>
      <c r="E149" s="37">
        <v>2282</v>
      </c>
      <c r="F149" s="37">
        <v>2277.3833333333332</v>
      </c>
      <c r="G149" s="38">
        <v>2232.5666666666666</v>
      </c>
      <c r="H149" s="38">
        <v>2183.1333333333332</v>
      </c>
      <c r="I149" s="38">
        <v>2138.3166666666666</v>
      </c>
      <c r="J149" s="38">
        <v>2326.8166666666666</v>
      </c>
      <c r="K149" s="38">
        <v>2371.6333333333332</v>
      </c>
      <c r="L149" s="38">
        <v>2421.0666666666666</v>
      </c>
      <c r="M149" s="28">
        <v>2322.1999999999998</v>
      </c>
      <c r="N149" s="28">
        <v>2227.9499999999998</v>
      </c>
      <c r="O149" s="39">
        <v>1918350</v>
      </c>
      <c r="P149" s="40">
        <v>-1.8093873163740594E-2</v>
      </c>
    </row>
    <row r="150" spans="1:16" ht="12.75" customHeight="1">
      <c r="A150" s="28">
        <v>140</v>
      </c>
      <c r="B150" s="29" t="s">
        <v>49</v>
      </c>
      <c r="C150" s="30" t="s">
        <v>160</v>
      </c>
      <c r="D150" s="31">
        <v>44742</v>
      </c>
      <c r="E150" s="37">
        <v>67761.100000000006</v>
      </c>
      <c r="F150" s="37">
        <v>67624.400000000009</v>
      </c>
      <c r="G150" s="38">
        <v>67168.300000000017</v>
      </c>
      <c r="H150" s="38">
        <v>66575.500000000015</v>
      </c>
      <c r="I150" s="38">
        <v>66119.400000000023</v>
      </c>
      <c r="J150" s="38">
        <v>68217.200000000012</v>
      </c>
      <c r="K150" s="38">
        <v>68673.300000000017</v>
      </c>
      <c r="L150" s="38">
        <v>69266.100000000006</v>
      </c>
      <c r="M150" s="28">
        <v>68080.5</v>
      </c>
      <c r="N150" s="28">
        <v>67031.600000000006</v>
      </c>
      <c r="O150" s="39">
        <v>118840</v>
      </c>
      <c r="P150" s="40">
        <v>3.800996705802855E-3</v>
      </c>
    </row>
    <row r="151" spans="1:16" ht="12.75" customHeight="1">
      <c r="A151" s="28">
        <v>141</v>
      </c>
      <c r="B151" s="29" t="s">
        <v>63</v>
      </c>
      <c r="C151" s="30" t="s">
        <v>161</v>
      </c>
      <c r="D151" s="31">
        <v>44742</v>
      </c>
      <c r="E151" s="37">
        <v>991.05</v>
      </c>
      <c r="F151" s="37">
        <v>1000.1166666666667</v>
      </c>
      <c r="G151" s="38">
        <v>977.7833333333333</v>
      </c>
      <c r="H151" s="38">
        <v>964.51666666666665</v>
      </c>
      <c r="I151" s="38">
        <v>942.18333333333328</v>
      </c>
      <c r="J151" s="38">
        <v>1013.3833333333333</v>
      </c>
      <c r="K151" s="38">
        <v>1035.7166666666667</v>
      </c>
      <c r="L151" s="38">
        <v>1048.9833333333333</v>
      </c>
      <c r="M151" s="28">
        <v>1022.45</v>
      </c>
      <c r="N151" s="28">
        <v>986.85</v>
      </c>
      <c r="O151" s="39">
        <v>4218750</v>
      </c>
      <c r="P151" s="40">
        <v>1.8191691555796904E-2</v>
      </c>
    </row>
    <row r="152" spans="1:16" ht="12.75" customHeight="1">
      <c r="A152" s="28">
        <v>142</v>
      </c>
      <c r="B152" s="29" t="s">
        <v>44</v>
      </c>
      <c r="C152" s="30" t="s">
        <v>162</v>
      </c>
      <c r="D152" s="31">
        <v>44742</v>
      </c>
      <c r="E152" s="37">
        <v>255.2</v>
      </c>
      <c r="F152" s="37">
        <v>257.73333333333335</v>
      </c>
      <c r="G152" s="38">
        <v>251.4666666666667</v>
      </c>
      <c r="H152" s="38">
        <v>247.73333333333335</v>
      </c>
      <c r="I152" s="38">
        <v>241.4666666666667</v>
      </c>
      <c r="J152" s="38">
        <v>261.4666666666667</v>
      </c>
      <c r="K152" s="38">
        <v>267.73333333333335</v>
      </c>
      <c r="L152" s="38">
        <v>271.4666666666667</v>
      </c>
      <c r="M152" s="28">
        <v>264</v>
      </c>
      <c r="N152" s="28">
        <v>254</v>
      </c>
      <c r="O152" s="39">
        <v>3142400</v>
      </c>
      <c r="P152" s="40">
        <v>3.5318924617817604E-2</v>
      </c>
    </row>
    <row r="153" spans="1:16" ht="12.75" customHeight="1">
      <c r="A153" s="28">
        <v>143</v>
      </c>
      <c r="B153" s="29" t="s">
        <v>119</v>
      </c>
      <c r="C153" s="30" t="s">
        <v>163</v>
      </c>
      <c r="D153" s="31">
        <v>44742</v>
      </c>
      <c r="E153" s="37">
        <v>68.8</v>
      </c>
      <c r="F153" s="37">
        <v>69.716666666666669</v>
      </c>
      <c r="G153" s="38">
        <v>67.433333333333337</v>
      </c>
      <c r="H153" s="38">
        <v>66.066666666666663</v>
      </c>
      <c r="I153" s="38">
        <v>63.783333333333331</v>
      </c>
      <c r="J153" s="38">
        <v>71.083333333333343</v>
      </c>
      <c r="K153" s="38">
        <v>73.366666666666674</v>
      </c>
      <c r="L153" s="38">
        <v>74.733333333333348</v>
      </c>
      <c r="M153" s="28">
        <v>72</v>
      </c>
      <c r="N153" s="28">
        <v>68.349999999999994</v>
      </c>
      <c r="O153" s="39">
        <v>59049500</v>
      </c>
      <c r="P153" s="40">
        <v>1.7577266735022704E-2</v>
      </c>
    </row>
    <row r="154" spans="1:16" ht="12.75" customHeight="1">
      <c r="A154" s="28">
        <v>144</v>
      </c>
      <c r="B154" s="29" t="s">
        <v>44</v>
      </c>
      <c r="C154" s="30" t="s">
        <v>164</v>
      </c>
      <c r="D154" s="31">
        <v>44742</v>
      </c>
      <c r="E154" s="37">
        <v>3642.15</v>
      </c>
      <c r="F154" s="37">
        <v>3608.15</v>
      </c>
      <c r="G154" s="38">
        <v>3563</v>
      </c>
      <c r="H154" s="38">
        <v>3483.85</v>
      </c>
      <c r="I154" s="38">
        <v>3438.7</v>
      </c>
      <c r="J154" s="38">
        <v>3687.3</v>
      </c>
      <c r="K154" s="38">
        <v>3732.4500000000007</v>
      </c>
      <c r="L154" s="38">
        <v>3811.6000000000004</v>
      </c>
      <c r="M154" s="28">
        <v>3653.3</v>
      </c>
      <c r="N154" s="28">
        <v>3529</v>
      </c>
      <c r="O154" s="39">
        <v>1801750</v>
      </c>
      <c r="P154" s="40">
        <v>-4.5580110497237571E-3</v>
      </c>
    </row>
    <row r="155" spans="1:16" ht="12.75" customHeight="1">
      <c r="A155" s="28">
        <v>145</v>
      </c>
      <c r="B155" s="29" t="s">
        <v>38</v>
      </c>
      <c r="C155" s="30" t="s">
        <v>165</v>
      </c>
      <c r="D155" s="31">
        <v>44742</v>
      </c>
      <c r="E155" s="37">
        <v>3541.5</v>
      </c>
      <c r="F155" s="37">
        <v>3568.1166666666668</v>
      </c>
      <c r="G155" s="38">
        <v>3500.2333333333336</v>
      </c>
      <c r="H155" s="38">
        <v>3458.9666666666667</v>
      </c>
      <c r="I155" s="38">
        <v>3391.0833333333335</v>
      </c>
      <c r="J155" s="38">
        <v>3609.3833333333337</v>
      </c>
      <c r="K155" s="38">
        <v>3677.2666666666669</v>
      </c>
      <c r="L155" s="38">
        <v>3718.5333333333338</v>
      </c>
      <c r="M155" s="28">
        <v>3636</v>
      </c>
      <c r="N155" s="28">
        <v>3526.85</v>
      </c>
      <c r="O155" s="39">
        <v>516375</v>
      </c>
      <c r="P155" s="40">
        <v>1.2351124834583149E-2</v>
      </c>
    </row>
    <row r="156" spans="1:16" ht="12.75" customHeight="1">
      <c r="A156" s="28">
        <v>146</v>
      </c>
      <c r="B156" s="254" t="s">
        <v>44</v>
      </c>
      <c r="C156" s="30" t="s">
        <v>455</v>
      </c>
      <c r="D156" s="31">
        <v>44742</v>
      </c>
      <c r="E156" s="37">
        <v>28</v>
      </c>
      <c r="F156" s="37">
        <v>28.2</v>
      </c>
      <c r="G156" s="38">
        <v>27.65</v>
      </c>
      <c r="H156" s="38">
        <v>27.3</v>
      </c>
      <c r="I156" s="38">
        <v>26.75</v>
      </c>
      <c r="J156" s="38">
        <v>28.549999999999997</v>
      </c>
      <c r="K156" s="38">
        <v>29.1</v>
      </c>
      <c r="L156" s="38">
        <v>29.449999999999996</v>
      </c>
      <c r="M156" s="28">
        <v>28.75</v>
      </c>
      <c r="N156" s="28">
        <v>27.85</v>
      </c>
      <c r="O156" s="39">
        <v>25014000</v>
      </c>
      <c r="P156" s="40">
        <v>3.6109773712084737E-3</v>
      </c>
    </row>
    <row r="157" spans="1:16" ht="12.75" customHeight="1">
      <c r="A157" s="28">
        <v>147</v>
      </c>
      <c r="B157" s="29" t="s">
        <v>56</v>
      </c>
      <c r="C157" s="30" t="s">
        <v>166</v>
      </c>
      <c r="D157" s="31">
        <v>44742</v>
      </c>
      <c r="E157" s="37">
        <v>16780.95</v>
      </c>
      <c r="F157" s="37">
        <v>16765.816666666666</v>
      </c>
      <c r="G157" s="38">
        <v>16605.183333333331</v>
      </c>
      <c r="H157" s="38">
        <v>16429.416666666664</v>
      </c>
      <c r="I157" s="38">
        <v>16268.783333333329</v>
      </c>
      <c r="J157" s="38">
        <v>16941.583333333332</v>
      </c>
      <c r="K157" s="38">
        <v>17102.216666666664</v>
      </c>
      <c r="L157" s="38">
        <v>17277.983333333334</v>
      </c>
      <c r="M157" s="28">
        <v>16926.45</v>
      </c>
      <c r="N157" s="28">
        <v>16590.05</v>
      </c>
      <c r="O157" s="39">
        <v>423590</v>
      </c>
      <c r="P157" s="40">
        <v>-3.4935011468564372E-3</v>
      </c>
    </row>
    <row r="158" spans="1:16" ht="12.75" customHeight="1">
      <c r="A158" s="28">
        <v>148</v>
      </c>
      <c r="B158" s="29" t="s">
        <v>119</v>
      </c>
      <c r="C158" s="30" t="s">
        <v>167</v>
      </c>
      <c r="D158" s="31">
        <v>44742</v>
      </c>
      <c r="E158" s="37">
        <v>103.05</v>
      </c>
      <c r="F158" s="37">
        <v>104.41666666666667</v>
      </c>
      <c r="G158" s="38">
        <v>100.88333333333334</v>
      </c>
      <c r="H158" s="38">
        <v>98.716666666666669</v>
      </c>
      <c r="I158" s="38">
        <v>95.183333333333337</v>
      </c>
      <c r="J158" s="38">
        <v>106.58333333333334</v>
      </c>
      <c r="K158" s="38">
        <v>110.11666666666667</v>
      </c>
      <c r="L158" s="38">
        <v>112.28333333333335</v>
      </c>
      <c r="M158" s="28">
        <v>107.95</v>
      </c>
      <c r="N158" s="28">
        <v>102.25</v>
      </c>
      <c r="O158" s="39">
        <v>60899650</v>
      </c>
      <c r="P158" s="40">
        <v>4.6032568041889634E-2</v>
      </c>
    </row>
    <row r="159" spans="1:16" ht="12.75" customHeight="1">
      <c r="A159" s="28">
        <v>149</v>
      </c>
      <c r="B159" s="29" t="s">
        <v>168</v>
      </c>
      <c r="C159" s="30" t="s">
        <v>169</v>
      </c>
      <c r="D159" s="31">
        <v>44742</v>
      </c>
      <c r="E159" s="37">
        <v>137.94999999999999</v>
      </c>
      <c r="F159" s="37">
        <v>138.25</v>
      </c>
      <c r="G159" s="38">
        <v>136.6</v>
      </c>
      <c r="H159" s="38">
        <v>135.25</v>
      </c>
      <c r="I159" s="38">
        <v>133.6</v>
      </c>
      <c r="J159" s="38">
        <v>139.6</v>
      </c>
      <c r="K159" s="38">
        <v>141.24999999999997</v>
      </c>
      <c r="L159" s="38">
        <v>142.6</v>
      </c>
      <c r="M159" s="28">
        <v>139.9</v>
      </c>
      <c r="N159" s="28">
        <v>136.9</v>
      </c>
      <c r="O159" s="39">
        <v>78984900</v>
      </c>
      <c r="P159" s="40">
        <v>2.6976951011635664E-2</v>
      </c>
    </row>
    <row r="160" spans="1:16" ht="12.75" customHeight="1">
      <c r="A160" s="28">
        <v>150</v>
      </c>
      <c r="B160" s="29" t="s">
        <v>96</v>
      </c>
      <c r="C160" s="30" t="s">
        <v>268</v>
      </c>
      <c r="D160" s="31">
        <v>44742</v>
      </c>
      <c r="E160" s="37">
        <v>757.15</v>
      </c>
      <c r="F160" s="37">
        <v>754.41666666666663</v>
      </c>
      <c r="G160" s="38">
        <v>746.83333333333326</v>
      </c>
      <c r="H160" s="38">
        <v>736.51666666666665</v>
      </c>
      <c r="I160" s="38">
        <v>728.93333333333328</v>
      </c>
      <c r="J160" s="38">
        <v>764.73333333333323</v>
      </c>
      <c r="K160" s="38">
        <v>772.31666666666649</v>
      </c>
      <c r="L160" s="38">
        <v>782.63333333333321</v>
      </c>
      <c r="M160" s="28">
        <v>762</v>
      </c>
      <c r="N160" s="28">
        <v>744.1</v>
      </c>
      <c r="O160" s="39">
        <v>4305000</v>
      </c>
      <c r="P160" s="40">
        <v>2.3635153129161118E-2</v>
      </c>
    </row>
    <row r="161" spans="1:16" ht="12.75" customHeight="1">
      <c r="A161" s="28">
        <v>151</v>
      </c>
      <c r="B161" s="29" t="s">
        <v>86</v>
      </c>
      <c r="C161" s="30" t="s">
        <v>465</v>
      </c>
      <c r="D161" s="31">
        <v>44742</v>
      </c>
      <c r="E161" s="37">
        <v>3042.2</v>
      </c>
      <c r="F161" s="37">
        <v>3063.1333333333332</v>
      </c>
      <c r="G161" s="38">
        <v>3011.5166666666664</v>
      </c>
      <c r="H161" s="38">
        <v>2980.833333333333</v>
      </c>
      <c r="I161" s="38">
        <v>2929.2166666666662</v>
      </c>
      <c r="J161" s="38">
        <v>3093.8166666666666</v>
      </c>
      <c r="K161" s="38">
        <v>3145.4333333333334</v>
      </c>
      <c r="L161" s="38">
        <v>3176.1166666666668</v>
      </c>
      <c r="M161" s="28">
        <v>3114.75</v>
      </c>
      <c r="N161" s="28">
        <v>3032.45</v>
      </c>
      <c r="O161" s="39">
        <v>278425</v>
      </c>
      <c r="P161" s="40">
        <v>2.4468770122343851E-2</v>
      </c>
    </row>
    <row r="162" spans="1:16" ht="12.75" customHeight="1">
      <c r="A162" s="28">
        <v>152</v>
      </c>
      <c r="B162" s="29" t="s">
        <v>79</v>
      </c>
      <c r="C162" s="30" t="s">
        <v>170</v>
      </c>
      <c r="D162" s="31">
        <v>44742</v>
      </c>
      <c r="E162" s="37">
        <v>135</v>
      </c>
      <c r="F162" s="37">
        <v>134.23333333333332</v>
      </c>
      <c r="G162" s="38">
        <v>131.96666666666664</v>
      </c>
      <c r="H162" s="38">
        <v>128.93333333333331</v>
      </c>
      <c r="I162" s="38">
        <v>126.66666666666663</v>
      </c>
      <c r="J162" s="38">
        <v>137.26666666666665</v>
      </c>
      <c r="K162" s="38">
        <v>139.53333333333336</v>
      </c>
      <c r="L162" s="38">
        <v>142.56666666666666</v>
      </c>
      <c r="M162" s="28">
        <v>136.5</v>
      </c>
      <c r="N162" s="28">
        <v>131.19999999999999</v>
      </c>
      <c r="O162" s="39">
        <v>49033600</v>
      </c>
      <c r="P162" s="40">
        <v>3.9928145668326941E-2</v>
      </c>
    </row>
    <row r="163" spans="1:16" ht="12.75" customHeight="1">
      <c r="A163" s="28">
        <v>153</v>
      </c>
      <c r="B163" s="29" t="s">
        <v>40</v>
      </c>
      <c r="C163" s="30" t="s">
        <v>171</v>
      </c>
      <c r="D163" s="31">
        <v>44742</v>
      </c>
      <c r="E163" s="37">
        <v>38992.949999999997</v>
      </c>
      <c r="F163" s="37">
        <v>38646.183333333334</v>
      </c>
      <c r="G163" s="38">
        <v>38127.466666666667</v>
      </c>
      <c r="H163" s="38">
        <v>37261.98333333333</v>
      </c>
      <c r="I163" s="38">
        <v>36743.266666666663</v>
      </c>
      <c r="J163" s="38">
        <v>39511.666666666672</v>
      </c>
      <c r="K163" s="38">
        <v>40030.383333333346</v>
      </c>
      <c r="L163" s="38">
        <v>40895.866666666676</v>
      </c>
      <c r="M163" s="28">
        <v>39164.9</v>
      </c>
      <c r="N163" s="28">
        <v>37780.699999999997</v>
      </c>
      <c r="O163" s="39">
        <v>106050</v>
      </c>
      <c r="P163" s="40">
        <v>-3.9447731755424065E-3</v>
      </c>
    </row>
    <row r="164" spans="1:16" ht="12.75" customHeight="1">
      <c r="A164" s="28">
        <v>154</v>
      </c>
      <c r="B164" s="29" t="s">
        <v>47</v>
      </c>
      <c r="C164" s="30" t="s">
        <v>172</v>
      </c>
      <c r="D164" s="31">
        <v>44742</v>
      </c>
      <c r="E164" s="37">
        <v>1614.5</v>
      </c>
      <c r="F164" s="37">
        <v>1622.1000000000001</v>
      </c>
      <c r="G164" s="38">
        <v>1592.2000000000003</v>
      </c>
      <c r="H164" s="38">
        <v>1569.9</v>
      </c>
      <c r="I164" s="38">
        <v>1540.0000000000002</v>
      </c>
      <c r="J164" s="38">
        <v>1644.4000000000003</v>
      </c>
      <c r="K164" s="38">
        <v>1674.3000000000004</v>
      </c>
      <c r="L164" s="38">
        <v>1696.6000000000004</v>
      </c>
      <c r="M164" s="28">
        <v>1652</v>
      </c>
      <c r="N164" s="28">
        <v>1599.8</v>
      </c>
      <c r="O164" s="39">
        <v>3157275</v>
      </c>
      <c r="P164" s="40">
        <v>-9.5718760877131913E-4</v>
      </c>
    </row>
    <row r="165" spans="1:16" ht="12.75" customHeight="1">
      <c r="A165" s="28">
        <v>155</v>
      </c>
      <c r="B165" s="29" t="s">
        <v>86</v>
      </c>
      <c r="C165" s="30" t="s">
        <v>470</v>
      </c>
      <c r="D165" s="31">
        <v>44742</v>
      </c>
      <c r="E165" s="37">
        <v>3226.45</v>
      </c>
      <c r="F165" s="37">
        <v>3226.35</v>
      </c>
      <c r="G165" s="38">
        <v>3162.2999999999997</v>
      </c>
      <c r="H165" s="38">
        <v>3098.1499999999996</v>
      </c>
      <c r="I165" s="38">
        <v>3034.0999999999995</v>
      </c>
      <c r="J165" s="38">
        <v>3290.5</v>
      </c>
      <c r="K165" s="38">
        <v>3354.55</v>
      </c>
      <c r="L165" s="38">
        <v>3418.7000000000003</v>
      </c>
      <c r="M165" s="28">
        <v>3290.4</v>
      </c>
      <c r="N165" s="28">
        <v>3162.2</v>
      </c>
      <c r="O165" s="39">
        <v>446250</v>
      </c>
      <c r="P165" s="40">
        <v>9.5011876484560574E-3</v>
      </c>
    </row>
    <row r="166" spans="1:16" ht="12.75" customHeight="1">
      <c r="A166" s="28">
        <v>156</v>
      </c>
      <c r="B166" s="29" t="s">
        <v>79</v>
      </c>
      <c r="C166" s="30" t="s">
        <v>173</v>
      </c>
      <c r="D166" s="31">
        <v>44742</v>
      </c>
      <c r="E166" s="37">
        <v>207.55</v>
      </c>
      <c r="F166" s="37">
        <v>207.86666666666667</v>
      </c>
      <c r="G166" s="38">
        <v>204.93333333333334</v>
      </c>
      <c r="H166" s="38">
        <v>202.31666666666666</v>
      </c>
      <c r="I166" s="38">
        <v>199.38333333333333</v>
      </c>
      <c r="J166" s="38">
        <v>210.48333333333335</v>
      </c>
      <c r="K166" s="38">
        <v>213.41666666666669</v>
      </c>
      <c r="L166" s="38">
        <v>216.03333333333336</v>
      </c>
      <c r="M166" s="28">
        <v>210.8</v>
      </c>
      <c r="N166" s="28">
        <v>205.25</v>
      </c>
      <c r="O166" s="39">
        <v>31779000</v>
      </c>
      <c r="P166" s="40">
        <v>2.3181686467690525E-2</v>
      </c>
    </row>
    <row r="167" spans="1:16" ht="12.75" customHeight="1">
      <c r="A167" s="28">
        <v>157</v>
      </c>
      <c r="B167" s="29" t="s">
        <v>63</v>
      </c>
      <c r="C167" s="30" t="s">
        <v>174</v>
      </c>
      <c r="D167" s="31">
        <v>44742</v>
      </c>
      <c r="E167" s="37">
        <v>101.2</v>
      </c>
      <c r="F167" s="37">
        <v>101.64999999999999</v>
      </c>
      <c r="G167" s="38">
        <v>100.29999999999998</v>
      </c>
      <c r="H167" s="38">
        <v>99.399999999999991</v>
      </c>
      <c r="I167" s="38">
        <v>98.049999999999983</v>
      </c>
      <c r="J167" s="38">
        <v>102.54999999999998</v>
      </c>
      <c r="K167" s="38">
        <v>103.89999999999998</v>
      </c>
      <c r="L167" s="38">
        <v>104.79999999999998</v>
      </c>
      <c r="M167" s="28">
        <v>103</v>
      </c>
      <c r="N167" s="28">
        <v>100.75</v>
      </c>
      <c r="O167" s="39">
        <v>39593200</v>
      </c>
      <c r="P167" s="40">
        <v>1.866326367841761E-2</v>
      </c>
    </row>
    <row r="168" spans="1:16" ht="12.75" customHeight="1">
      <c r="A168" s="28">
        <v>158</v>
      </c>
      <c r="B168" s="29" t="s">
        <v>56</v>
      </c>
      <c r="C168" s="30" t="s">
        <v>176</v>
      </c>
      <c r="D168" s="31">
        <v>44742</v>
      </c>
      <c r="E168" s="37">
        <v>2081.25</v>
      </c>
      <c r="F168" s="37">
        <v>2094.6</v>
      </c>
      <c r="G168" s="38">
        <v>2054.6499999999996</v>
      </c>
      <c r="H168" s="38">
        <v>2028.0499999999997</v>
      </c>
      <c r="I168" s="38">
        <v>1988.0999999999995</v>
      </c>
      <c r="J168" s="38">
        <v>2121.1999999999998</v>
      </c>
      <c r="K168" s="38">
        <v>2161.1499999999996</v>
      </c>
      <c r="L168" s="38">
        <v>2187.75</v>
      </c>
      <c r="M168" s="28">
        <v>2134.5500000000002</v>
      </c>
      <c r="N168" s="28">
        <v>2068</v>
      </c>
      <c r="O168" s="39">
        <v>3518500</v>
      </c>
      <c r="P168" s="40">
        <v>1.7794860844188199E-3</v>
      </c>
    </row>
    <row r="169" spans="1:16" ht="12.75" customHeight="1">
      <c r="A169" s="28">
        <v>159</v>
      </c>
      <c r="B169" s="29" t="s">
        <v>38</v>
      </c>
      <c r="C169" s="30" t="s">
        <v>177</v>
      </c>
      <c r="D169" s="31">
        <v>44742</v>
      </c>
      <c r="E169" s="37">
        <v>2488.35</v>
      </c>
      <c r="F169" s="37">
        <v>2498.5833333333335</v>
      </c>
      <c r="G169" s="38">
        <v>2454.916666666667</v>
      </c>
      <c r="H169" s="38">
        <v>2421.4833333333336</v>
      </c>
      <c r="I169" s="38">
        <v>2377.8166666666671</v>
      </c>
      <c r="J169" s="38">
        <v>2532.0166666666669</v>
      </c>
      <c r="K169" s="38">
        <v>2575.6833333333338</v>
      </c>
      <c r="L169" s="38">
        <v>2609.1166666666668</v>
      </c>
      <c r="M169" s="28">
        <v>2542.25</v>
      </c>
      <c r="N169" s="28">
        <v>2465.15</v>
      </c>
      <c r="O169" s="39">
        <v>1725000</v>
      </c>
      <c r="P169" s="40">
        <v>2.8993911278631486E-4</v>
      </c>
    </row>
    <row r="170" spans="1:16" ht="12.75" customHeight="1">
      <c r="A170" s="28">
        <v>160</v>
      </c>
      <c r="B170" s="29" t="s">
        <v>58</v>
      </c>
      <c r="C170" s="30" t="s">
        <v>178</v>
      </c>
      <c r="D170" s="31">
        <v>44742</v>
      </c>
      <c r="E170" s="37">
        <v>29.25</v>
      </c>
      <c r="F170" s="37">
        <v>29.266666666666666</v>
      </c>
      <c r="G170" s="38">
        <v>28.983333333333331</v>
      </c>
      <c r="H170" s="38">
        <v>28.716666666666665</v>
      </c>
      <c r="I170" s="38">
        <v>28.43333333333333</v>
      </c>
      <c r="J170" s="38">
        <v>29.533333333333331</v>
      </c>
      <c r="K170" s="38">
        <v>29.816666666666663</v>
      </c>
      <c r="L170" s="38">
        <v>30.083333333333332</v>
      </c>
      <c r="M170" s="28">
        <v>29.55</v>
      </c>
      <c r="N170" s="28">
        <v>29</v>
      </c>
      <c r="O170" s="39">
        <v>249856000</v>
      </c>
      <c r="P170" s="40">
        <v>-1.9207375632242782E-4</v>
      </c>
    </row>
    <row r="171" spans="1:16" ht="12.75" customHeight="1">
      <c r="A171" s="28">
        <v>161</v>
      </c>
      <c r="B171" s="29" t="s">
        <v>44</v>
      </c>
      <c r="C171" s="30" t="s">
        <v>270</v>
      </c>
      <c r="D171" s="31">
        <v>44742</v>
      </c>
      <c r="E171" s="37">
        <v>2121.75</v>
      </c>
      <c r="F171" s="37">
        <v>2126.5833333333335</v>
      </c>
      <c r="G171" s="38">
        <v>2080.166666666667</v>
      </c>
      <c r="H171" s="38">
        <v>2038.5833333333335</v>
      </c>
      <c r="I171" s="38">
        <v>1992.166666666667</v>
      </c>
      <c r="J171" s="38">
        <v>2168.166666666667</v>
      </c>
      <c r="K171" s="38">
        <v>2214.5833333333339</v>
      </c>
      <c r="L171" s="38">
        <v>2256.166666666667</v>
      </c>
      <c r="M171" s="28">
        <v>2173</v>
      </c>
      <c r="N171" s="28">
        <v>2085</v>
      </c>
      <c r="O171" s="39">
        <v>715200</v>
      </c>
      <c r="P171" s="40">
        <v>2.5817555938037865E-2</v>
      </c>
    </row>
    <row r="172" spans="1:16" ht="12.75" customHeight="1">
      <c r="A172" s="28">
        <v>162</v>
      </c>
      <c r="B172" s="29" t="s">
        <v>168</v>
      </c>
      <c r="C172" s="30" t="s">
        <v>179</v>
      </c>
      <c r="D172" s="31">
        <v>44742</v>
      </c>
      <c r="E172" s="37">
        <v>210.8</v>
      </c>
      <c r="F172" s="37">
        <v>210.16666666666666</v>
      </c>
      <c r="G172" s="38">
        <v>208.93333333333331</v>
      </c>
      <c r="H172" s="38">
        <v>207.06666666666666</v>
      </c>
      <c r="I172" s="38">
        <v>205.83333333333331</v>
      </c>
      <c r="J172" s="38">
        <v>212.0333333333333</v>
      </c>
      <c r="K172" s="38">
        <v>213.26666666666665</v>
      </c>
      <c r="L172" s="38">
        <v>215.1333333333333</v>
      </c>
      <c r="M172" s="28">
        <v>211.4</v>
      </c>
      <c r="N172" s="28">
        <v>208.3</v>
      </c>
      <c r="O172" s="39">
        <v>56791655</v>
      </c>
      <c r="P172" s="40">
        <v>1.6584645592908796E-3</v>
      </c>
    </row>
    <row r="173" spans="1:16" ht="12.75" customHeight="1">
      <c r="A173" s="28">
        <v>163</v>
      </c>
      <c r="B173" s="29" t="s">
        <v>180</v>
      </c>
      <c r="C173" s="30" t="s">
        <v>181</v>
      </c>
      <c r="D173" s="31">
        <v>44742</v>
      </c>
      <c r="E173" s="37">
        <v>1796.15</v>
      </c>
      <c r="F173" s="37">
        <v>1797.5</v>
      </c>
      <c r="G173" s="38">
        <v>1779.3</v>
      </c>
      <c r="H173" s="38">
        <v>1762.45</v>
      </c>
      <c r="I173" s="38">
        <v>1744.25</v>
      </c>
      <c r="J173" s="38">
        <v>1814.35</v>
      </c>
      <c r="K173" s="38">
        <v>1832.5499999999997</v>
      </c>
      <c r="L173" s="38">
        <v>1849.3999999999999</v>
      </c>
      <c r="M173" s="28">
        <v>1815.7</v>
      </c>
      <c r="N173" s="28">
        <v>1780.65</v>
      </c>
      <c r="O173" s="39">
        <v>2304434</v>
      </c>
      <c r="P173" s="40">
        <v>5.6343283582089551E-2</v>
      </c>
    </row>
    <row r="174" spans="1:16" ht="12.75" customHeight="1">
      <c r="A174" s="28">
        <v>164</v>
      </c>
      <c r="B174" s="29" t="s">
        <v>44</v>
      </c>
      <c r="C174" s="30" t="s">
        <v>482</v>
      </c>
      <c r="D174" s="31">
        <v>44742</v>
      </c>
      <c r="E174" s="37">
        <v>137.35</v>
      </c>
      <c r="F174" s="37">
        <v>138.58333333333334</v>
      </c>
      <c r="G174" s="38">
        <v>135.31666666666669</v>
      </c>
      <c r="H174" s="38">
        <v>133.28333333333336</v>
      </c>
      <c r="I174" s="38">
        <v>130.01666666666671</v>
      </c>
      <c r="J174" s="38">
        <v>140.61666666666667</v>
      </c>
      <c r="K174" s="38">
        <v>143.88333333333333</v>
      </c>
      <c r="L174" s="38">
        <v>145.91666666666666</v>
      </c>
      <c r="M174" s="28">
        <v>141.85</v>
      </c>
      <c r="N174" s="28">
        <v>136.55000000000001</v>
      </c>
      <c r="O174" s="39">
        <v>6930000</v>
      </c>
      <c r="P174" s="40">
        <v>5.0530570995452253E-4</v>
      </c>
    </row>
    <row r="175" spans="1:16" ht="12.75" customHeight="1">
      <c r="A175" s="28">
        <v>165</v>
      </c>
      <c r="B175" s="29" t="s">
        <v>42</v>
      </c>
      <c r="C175" s="30" t="s">
        <v>182</v>
      </c>
      <c r="D175" s="31">
        <v>44742</v>
      </c>
      <c r="E175" s="37">
        <v>598.54999999999995</v>
      </c>
      <c r="F175" s="37">
        <v>596.51666666666665</v>
      </c>
      <c r="G175" s="38">
        <v>591.0333333333333</v>
      </c>
      <c r="H175" s="38">
        <v>583.51666666666665</v>
      </c>
      <c r="I175" s="38">
        <v>578.0333333333333</v>
      </c>
      <c r="J175" s="38">
        <v>604.0333333333333</v>
      </c>
      <c r="K175" s="38">
        <v>609.51666666666665</v>
      </c>
      <c r="L175" s="38">
        <v>617.0333333333333</v>
      </c>
      <c r="M175" s="28">
        <v>602</v>
      </c>
      <c r="N175" s="28">
        <v>589</v>
      </c>
      <c r="O175" s="39">
        <v>4573850</v>
      </c>
      <c r="P175" s="40">
        <v>-5.9116940698318863E-3</v>
      </c>
    </row>
    <row r="176" spans="1:16" ht="12.75" customHeight="1">
      <c r="A176" s="28">
        <v>166</v>
      </c>
      <c r="B176" s="29" t="s">
        <v>58</v>
      </c>
      <c r="C176" s="30" t="s">
        <v>183</v>
      </c>
      <c r="D176" s="31">
        <v>44742</v>
      </c>
      <c r="E176" s="37">
        <v>85.95</v>
      </c>
      <c r="F176" s="37">
        <v>85.75</v>
      </c>
      <c r="G176" s="38">
        <v>81.5</v>
      </c>
      <c r="H176" s="38">
        <v>77.05</v>
      </c>
      <c r="I176" s="38">
        <v>72.8</v>
      </c>
      <c r="J176" s="38">
        <v>90.2</v>
      </c>
      <c r="K176" s="38">
        <v>94.45</v>
      </c>
      <c r="L176" s="38">
        <v>98.9</v>
      </c>
      <c r="M176" s="28">
        <v>90</v>
      </c>
      <c r="N176" s="28">
        <v>81.3</v>
      </c>
      <c r="O176" s="39">
        <v>49103100</v>
      </c>
      <c r="P176" s="40">
        <v>-2.6323303708462718E-2</v>
      </c>
    </row>
    <row r="177" spans="1:16" ht="12.75" customHeight="1">
      <c r="A177" s="28">
        <v>167</v>
      </c>
      <c r="B177" s="29" t="s">
        <v>168</v>
      </c>
      <c r="C177" s="30" t="s">
        <v>184</v>
      </c>
      <c r="D177" s="31">
        <v>44742</v>
      </c>
      <c r="E177" s="37">
        <v>115.35</v>
      </c>
      <c r="F177" s="37">
        <v>115.53333333333335</v>
      </c>
      <c r="G177" s="38">
        <v>114.41666666666669</v>
      </c>
      <c r="H177" s="38">
        <v>113.48333333333333</v>
      </c>
      <c r="I177" s="38">
        <v>112.36666666666667</v>
      </c>
      <c r="J177" s="38">
        <v>116.4666666666667</v>
      </c>
      <c r="K177" s="38">
        <v>117.58333333333334</v>
      </c>
      <c r="L177" s="38">
        <v>118.51666666666671</v>
      </c>
      <c r="M177" s="28">
        <v>116.65</v>
      </c>
      <c r="N177" s="28">
        <v>114.6</v>
      </c>
      <c r="O177" s="39">
        <v>38652000</v>
      </c>
      <c r="P177" s="40">
        <v>7.3130101615858742E-2</v>
      </c>
    </row>
    <row r="178" spans="1:16" ht="12.75" customHeight="1">
      <c r="A178" s="28">
        <v>168</v>
      </c>
      <c r="B178" s="255" t="s">
        <v>79</v>
      </c>
      <c r="C178" s="30" t="s">
        <v>185</v>
      </c>
      <c r="D178" s="31">
        <v>44742</v>
      </c>
      <c r="E178" s="37">
        <v>2505.25</v>
      </c>
      <c r="F178" s="37">
        <v>2522.0833333333335</v>
      </c>
      <c r="G178" s="38">
        <v>2484.0166666666669</v>
      </c>
      <c r="H178" s="38">
        <v>2462.7833333333333</v>
      </c>
      <c r="I178" s="38">
        <v>2424.7166666666667</v>
      </c>
      <c r="J178" s="38">
        <v>2543.3166666666671</v>
      </c>
      <c r="K178" s="38">
        <v>2581.3833333333337</v>
      </c>
      <c r="L178" s="38">
        <v>2602.6166666666672</v>
      </c>
      <c r="M178" s="28">
        <v>2560.15</v>
      </c>
      <c r="N178" s="28">
        <v>2500.85</v>
      </c>
      <c r="O178" s="39">
        <v>34447250</v>
      </c>
      <c r="P178" s="40">
        <v>2.543703626526557E-2</v>
      </c>
    </row>
    <row r="179" spans="1:16" ht="12.75" customHeight="1">
      <c r="A179" s="28">
        <v>169</v>
      </c>
      <c r="B179" s="29" t="s">
        <v>119</v>
      </c>
      <c r="C179" s="30" t="s">
        <v>186</v>
      </c>
      <c r="D179" s="31">
        <v>44742</v>
      </c>
      <c r="E179" s="37">
        <v>66.55</v>
      </c>
      <c r="F179" s="37">
        <v>66.466666666666654</v>
      </c>
      <c r="G179" s="38">
        <v>65.133333333333312</v>
      </c>
      <c r="H179" s="38">
        <v>63.716666666666654</v>
      </c>
      <c r="I179" s="38">
        <v>62.383333333333312</v>
      </c>
      <c r="J179" s="38">
        <v>67.883333333333312</v>
      </c>
      <c r="K179" s="38">
        <v>69.216666666666654</v>
      </c>
      <c r="L179" s="38">
        <v>70.633333333333312</v>
      </c>
      <c r="M179" s="28">
        <v>67.8</v>
      </c>
      <c r="N179" s="28">
        <v>65.05</v>
      </c>
      <c r="O179" s="39">
        <v>116660500</v>
      </c>
      <c r="P179" s="40">
        <v>1.0314412030882614E-2</v>
      </c>
    </row>
    <row r="180" spans="1:16" ht="12.75" customHeight="1">
      <c r="A180" s="28">
        <v>170</v>
      </c>
      <c r="B180" s="29" t="s">
        <v>58</v>
      </c>
      <c r="C180" s="30" t="s">
        <v>273</v>
      </c>
      <c r="D180" s="31">
        <v>44742</v>
      </c>
      <c r="E180" s="37">
        <v>713</v>
      </c>
      <c r="F180" s="37">
        <v>712.19999999999993</v>
      </c>
      <c r="G180" s="38">
        <v>704.19999999999982</v>
      </c>
      <c r="H180" s="38">
        <v>695.39999999999986</v>
      </c>
      <c r="I180" s="38">
        <v>687.39999999999975</v>
      </c>
      <c r="J180" s="38">
        <v>720.99999999999989</v>
      </c>
      <c r="K180" s="38">
        <v>729.00000000000011</v>
      </c>
      <c r="L180" s="38">
        <v>737.8</v>
      </c>
      <c r="M180" s="28">
        <v>720.2</v>
      </c>
      <c r="N180" s="28">
        <v>703.4</v>
      </c>
      <c r="O180" s="39">
        <v>7610600</v>
      </c>
      <c r="P180" s="40">
        <v>-3.0129951792077134E-3</v>
      </c>
    </row>
    <row r="181" spans="1:16" ht="12.75" customHeight="1">
      <c r="A181" s="28">
        <v>171</v>
      </c>
      <c r="B181" s="29" t="s">
        <v>63</v>
      </c>
      <c r="C181" s="30" t="s">
        <v>187</v>
      </c>
      <c r="D181" s="31">
        <v>44742</v>
      </c>
      <c r="E181" s="37">
        <v>1070.55</v>
      </c>
      <c r="F181" s="37">
        <v>1075.8666666666666</v>
      </c>
      <c r="G181" s="38">
        <v>1057.3833333333332</v>
      </c>
      <c r="H181" s="38">
        <v>1044.2166666666667</v>
      </c>
      <c r="I181" s="38">
        <v>1025.7333333333333</v>
      </c>
      <c r="J181" s="38">
        <v>1089.0333333333331</v>
      </c>
      <c r="K181" s="38">
        <v>1107.5166666666662</v>
      </c>
      <c r="L181" s="38">
        <v>1120.6833333333329</v>
      </c>
      <c r="M181" s="28">
        <v>1094.3499999999999</v>
      </c>
      <c r="N181" s="28">
        <v>1062.7</v>
      </c>
      <c r="O181" s="39">
        <v>7551000</v>
      </c>
      <c r="P181" s="40">
        <v>6.3974410235905638E-3</v>
      </c>
    </row>
    <row r="182" spans="1:16" ht="12.75" customHeight="1">
      <c r="A182" s="28">
        <v>172</v>
      </c>
      <c r="B182" s="29" t="s">
        <v>58</v>
      </c>
      <c r="C182" s="30" t="s">
        <v>188</v>
      </c>
      <c r="D182" s="31">
        <v>44742</v>
      </c>
      <c r="E182" s="37">
        <v>447.3</v>
      </c>
      <c r="F182" s="37">
        <v>447.7833333333333</v>
      </c>
      <c r="G182" s="38">
        <v>444.26666666666659</v>
      </c>
      <c r="H182" s="38">
        <v>441.23333333333329</v>
      </c>
      <c r="I182" s="38">
        <v>437.71666666666658</v>
      </c>
      <c r="J182" s="38">
        <v>450.81666666666661</v>
      </c>
      <c r="K182" s="38">
        <v>454.33333333333326</v>
      </c>
      <c r="L182" s="38">
        <v>457.36666666666662</v>
      </c>
      <c r="M182" s="28">
        <v>451.3</v>
      </c>
      <c r="N182" s="28">
        <v>444.75</v>
      </c>
      <c r="O182" s="39">
        <v>70740000</v>
      </c>
      <c r="P182" s="40">
        <v>1.3735732249951635E-2</v>
      </c>
    </row>
    <row r="183" spans="1:16" ht="12.75" customHeight="1">
      <c r="A183" s="28">
        <v>173</v>
      </c>
      <c r="B183" s="29" t="s">
        <v>42</v>
      </c>
      <c r="C183" s="30" t="s">
        <v>189</v>
      </c>
      <c r="D183" s="31">
        <v>44742</v>
      </c>
      <c r="E183" s="37">
        <v>18379.849999999999</v>
      </c>
      <c r="F183" s="37">
        <v>18254.7</v>
      </c>
      <c r="G183" s="38">
        <v>18009.550000000003</v>
      </c>
      <c r="H183" s="38">
        <v>17639.250000000004</v>
      </c>
      <c r="I183" s="38">
        <v>17394.100000000006</v>
      </c>
      <c r="J183" s="38">
        <v>18625</v>
      </c>
      <c r="K183" s="38">
        <v>18870.150000000001</v>
      </c>
      <c r="L183" s="38">
        <v>19240.449999999997</v>
      </c>
      <c r="M183" s="28">
        <v>18499.849999999999</v>
      </c>
      <c r="N183" s="28">
        <v>17884.400000000001</v>
      </c>
      <c r="O183" s="39">
        <v>342275</v>
      </c>
      <c r="P183" s="40">
        <v>1.6255938242280284E-2</v>
      </c>
    </row>
    <row r="184" spans="1:16" ht="12.75" customHeight="1">
      <c r="A184" s="28">
        <v>174</v>
      </c>
      <c r="B184" s="29" t="s">
        <v>70</v>
      </c>
      <c r="C184" s="30" t="s">
        <v>190</v>
      </c>
      <c r="D184" s="31">
        <v>44742</v>
      </c>
      <c r="E184" s="37">
        <v>2281</v>
      </c>
      <c r="F184" s="37">
        <v>2294.3833333333332</v>
      </c>
      <c r="G184" s="38">
        <v>2238.7666666666664</v>
      </c>
      <c r="H184" s="38">
        <v>2196.5333333333333</v>
      </c>
      <c r="I184" s="38">
        <v>2140.9166666666665</v>
      </c>
      <c r="J184" s="38">
        <v>2336.6166666666663</v>
      </c>
      <c r="K184" s="38">
        <v>2392.2333333333331</v>
      </c>
      <c r="L184" s="38">
        <v>2434.4666666666662</v>
      </c>
      <c r="M184" s="28">
        <v>2350</v>
      </c>
      <c r="N184" s="28">
        <v>2252.15</v>
      </c>
      <c r="O184" s="39">
        <v>1624700</v>
      </c>
      <c r="P184" s="40">
        <v>1.8796344197275393E-2</v>
      </c>
    </row>
    <row r="185" spans="1:16" ht="12.75" customHeight="1">
      <c r="A185" s="28">
        <v>175</v>
      </c>
      <c r="B185" s="29" t="s">
        <v>40</v>
      </c>
      <c r="C185" s="30" t="s">
        <v>191</v>
      </c>
      <c r="D185" s="31">
        <v>44742</v>
      </c>
      <c r="E185" s="37">
        <v>2168.4499999999998</v>
      </c>
      <c r="F185" s="37">
        <v>2182.0166666666664</v>
      </c>
      <c r="G185" s="38">
        <v>2145.2833333333328</v>
      </c>
      <c r="H185" s="38">
        <v>2122.1166666666663</v>
      </c>
      <c r="I185" s="38">
        <v>2085.3833333333328</v>
      </c>
      <c r="J185" s="38">
        <v>2205.1833333333329</v>
      </c>
      <c r="K185" s="38">
        <v>2241.9166666666665</v>
      </c>
      <c r="L185" s="38">
        <v>2265.083333333333</v>
      </c>
      <c r="M185" s="28">
        <v>2218.75</v>
      </c>
      <c r="N185" s="28">
        <v>2158.85</v>
      </c>
      <c r="O185" s="39">
        <v>3589875</v>
      </c>
      <c r="P185" s="40">
        <v>3.2487948019283169E-3</v>
      </c>
    </row>
    <row r="186" spans="1:16" ht="12.75" customHeight="1">
      <c r="A186" s="28">
        <v>176</v>
      </c>
      <c r="B186" s="29" t="s">
        <v>63</v>
      </c>
      <c r="C186" s="30" t="s">
        <v>192</v>
      </c>
      <c r="D186" s="31">
        <v>44742</v>
      </c>
      <c r="E186" s="37">
        <v>1169.05</v>
      </c>
      <c r="F186" s="37">
        <v>1166.6333333333334</v>
      </c>
      <c r="G186" s="38">
        <v>1152.5166666666669</v>
      </c>
      <c r="H186" s="38">
        <v>1135.9833333333333</v>
      </c>
      <c r="I186" s="38">
        <v>1121.8666666666668</v>
      </c>
      <c r="J186" s="38">
        <v>1183.166666666667</v>
      </c>
      <c r="K186" s="38">
        <v>1197.2833333333333</v>
      </c>
      <c r="L186" s="38">
        <v>1213.8166666666671</v>
      </c>
      <c r="M186" s="28">
        <v>1180.75</v>
      </c>
      <c r="N186" s="28">
        <v>1150.0999999999999</v>
      </c>
      <c r="O186" s="39">
        <v>3694200</v>
      </c>
      <c r="P186" s="40">
        <v>3.3978952082400357E-2</v>
      </c>
    </row>
    <row r="187" spans="1:16" ht="12.75" customHeight="1">
      <c r="A187" s="28">
        <v>177</v>
      </c>
      <c r="B187" s="29" t="s">
        <v>47</v>
      </c>
      <c r="C187" s="30" t="s">
        <v>511</v>
      </c>
      <c r="D187" s="31">
        <v>44742</v>
      </c>
      <c r="E187" s="37">
        <v>297.10000000000002</v>
      </c>
      <c r="F187" s="37">
        <v>298.41666666666669</v>
      </c>
      <c r="G187" s="38">
        <v>293.23333333333335</v>
      </c>
      <c r="H187" s="38">
        <v>289.36666666666667</v>
      </c>
      <c r="I187" s="38">
        <v>284.18333333333334</v>
      </c>
      <c r="J187" s="38">
        <v>302.28333333333336</v>
      </c>
      <c r="K187" s="38">
        <v>307.46666666666664</v>
      </c>
      <c r="L187" s="38">
        <v>311.33333333333337</v>
      </c>
      <c r="M187" s="28">
        <v>303.60000000000002</v>
      </c>
      <c r="N187" s="28">
        <v>294.55</v>
      </c>
      <c r="O187" s="39">
        <v>2853000</v>
      </c>
      <c r="P187" s="40">
        <v>-1.6444306546695625E-2</v>
      </c>
    </row>
    <row r="188" spans="1:16" ht="12.75" customHeight="1">
      <c r="A188" s="28">
        <v>178</v>
      </c>
      <c r="B188" s="29" t="s">
        <v>47</v>
      </c>
      <c r="C188" s="30" t="s">
        <v>193</v>
      </c>
      <c r="D188" s="31">
        <v>44742</v>
      </c>
      <c r="E188" s="37">
        <v>808.65</v>
      </c>
      <c r="F188" s="37">
        <v>810.94999999999993</v>
      </c>
      <c r="G188" s="38">
        <v>800.19999999999982</v>
      </c>
      <c r="H188" s="38">
        <v>791.74999999999989</v>
      </c>
      <c r="I188" s="38">
        <v>780.99999999999977</v>
      </c>
      <c r="J188" s="38">
        <v>819.39999999999986</v>
      </c>
      <c r="K188" s="38">
        <v>830.15000000000009</v>
      </c>
      <c r="L188" s="38">
        <v>838.59999999999991</v>
      </c>
      <c r="M188" s="28">
        <v>821.7</v>
      </c>
      <c r="N188" s="28">
        <v>802.5</v>
      </c>
      <c r="O188" s="39">
        <v>21480900</v>
      </c>
      <c r="P188" s="40">
        <v>-1.1149421583475655E-2</v>
      </c>
    </row>
    <row r="189" spans="1:16" ht="12.75" customHeight="1">
      <c r="A189" s="28">
        <v>179</v>
      </c>
      <c r="B189" s="29" t="s">
        <v>180</v>
      </c>
      <c r="C189" s="30" t="s">
        <v>194</v>
      </c>
      <c r="D189" s="31">
        <v>44742</v>
      </c>
      <c r="E189" s="37">
        <v>408.45</v>
      </c>
      <c r="F189" s="37">
        <v>420.11666666666662</v>
      </c>
      <c r="G189" s="38">
        <v>394.33333333333326</v>
      </c>
      <c r="H189" s="38">
        <v>380.21666666666664</v>
      </c>
      <c r="I189" s="38">
        <v>354.43333333333328</v>
      </c>
      <c r="J189" s="38">
        <v>434.23333333333323</v>
      </c>
      <c r="K189" s="38">
        <v>460.01666666666665</v>
      </c>
      <c r="L189" s="38">
        <v>474.13333333333321</v>
      </c>
      <c r="M189" s="28">
        <v>445.9</v>
      </c>
      <c r="N189" s="28">
        <v>406</v>
      </c>
      <c r="O189" s="39">
        <v>14788500</v>
      </c>
      <c r="P189" s="40">
        <v>0.18001196888090965</v>
      </c>
    </row>
    <row r="190" spans="1:16" ht="12.75" customHeight="1">
      <c r="A190" s="28">
        <v>180</v>
      </c>
      <c r="B190" s="29" t="s">
        <v>47</v>
      </c>
      <c r="C190" s="30" t="s">
        <v>275</v>
      </c>
      <c r="D190" s="31">
        <v>44742</v>
      </c>
      <c r="E190" s="37">
        <v>556.35</v>
      </c>
      <c r="F190" s="37">
        <v>552.08333333333337</v>
      </c>
      <c r="G190" s="38">
        <v>545.76666666666677</v>
      </c>
      <c r="H190" s="38">
        <v>535.18333333333339</v>
      </c>
      <c r="I190" s="38">
        <v>528.86666666666679</v>
      </c>
      <c r="J190" s="38">
        <v>562.66666666666674</v>
      </c>
      <c r="K190" s="38">
        <v>568.98333333333335</v>
      </c>
      <c r="L190" s="38">
        <v>579.56666666666672</v>
      </c>
      <c r="M190" s="28">
        <v>558.4</v>
      </c>
      <c r="N190" s="28">
        <v>541.5</v>
      </c>
      <c r="O190" s="39">
        <v>982900</v>
      </c>
      <c r="P190" s="40">
        <v>7.2244709740226466E-3</v>
      </c>
    </row>
    <row r="191" spans="1:16" ht="12.75" customHeight="1">
      <c r="A191" s="28">
        <v>181</v>
      </c>
      <c r="B191" s="29" t="s">
        <v>38</v>
      </c>
      <c r="C191" s="30" t="s">
        <v>195</v>
      </c>
      <c r="D191" s="31">
        <v>44742</v>
      </c>
      <c r="E191" s="37">
        <v>794.25</v>
      </c>
      <c r="F191" s="37">
        <v>800.2833333333333</v>
      </c>
      <c r="G191" s="38">
        <v>785.46666666666658</v>
      </c>
      <c r="H191" s="38">
        <v>776.68333333333328</v>
      </c>
      <c r="I191" s="38">
        <v>761.86666666666656</v>
      </c>
      <c r="J191" s="38">
        <v>809.06666666666661</v>
      </c>
      <c r="K191" s="38">
        <v>823.88333333333321</v>
      </c>
      <c r="L191" s="38">
        <v>832.66666666666663</v>
      </c>
      <c r="M191" s="28">
        <v>815.1</v>
      </c>
      <c r="N191" s="28">
        <v>791.5</v>
      </c>
      <c r="O191" s="39">
        <v>5510000</v>
      </c>
      <c r="P191" s="40">
        <v>5.5151283033320564E-2</v>
      </c>
    </row>
    <row r="192" spans="1:16" ht="12.75" customHeight="1">
      <c r="A192" s="28">
        <v>182</v>
      </c>
      <c r="B192" s="29" t="s">
        <v>74</v>
      </c>
      <c r="C192" s="30" t="s">
        <v>530</v>
      </c>
      <c r="D192" s="31">
        <v>44742</v>
      </c>
      <c r="E192" s="37">
        <v>894.65</v>
      </c>
      <c r="F192" s="37">
        <v>889.84999999999991</v>
      </c>
      <c r="G192" s="38">
        <v>881.39999999999986</v>
      </c>
      <c r="H192" s="38">
        <v>868.15</v>
      </c>
      <c r="I192" s="38">
        <v>859.69999999999993</v>
      </c>
      <c r="J192" s="38">
        <v>903.0999999999998</v>
      </c>
      <c r="K192" s="38">
        <v>911.54999999999984</v>
      </c>
      <c r="L192" s="38">
        <v>924.79999999999973</v>
      </c>
      <c r="M192" s="28">
        <v>898.3</v>
      </c>
      <c r="N192" s="28">
        <v>876.6</v>
      </c>
      <c r="O192" s="39">
        <v>3654100</v>
      </c>
      <c r="P192" s="40">
        <v>9.141121237227285E-3</v>
      </c>
    </row>
    <row r="193" spans="1:16" ht="12.75" customHeight="1">
      <c r="A193" s="28">
        <v>183</v>
      </c>
      <c r="B193" s="29" t="s">
        <v>56</v>
      </c>
      <c r="C193" s="30" t="s">
        <v>196</v>
      </c>
      <c r="D193" s="31">
        <v>44742</v>
      </c>
      <c r="E193" s="37">
        <v>709.75</v>
      </c>
      <c r="F193" s="37">
        <v>714.86666666666679</v>
      </c>
      <c r="G193" s="38">
        <v>701.8333333333336</v>
      </c>
      <c r="H193" s="38">
        <v>693.91666666666686</v>
      </c>
      <c r="I193" s="38">
        <v>680.88333333333367</v>
      </c>
      <c r="J193" s="38">
        <v>722.78333333333353</v>
      </c>
      <c r="K193" s="38">
        <v>735.81666666666683</v>
      </c>
      <c r="L193" s="38">
        <v>743.73333333333346</v>
      </c>
      <c r="M193" s="28">
        <v>727.9</v>
      </c>
      <c r="N193" s="28">
        <v>706.95</v>
      </c>
      <c r="O193" s="39">
        <v>7870950</v>
      </c>
      <c r="P193" s="40">
        <v>1.191784784495227E-2</v>
      </c>
    </row>
    <row r="194" spans="1:16" ht="12.75" customHeight="1">
      <c r="A194" s="28">
        <v>184</v>
      </c>
      <c r="B194" s="29" t="s">
        <v>49</v>
      </c>
      <c r="C194" s="30" t="s">
        <v>197</v>
      </c>
      <c r="D194" s="31">
        <v>44742</v>
      </c>
      <c r="E194" s="37">
        <v>392.8</v>
      </c>
      <c r="F194" s="37">
        <v>393.66666666666669</v>
      </c>
      <c r="G194" s="38">
        <v>389.33333333333337</v>
      </c>
      <c r="H194" s="38">
        <v>385.86666666666667</v>
      </c>
      <c r="I194" s="38">
        <v>381.53333333333336</v>
      </c>
      <c r="J194" s="38">
        <v>397.13333333333338</v>
      </c>
      <c r="K194" s="38">
        <v>401.46666666666675</v>
      </c>
      <c r="L194" s="38">
        <v>404.93333333333339</v>
      </c>
      <c r="M194" s="28">
        <v>398</v>
      </c>
      <c r="N194" s="28">
        <v>390.2</v>
      </c>
      <c r="O194" s="39">
        <v>72689250</v>
      </c>
      <c r="P194" s="40">
        <v>1.9710538941308173E-2</v>
      </c>
    </row>
    <row r="195" spans="1:16" ht="12.75" customHeight="1">
      <c r="A195" s="28">
        <v>185</v>
      </c>
      <c r="B195" s="29" t="s">
        <v>168</v>
      </c>
      <c r="C195" s="30" t="s">
        <v>198</v>
      </c>
      <c r="D195" s="31">
        <v>44742</v>
      </c>
      <c r="E195" s="37">
        <v>201.45</v>
      </c>
      <c r="F195" s="37">
        <v>202.65</v>
      </c>
      <c r="G195" s="38">
        <v>197.8</v>
      </c>
      <c r="H195" s="38">
        <v>194.15</v>
      </c>
      <c r="I195" s="38">
        <v>189.3</v>
      </c>
      <c r="J195" s="38">
        <v>206.3</v>
      </c>
      <c r="K195" s="38">
        <v>211.14999999999998</v>
      </c>
      <c r="L195" s="38">
        <v>214.8</v>
      </c>
      <c r="M195" s="28">
        <v>207.5</v>
      </c>
      <c r="N195" s="28">
        <v>199</v>
      </c>
      <c r="O195" s="39">
        <v>90493875</v>
      </c>
      <c r="P195" s="40">
        <v>-1.7766869367719249E-2</v>
      </c>
    </row>
    <row r="196" spans="1:16" ht="12.75" customHeight="1">
      <c r="A196" s="28">
        <v>186</v>
      </c>
      <c r="B196" s="29" t="s">
        <v>119</v>
      </c>
      <c r="C196" s="30" t="s">
        <v>199</v>
      </c>
      <c r="D196" s="31">
        <v>44742</v>
      </c>
      <c r="E196" s="37">
        <v>838.6</v>
      </c>
      <c r="F196" s="37">
        <v>849.6</v>
      </c>
      <c r="G196" s="38">
        <v>824.5</v>
      </c>
      <c r="H196" s="38">
        <v>810.4</v>
      </c>
      <c r="I196" s="38">
        <v>785.3</v>
      </c>
      <c r="J196" s="38">
        <v>863.7</v>
      </c>
      <c r="K196" s="38">
        <v>888.80000000000018</v>
      </c>
      <c r="L196" s="38">
        <v>902.90000000000009</v>
      </c>
      <c r="M196" s="28">
        <v>874.7</v>
      </c>
      <c r="N196" s="28">
        <v>835.5</v>
      </c>
      <c r="O196" s="39">
        <v>31051350</v>
      </c>
      <c r="P196" s="40">
        <v>4.9756462018132441E-2</v>
      </c>
    </row>
    <row r="197" spans="1:16" ht="12.75" customHeight="1">
      <c r="A197" s="28">
        <v>187</v>
      </c>
      <c r="B197" s="29" t="s">
        <v>86</v>
      </c>
      <c r="C197" s="30" t="s">
        <v>200</v>
      </c>
      <c r="D197" s="31">
        <v>44742</v>
      </c>
      <c r="E197" s="37">
        <v>3221.95</v>
      </c>
      <c r="F197" s="37">
        <v>3219.6666666666665</v>
      </c>
      <c r="G197" s="38">
        <v>3190.583333333333</v>
      </c>
      <c r="H197" s="38">
        <v>3159.2166666666667</v>
      </c>
      <c r="I197" s="38">
        <v>3130.1333333333332</v>
      </c>
      <c r="J197" s="38">
        <v>3251.0333333333328</v>
      </c>
      <c r="K197" s="38">
        <v>3280.1166666666659</v>
      </c>
      <c r="L197" s="38">
        <v>3311.4833333333327</v>
      </c>
      <c r="M197" s="28">
        <v>3248.75</v>
      </c>
      <c r="N197" s="28">
        <v>3188.3</v>
      </c>
      <c r="O197" s="39">
        <v>11901600</v>
      </c>
      <c r="P197" s="40">
        <v>5.1791561170248024E-2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44742</v>
      </c>
      <c r="E198" s="37">
        <v>981.25</v>
      </c>
      <c r="F198" s="37">
        <v>981.81666666666661</v>
      </c>
      <c r="G198" s="38">
        <v>968.78333333333319</v>
      </c>
      <c r="H198" s="38">
        <v>956.31666666666661</v>
      </c>
      <c r="I198" s="38">
        <v>943.28333333333319</v>
      </c>
      <c r="J198" s="38">
        <v>994.28333333333319</v>
      </c>
      <c r="K198" s="38">
        <v>1007.3166666666665</v>
      </c>
      <c r="L198" s="38">
        <v>1019.7833333333332</v>
      </c>
      <c r="M198" s="28">
        <v>994.85</v>
      </c>
      <c r="N198" s="28">
        <v>969.35</v>
      </c>
      <c r="O198" s="39">
        <v>24852600</v>
      </c>
      <c r="P198" s="40">
        <v>1.8766294456195584E-2</v>
      </c>
    </row>
    <row r="199" spans="1:16" ht="12.75" customHeight="1">
      <c r="A199" s="28">
        <v>189</v>
      </c>
      <c r="B199" s="29" t="s">
        <v>56</v>
      </c>
      <c r="C199" s="30" t="s">
        <v>202</v>
      </c>
      <c r="D199" s="31">
        <v>44742</v>
      </c>
      <c r="E199" s="37">
        <v>2030.45</v>
      </c>
      <c r="F199" s="37">
        <v>2035.3166666666668</v>
      </c>
      <c r="G199" s="38">
        <v>2001.4833333333336</v>
      </c>
      <c r="H199" s="38">
        <v>1972.5166666666667</v>
      </c>
      <c r="I199" s="38">
        <v>1938.6833333333334</v>
      </c>
      <c r="J199" s="38">
        <v>2064.2833333333338</v>
      </c>
      <c r="K199" s="38">
        <v>2098.1166666666672</v>
      </c>
      <c r="L199" s="38">
        <v>2127.0833333333339</v>
      </c>
      <c r="M199" s="28">
        <v>2069.15</v>
      </c>
      <c r="N199" s="28">
        <v>2006.35</v>
      </c>
      <c r="O199" s="39">
        <v>7182375</v>
      </c>
      <c r="P199" s="40">
        <v>9.433962264150943E-3</v>
      </c>
    </row>
    <row r="200" spans="1:16" ht="12.75" customHeight="1">
      <c r="A200" s="28">
        <v>190</v>
      </c>
      <c r="B200" s="29" t="s">
        <v>47</v>
      </c>
      <c r="C200" s="30" t="s">
        <v>203</v>
      </c>
      <c r="D200" s="31">
        <v>44742</v>
      </c>
      <c r="E200" s="37">
        <v>2818.65</v>
      </c>
      <c r="F200" s="37">
        <v>2826.8666666666668</v>
      </c>
      <c r="G200" s="38">
        <v>2791.9333333333334</v>
      </c>
      <c r="H200" s="38">
        <v>2765.2166666666667</v>
      </c>
      <c r="I200" s="38">
        <v>2730.2833333333333</v>
      </c>
      <c r="J200" s="38">
        <v>2853.5833333333335</v>
      </c>
      <c r="K200" s="38">
        <v>2888.5166666666669</v>
      </c>
      <c r="L200" s="38">
        <v>2915.2333333333336</v>
      </c>
      <c r="M200" s="28">
        <v>2861.8</v>
      </c>
      <c r="N200" s="28">
        <v>2800.15</v>
      </c>
      <c r="O200" s="39">
        <v>841750</v>
      </c>
      <c r="P200" s="40">
        <v>-3.5513465522343888E-3</v>
      </c>
    </row>
    <row r="201" spans="1:16" ht="12.75" customHeight="1">
      <c r="A201" s="28">
        <v>191</v>
      </c>
      <c r="B201" s="29" t="s">
        <v>168</v>
      </c>
      <c r="C201" s="30" t="s">
        <v>204</v>
      </c>
      <c r="D201" s="31">
        <v>44742</v>
      </c>
      <c r="E201" s="37">
        <v>455.8</v>
      </c>
      <c r="F201" s="37">
        <v>459.88333333333338</v>
      </c>
      <c r="G201" s="38">
        <v>445.36666666666679</v>
      </c>
      <c r="H201" s="38">
        <v>434.93333333333339</v>
      </c>
      <c r="I201" s="38">
        <v>420.4166666666668</v>
      </c>
      <c r="J201" s="38">
        <v>470.31666666666678</v>
      </c>
      <c r="K201" s="38">
        <v>484.83333333333331</v>
      </c>
      <c r="L201" s="38">
        <v>495.26666666666677</v>
      </c>
      <c r="M201" s="28">
        <v>474.4</v>
      </c>
      <c r="N201" s="28">
        <v>449.45</v>
      </c>
      <c r="O201" s="39">
        <v>4503000</v>
      </c>
      <c r="P201" s="40">
        <v>1.6937669376693765E-2</v>
      </c>
    </row>
    <row r="202" spans="1:16" ht="12.75" customHeight="1">
      <c r="A202" s="28">
        <v>192</v>
      </c>
      <c r="B202" s="29" t="s">
        <v>44</v>
      </c>
      <c r="C202" s="30" t="s">
        <v>205</v>
      </c>
      <c r="D202" s="31">
        <v>44742</v>
      </c>
      <c r="E202" s="37">
        <v>1021.2</v>
      </c>
      <c r="F202" s="37">
        <v>1027.8166666666666</v>
      </c>
      <c r="G202" s="38">
        <v>1004.8833333333332</v>
      </c>
      <c r="H202" s="38">
        <v>988.56666666666661</v>
      </c>
      <c r="I202" s="38">
        <v>965.63333333333321</v>
      </c>
      <c r="J202" s="38">
        <v>1044.1333333333332</v>
      </c>
      <c r="K202" s="38">
        <v>1067.0666666666666</v>
      </c>
      <c r="L202" s="38">
        <v>1083.3833333333332</v>
      </c>
      <c r="M202" s="28">
        <v>1050.75</v>
      </c>
      <c r="N202" s="28">
        <v>1011.5</v>
      </c>
      <c r="O202" s="39">
        <v>4419600</v>
      </c>
      <c r="P202" s="40">
        <v>-4.2469781117281937E-3</v>
      </c>
    </row>
    <row r="203" spans="1:16" ht="12.75" customHeight="1">
      <c r="A203" s="28">
        <v>193</v>
      </c>
      <c r="B203" s="29" t="s">
        <v>49</v>
      </c>
      <c r="C203" s="30" t="s">
        <v>206</v>
      </c>
      <c r="D203" s="31">
        <v>44742</v>
      </c>
      <c r="E203" s="37">
        <v>736.6</v>
      </c>
      <c r="F203" s="37">
        <v>737.56666666666661</v>
      </c>
      <c r="G203" s="38">
        <v>730.53333333333319</v>
      </c>
      <c r="H203" s="38">
        <v>724.46666666666658</v>
      </c>
      <c r="I203" s="38">
        <v>717.43333333333317</v>
      </c>
      <c r="J203" s="38">
        <v>743.63333333333321</v>
      </c>
      <c r="K203" s="38">
        <v>750.66666666666652</v>
      </c>
      <c r="L203" s="38">
        <v>756.73333333333323</v>
      </c>
      <c r="M203" s="28">
        <v>744.6</v>
      </c>
      <c r="N203" s="28">
        <v>731.5</v>
      </c>
      <c r="O203" s="39">
        <v>9842000</v>
      </c>
      <c r="P203" s="40">
        <v>-1.3333333333333334E-2</v>
      </c>
    </row>
    <row r="204" spans="1:16" ht="12.75" customHeight="1">
      <c r="A204" s="28">
        <v>194</v>
      </c>
      <c r="B204" s="29" t="s">
        <v>56</v>
      </c>
      <c r="C204" s="30" t="s">
        <v>207</v>
      </c>
      <c r="D204" s="31">
        <v>44742</v>
      </c>
      <c r="E204" s="37">
        <v>1472.9</v>
      </c>
      <c r="F204" s="37">
        <v>1490.3999999999999</v>
      </c>
      <c r="G204" s="38">
        <v>1450.7999999999997</v>
      </c>
      <c r="H204" s="38">
        <v>1428.6999999999998</v>
      </c>
      <c r="I204" s="38">
        <v>1389.0999999999997</v>
      </c>
      <c r="J204" s="38">
        <v>1512.4999999999998</v>
      </c>
      <c r="K204" s="38">
        <v>1552.0999999999997</v>
      </c>
      <c r="L204" s="38">
        <v>1574.1999999999998</v>
      </c>
      <c r="M204" s="28">
        <v>1530</v>
      </c>
      <c r="N204" s="28">
        <v>1468.3</v>
      </c>
      <c r="O204" s="39">
        <v>1008950</v>
      </c>
      <c r="P204" s="40">
        <v>-9.0503447965024561E-2</v>
      </c>
    </row>
    <row r="205" spans="1:16" ht="12.75" customHeight="1">
      <c r="A205" s="28">
        <v>195</v>
      </c>
      <c r="B205" s="29" t="s">
        <v>42</v>
      </c>
      <c r="C205" s="30" t="s">
        <v>208</v>
      </c>
      <c r="D205" s="31">
        <v>44742</v>
      </c>
      <c r="E205" s="37">
        <v>5411.35</v>
      </c>
      <c r="F205" s="37">
        <v>5387.7166666666672</v>
      </c>
      <c r="G205" s="38">
        <v>5345.9333333333343</v>
      </c>
      <c r="H205" s="38">
        <v>5280.5166666666673</v>
      </c>
      <c r="I205" s="38">
        <v>5238.7333333333345</v>
      </c>
      <c r="J205" s="38">
        <v>5453.1333333333341</v>
      </c>
      <c r="K205" s="38">
        <v>5494.916666666667</v>
      </c>
      <c r="L205" s="38">
        <v>5560.3333333333339</v>
      </c>
      <c r="M205" s="28">
        <v>5429.5</v>
      </c>
      <c r="N205" s="28">
        <v>5322.3</v>
      </c>
      <c r="O205" s="39">
        <v>3177000</v>
      </c>
      <c r="P205" s="40">
        <v>2.8725654218883174E-3</v>
      </c>
    </row>
    <row r="206" spans="1:16" ht="12.75" customHeight="1">
      <c r="A206" s="28">
        <v>196</v>
      </c>
      <c r="B206" s="29" t="s">
        <v>38</v>
      </c>
      <c r="C206" s="30" t="s">
        <v>209</v>
      </c>
      <c r="D206" s="31">
        <v>44742</v>
      </c>
      <c r="E206" s="37">
        <v>613.5</v>
      </c>
      <c r="F206" s="37">
        <v>626.18333333333328</v>
      </c>
      <c r="G206" s="38">
        <v>599.36666666666656</v>
      </c>
      <c r="H206" s="38">
        <v>585.23333333333323</v>
      </c>
      <c r="I206" s="38">
        <v>558.41666666666652</v>
      </c>
      <c r="J206" s="38">
        <v>640.31666666666661</v>
      </c>
      <c r="K206" s="38">
        <v>667.13333333333344</v>
      </c>
      <c r="L206" s="38">
        <v>681.26666666666665</v>
      </c>
      <c r="M206" s="28">
        <v>653</v>
      </c>
      <c r="N206" s="28">
        <v>612.04999999999995</v>
      </c>
      <c r="O206" s="39">
        <v>21245900</v>
      </c>
      <c r="P206" s="40">
        <v>4.1685257186563837E-2</v>
      </c>
    </row>
    <row r="207" spans="1:16" ht="12.75" customHeight="1">
      <c r="A207" s="28">
        <v>197</v>
      </c>
      <c r="B207" s="29" t="s">
        <v>119</v>
      </c>
      <c r="C207" s="30" t="s">
        <v>210</v>
      </c>
      <c r="D207" s="31">
        <v>44742</v>
      </c>
      <c r="E207" s="37">
        <v>222.5</v>
      </c>
      <c r="F207" s="37">
        <v>226.36666666666667</v>
      </c>
      <c r="G207" s="38">
        <v>217.43333333333334</v>
      </c>
      <c r="H207" s="38">
        <v>212.36666666666667</v>
      </c>
      <c r="I207" s="38">
        <v>203.43333333333334</v>
      </c>
      <c r="J207" s="38">
        <v>231.43333333333334</v>
      </c>
      <c r="K207" s="38">
        <v>240.36666666666667</v>
      </c>
      <c r="L207" s="38">
        <v>245.43333333333334</v>
      </c>
      <c r="M207" s="28">
        <v>235.3</v>
      </c>
      <c r="N207" s="28">
        <v>221.3</v>
      </c>
      <c r="O207" s="39">
        <v>64171550</v>
      </c>
      <c r="P207" s="40">
        <v>3.9938710406671525E-2</v>
      </c>
    </row>
    <row r="208" spans="1:16" ht="12.75" customHeight="1">
      <c r="A208" s="28">
        <v>198</v>
      </c>
      <c r="B208" s="29" t="s">
        <v>70</v>
      </c>
      <c r="C208" s="30" t="s">
        <v>211</v>
      </c>
      <c r="D208" s="31">
        <v>44742</v>
      </c>
      <c r="E208" s="37">
        <v>940.55</v>
      </c>
      <c r="F208" s="37">
        <v>951.61666666666667</v>
      </c>
      <c r="G208" s="38">
        <v>928.0333333333333</v>
      </c>
      <c r="H208" s="38">
        <v>915.51666666666665</v>
      </c>
      <c r="I208" s="38">
        <v>891.93333333333328</v>
      </c>
      <c r="J208" s="38">
        <v>964.13333333333333</v>
      </c>
      <c r="K208" s="38">
        <v>987.71666666666658</v>
      </c>
      <c r="L208" s="38">
        <v>1000.2333333333333</v>
      </c>
      <c r="M208" s="28">
        <v>975.2</v>
      </c>
      <c r="N208" s="28">
        <v>939.1</v>
      </c>
      <c r="O208" s="39">
        <v>5746000</v>
      </c>
      <c r="P208" s="40">
        <v>8.959893808665971E-2</v>
      </c>
    </row>
    <row r="209" spans="1:16" ht="12.75" customHeight="1">
      <c r="A209" s="28">
        <v>199</v>
      </c>
      <c r="B209" s="29" t="s">
        <v>70</v>
      </c>
      <c r="C209" s="30" t="s">
        <v>280</v>
      </c>
      <c r="D209" s="31">
        <v>44742</v>
      </c>
      <c r="E209" s="37">
        <v>1459.3</v>
      </c>
      <c r="F209" s="37">
        <v>1453.55</v>
      </c>
      <c r="G209" s="38">
        <v>1434.6</v>
      </c>
      <c r="H209" s="38">
        <v>1409.8999999999999</v>
      </c>
      <c r="I209" s="38">
        <v>1390.9499999999998</v>
      </c>
      <c r="J209" s="38">
        <v>1478.25</v>
      </c>
      <c r="K209" s="38">
        <v>1497.2000000000003</v>
      </c>
      <c r="L209" s="38">
        <v>1521.9</v>
      </c>
      <c r="M209" s="28">
        <v>1472.5</v>
      </c>
      <c r="N209" s="28">
        <v>1428.85</v>
      </c>
      <c r="O209" s="39">
        <v>589950</v>
      </c>
      <c r="P209" s="40">
        <v>-1.6668055671305942E-2</v>
      </c>
    </row>
    <row r="210" spans="1:16" ht="12.75" customHeight="1">
      <c r="A210" s="28">
        <v>200</v>
      </c>
      <c r="B210" s="29" t="s">
        <v>86</v>
      </c>
      <c r="C210" s="30" t="s">
        <v>212</v>
      </c>
      <c r="D210" s="31">
        <v>44742</v>
      </c>
      <c r="E210" s="37">
        <v>412.55</v>
      </c>
      <c r="F210" s="37">
        <v>417.36666666666662</v>
      </c>
      <c r="G210" s="38">
        <v>406.78333333333325</v>
      </c>
      <c r="H210" s="38">
        <v>401.01666666666665</v>
      </c>
      <c r="I210" s="38">
        <v>390.43333333333328</v>
      </c>
      <c r="J210" s="38">
        <v>423.13333333333321</v>
      </c>
      <c r="K210" s="38">
        <v>433.71666666666658</v>
      </c>
      <c r="L210" s="38">
        <v>439.48333333333318</v>
      </c>
      <c r="M210" s="28">
        <v>427.95</v>
      </c>
      <c r="N210" s="28">
        <v>411.6</v>
      </c>
      <c r="O210" s="39">
        <v>36350000</v>
      </c>
      <c r="P210" s="40">
        <v>5.0912139697591723E-2</v>
      </c>
    </row>
    <row r="211" spans="1:16" ht="12.75" customHeight="1">
      <c r="A211" s="28">
        <v>201</v>
      </c>
      <c r="B211" s="29" t="s">
        <v>180</v>
      </c>
      <c r="C211" s="30" t="s">
        <v>213</v>
      </c>
      <c r="D211" s="31">
        <v>44742</v>
      </c>
      <c r="E211" s="37">
        <v>211.55</v>
      </c>
      <c r="F211" s="37">
        <v>214.68333333333337</v>
      </c>
      <c r="G211" s="38">
        <v>207.21666666666673</v>
      </c>
      <c r="H211" s="38">
        <v>202.88333333333335</v>
      </c>
      <c r="I211" s="38">
        <v>195.41666666666671</v>
      </c>
      <c r="J211" s="38">
        <v>219.01666666666674</v>
      </c>
      <c r="K211" s="38">
        <v>226.48333333333338</v>
      </c>
      <c r="L211" s="38">
        <v>230.81666666666675</v>
      </c>
      <c r="M211" s="28">
        <v>222.15</v>
      </c>
      <c r="N211" s="28">
        <v>210.35</v>
      </c>
      <c r="O211" s="39">
        <v>82548000</v>
      </c>
      <c r="P211" s="40">
        <v>2.0774595637334917E-2</v>
      </c>
    </row>
    <row r="212" spans="1:16" ht="12.75" customHeight="1">
      <c r="A212" s="28">
        <v>202</v>
      </c>
      <c r="B212" s="29" t="s">
        <v>47</v>
      </c>
      <c r="C212" s="30" t="s">
        <v>859</v>
      </c>
      <c r="D212" s="31">
        <v>44742</v>
      </c>
      <c r="E212" s="37">
        <v>342.75</v>
      </c>
      <c r="F212" s="37">
        <v>344</v>
      </c>
      <c r="G212" s="38">
        <v>339.15</v>
      </c>
      <c r="H212" s="38">
        <v>335.54999999999995</v>
      </c>
      <c r="I212" s="38">
        <v>330.69999999999993</v>
      </c>
      <c r="J212" s="38">
        <v>347.6</v>
      </c>
      <c r="K212" s="38">
        <v>352.45000000000005</v>
      </c>
      <c r="L212" s="38">
        <v>356.05000000000007</v>
      </c>
      <c r="M212" s="28">
        <v>348.85</v>
      </c>
      <c r="N212" s="28">
        <v>340.4</v>
      </c>
      <c r="O212" s="39">
        <v>12087200</v>
      </c>
      <c r="P212" s="40">
        <v>-8.5632730732635581E-3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44735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96" t="s">
        <v>16</v>
      </c>
      <c r="B8" s="498"/>
      <c r="C8" s="502" t="s">
        <v>20</v>
      </c>
      <c r="D8" s="502" t="s">
        <v>21</v>
      </c>
      <c r="E8" s="493" t="s">
        <v>22</v>
      </c>
      <c r="F8" s="494"/>
      <c r="G8" s="495"/>
      <c r="H8" s="493" t="s">
        <v>23</v>
      </c>
      <c r="I8" s="494"/>
      <c r="J8" s="495"/>
      <c r="K8" s="23"/>
      <c r="L8" s="50"/>
      <c r="M8" s="50"/>
      <c r="N8" s="1"/>
      <c r="O8" s="1"/>
    </row>
    <row r="9" spans="1:15" ht="36" customHeight="1">
      <c r="A9" s="500"/>
      <c r="B9" s="501"/>
      <c r="C9" s="501"/>
      <c r="D9" s="50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15413.3</v>
      </c>
      <c r="D10" s="32">
        <v>15454.883333333331</v>
      </c>
      <c r="E10" s="32">
        <v>15344.366666666663</v>
      </c>
      <c r="F10" s="32">
        <v>15275.433333333332</v>
      </c>
      <c r="G10" s="32">
        <v>15164.916666666664</v>
      </c>
      <c r="H10" s="32">
        <v>15523.816666666662</v>
      </c>
      <c r="I10" s="32">
        <v>15634.333333333332</v>
      </c>
      <c r="J10" s="32">
        <v>15703.266666666661</v>
      </c>
      <c r="K10" s="34">
        <v>15565.4</v>
      </c>
      <c r="L10" s="34">
        <v>15385.95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32845.300000000003</v>
      </c>
      <c r="D11" s="37">
        <v>32903.466666666667</v>
      </c>
      <c r="E11" s="37">
        <v>32699.983333333337</v>
      </c>
      <c r="F11" s="37">
        <v>32554.666666666672</v>
      </c>
      <c r="G11" s="37">
        <v>32351.183333333342</v>
      </c>
      <c r="H11" s="37">
        <v>33048.783333333333</v>
      </c>
      <c r="I11" s="37">
        <v>33252.266666666656</v>
      </c>
      <c r="J11" s="37">
        <v>33397.583333333328</v>
      </c>
      <c r="K11" s="28">
        <v>33106.949999999997</v>
      </c>
      <c r="L11" s="28">
        <v>32758.15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2355</v>
      </c>
      <c r="D12" s="37">
        <v>2360.7000000000003</v>
      </c>
      <c r="E12" s="37">
        <v>2333.4000000000005</v>
      </c>
      <c r="F12" s="37">
        <v>2311.8000000000002</v>
      </c>
      <c r="G12" s="37">
        <v>2284.5000000000005</v>
      </c>
      <c r="H12" s="37">
        <v>2382.3000000000006</v>
      </c>
      <c r="I12" s="37">
        <v>2409.6000000000008</v>
      </c>
      <c r="J12" s="37">
        <v>2431.2000000000007</v>
      </c>
      <c r="K12" s="28">
        <v>2388</v>
      </c>
      <c r="L12" s="28">
        <v>2339.1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4466.8</v>
      </c>
      <c r="D13" s="37">
        <v>4475.05</v>
      </c>
      <c r="E13" s="37">
        <v>4437.55</v>
      </c>
      <c r="F13" s="37">
        <v>4408.3</v>
      </c>
      <c r="G13" s="37">
        <v>4370.8</v>
      </c>
      <c r="H13" s="37">
        <v>4504.3</v>
      </c>
      <c r="I13" s="37">
        <v>4541.8</v>
      </c>
      <c r="J13" s="37">
        <v>4571.05</v>
      </c>
      <c r="K13" s="28">
        <v>4512.55</v>
      </c>
      <c r="L13" s="28">
        <v>4445.8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27488.35</v>
      </c>
      <c r="D14" s="37">
        <v>27579.483333333334</v>
      </c>
      <c r="E14" s="37">
        <v>27334.916666666668</v>
      </c>
      <c r="F14" s="37">
        <v>27181.483333333334</v>
      </c>
      <c r="G14" s="37">
        <v>26936.916666666668</v>
      </c>
      <c r="H14" s="37">
        <v>27732.916666666668</v>
      </c>
      <c r="I14" s="37">
        <v>27977.483333333334</v>
      </c>
      <c r="J14" s="37">
        <v>28130.916666666668</v>
      </c>
      <c r="K14" s="28">
        <v>27824.05</v>
      </c>
      <c r="L14" s="28">
        <v>27426.05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3700.45</v>
      </c>
      <c r="D15" s="37">
        <v>3705.8666666666668</v>
      </c>
      <c r="E15" s="37">
        <v>3672.3333333333335</v>
      </c>
      <c r="F15" s="37">
        <v>3644.2166666666667</v>
      </c>
      <c r="G15" s="37">
        <v>3610.6833333333334</v>
      </c>
      <c r="H15" s="37">
        <v>3733.9833333333336</v>
      </c>
      <c r="I15" s="37">
        <v>3767.5166666666664</v>
      </c>
      <c r="J15" s="37">
        <v>3795.6333333333337</v>
      </c>
      <c r="K15" s="28">
        <v>3739.4</v>
      </c>
      <c r="L15" s="28">
        <v>3677.75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7119.7</v>
      </c>
      <c r="D16" s="37">
        <v>7144.4000000000005</v>
      </c>
      <c r="E16" s="37">
        <v>7079.0000000000009</v>
      </c>
      <c r="F16" s="37">
        <v>7038.3</v>
      </c>
      <c r="G16" s="37">
        <v>6972.9000000000005</v>
      </c>
      <c r="H16" s="37">
        <v>7185.1000000000013</v>
      </c>
      <c r="I16" s="37">
        <v>7250.5000000000009</v>
      </c>
      <c r="J16" s="37">
        <v>7291.2000000000016</v>
      </c>
      <c r="K16" s="28">
        <v>7209.8</v>
      </c>
      <c r="L16" s="28">
        <v>7103.7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2062.3000000000002</v>
      </c>
      <c r="D17" s="37">
        <v>2067.3833333333337</v>
      </c>
      <c r="E17" s="37">
        <v>2048.8666666666672</v>
      </c>
      <c r="F17" s="37">
        <v>2035.4333333333334</v>
      </c>
      <c r="G17" s="37">
        <v>2016.916666666667</v>
      </c>
      <c r="H17" s="37">
        <v>2080.8166666666675</v>
      </c>
      <c r="I17" s="37">
        <v>2099.3333333333339</v>
      </c>
      <c r="J17" s="37">
        <v>2112.7666666666678</v>
      </c>
      <c r="K17" s="28">
        <v>2085.9</v>
      </c>
      <c r="L17" s="28">
        <v>2053.9499999999998</v>
      </c>
      <c r="M17" s="28">
        <v>4.0338000000000003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599.04999999999995</v>
      </c>
      <c r="D18" s="37">
        <v>601.29999999999995</v>
      </c>
      <c r="E18" s="37">
        <v>593.29999999999995</v>
      </c>
      <c r="F18" s="37">
        <v>587.54999999999995</v>
      </c>
      <c r="G18" s="37">
        <v>579.54999999999995</v>
      </c>
      <c r="H18" s="37">
        <v>607.04999999999995</v>
      </c>
      <c r="I18" s="37">
        <v>615.04999999999995</v>
      </c>
      <c r="J18" s="37">
        <v>620.79999999999995</v>
      </c>
      <c r="K18" s="28">
        <v>609.29999999999995</v>
      </c>
      <c r="L18" s="28">
        <v>595.54999999999995</v>
      </c>
      <c r="M18" s="28">
        <v>14.23249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690.75</v>
      </c>
      <c r="D19" s="37">
        <v>692.91666666666663</v>
      </c>
      <c r="E19" s="37">
        <v>681.0333333333333</v>
      </c>
      <c r="F19" s="37">
        <v>671.31666666666672</v>
      </c>
      <c r="G19" s="37">
        <v>659.43333333333339</v>
      </c>
      <c r="H19" s="37">
        <v>702.63333333333321</v>
      </c>
      <c r="I19" s="37">
        <v>714.51666666666665</v>
      </c>
      <c r="J19" s="37">
        <v>724.23333333333312</v>
      </c>
      <c r="K19" s="28">
        <v>704.8</v>
      </c>
      <c r="L19" s="28">
        <v>683.2</v>
      </c>
      <c r="M19" s="28">
        <v>7.6721500000000002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2089.1999999999998</v>
      </c>
      <c r="D20" s="37">
        <v>2105.4166666666665</v>
      </c>
      <c r="E20" s="37">
        <v>2060.8833333333332</v>
      </c>
      <c r="F20" s="37">
        <v>2032.5666666666666</v>
      </c>
      <c r="G20" s="37">
        <v>1988.0333333333333</v>
      </c>
      <c r="H20" s="37">
        <v>2133.7333333333331</v>
      </c>
      <c r="I20" s="37">
        <v>2178.2666666666669</v>
      </c>
      <c r="J20" s="37">
        <v>2206.583333333333</v>
      </c>
      <c r="K20" s="28">
        <v>2149.9499999999998</v>
      </c>
      <c r="L20" s="28">
        <v>2077.1</v>
      </c>
      <c r="M20" s="28">
        <v>17.74137</v>
      </c>
      <c r="N20" s="1"/>
      <c r="O20" s="1"/>
    </row>
    <row r="21" spans="1:15" ht="12.75" customHeight="1">
      <c r="A21" s="53">
        <v>12</v>
      </c>
      <c r="B21" s="28" t="s">
        <v>238</v>
      </c>
      <c r="C21" s="28">
        <v>1736.1</v>
      </c>
      <c r="D21" s="37">
        <v>1749.9166666666667</v>
      </c>
      <c r="E21" s="37">
        <v>1706.2333333333336</v>
      </c>
      <c r="F21" s="37">
        <v>1676.3666666666668</v>
      </c>
      <c r="G21" s="37">
        <v>1632.6833333333336</v>
      </c>
      <c r="H21" s="37">
        <v>1779.7833333333335</v>
      </c>
      <c r="I21" s="37">
        <v>1823.4666666666665</v>
      </c>
      <c r="J21" s="37">
        <v>1853.3333333333335</v>
      </c>
      <c r="K21" s="28">
        <v>1793.6</v>
      </c>
      <c r="L21" s="28">
        <v>1720.05</v>
      </c>
      <c r="M21" s="28">
        <v>12.77913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668.3</v>
      </c>
      <c r="D22" s="37">
        <v>673.9</v>
      </c>
      <c r="E22" s="37">
        <v>659.94999999999993</v>
      </c>
      <c r="F22" s="37">
        <v>651.59999999999991</v>
      </c>
      <c r="G22" s="37">
        <v>637.64999999999986</v>
      </c>
      <c r="H22" s="37">
        <v>682.25</v>
      </c>
      <c r="I22" s="37">
        <v>696.2</v>
      </c>
      <c r="J22" s="37">
        <v>704.55000000000007</v>
      </c>
      <c r="K22" s="28">
        <v>687.85</v>
      </c>
      <c r="L22" s="28">
        <v>665.55</v>
      </c>
      <c r="M22" s="28">
        <v>29.641559999999998</v>
      </c>
      <c r="N22" s="1"/>
      <c r="O22" s="1"/>
    </row>
    <row r="23" spans="1:15" ht="12.75" customHeight="1">
      <c r="A23" s="53">
        <v>14</v>
      </c>
      <c r="B23" s="28" t="s">
        <v>239</v>
      </c>
      <c r="C23" s="28">
        <v>2270.8000000000002</v>
      </c>
      <c r="D23" s="37">
        <v>2320.2000000000003</v>
      </c>
      <c r="E23" s="37">
        <v>2181.6000000000004</v>
      </c>
      <c r="F23" s="37">
        <v>2092.4</v>
      </c>
      <c r="G23" s="37">
        <v>1953.8000000000002</v>
      </c>
      <c r="H23" s="37">
        <v>2409.4000000000005</v>
      </c>
      <c r="I23" s="37">
        <v>2548</v>
      </c>
      <c r="J23" s="37">
        <v>2637.2000000000007</v>
      </c>
      <c r="K23" s="28">
        <v>2458.8000000000002</v>
      </c>
      <c r="L23" s="28">
        <v>2231</v>
      </c>
      <c r="M23" s="28">
        <v>16.29448</v>
      </c>
      <c r="N23" s="1"/>
      <c r="O23" s="1"/>
    </row>
    <row r="24" spans="1:15" ht="12.75" customHeight="1">
      <c r="A24" s="53">
        <v>15</v>
      </c>
      <c r="B24" s="28" t="s">
        <v>240</v>
      </c>
      <c r="C24" s="28">
        <v>2122.35</v>
      </c>
      <c r="D24" s="37">
        <v>2141.6666666666665</v>
      </c>
      <c r="E24" s="37">
        <v>2063.333333333333</v>
      </c>
      <c r="F24" s="37">
        <v>2004.3166666666666</v>
      </c>
      <c r="G24" s="37">
        <v>1925.9833333333331</v>
      </c>
      <c r="H24" s="37">
        <v>2200.6833333333329</v>
      </c>
      <c r="I24" s="37">
        <v>2279.016666666666</v>
      </c>
      <c r="J24" s="37">
        <v>2338.0333333333328</v>
      </c>
      <c r="K24" s="28">
        <v>2220</v>
      </c>
      <c r="L24" s="28">
        <v>2082.65</v>
      </c>
      <c r="M24" s="28">
        <v>5.9130000000000003</v>
      </c>
      <c r="N24" s="1"/>
      <c r="O24" s="1"/>
    </row>
    <row r="25" spans="1:15" ht="12.75" customHeight="1">
      <c r="A25" s="53">
        <v>16</v>
      </c>
      <c r="B25" s="28" t="s">
        <v>241</v>
      </c>
      <c r="C25" s="28">
        <v>89.05</v>
      </c>
      <c r="D25" s="37">
        <v>89.616666666666674</v>
      </c>
      <c r="E25" s="37">
        <v>88.033333333333346</v>
      </c>
      <c r="F25" s="37">
        <v>87.016666666666666</v>
      </c>
      <c r="G25" s="37">
        <v>85.433333333333337</v>
      </c>
      <c r="H25" s="37">
        <v>90.633333333333354</v>
      </c>
      <c r="I25" s="37">
        <v>92.216666666666669</v>
      </c>
      <c r="J25" s="37">
        <v>93.233333333333363</v>
      </c>
      <c r="K25" s="28">
        <v>91.2</v>
      </c>
      <c r="L25" s="28">
        <v>88.6</v>
      </c>
      <c r="M25" s="28">
        <v>17.55988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232.2</v>
      </c>
      <c r="D26" s="37">
        <v>233.41666666666666</v>
      </c>
      <c r="E26" s="37">
        <v>228.98333333333332</v>
      </c>
      <c r="F26" s="37">
        <v>225.76666666666665</v>
      </c>
      <c r="G26" s="37">
        <v>221.33333333333331</v>
      </c>
      <c r="H26" s="37">
        <v>236.63333333333333</v>
      </c>
      <c r="I26" s="37">
        <v>241.06666666666666</v>
      </c>
      <c r="J26" s="37">
        <v>244.28333333333333</v>
      </c>
      <c r="K26" s="28">
        <v>237.85</v>
      </c>
      <c r="L26" s="28">
        <v>230.2</v>
      </c>
      <c r="M26" s="28">
        <v>19.078589999999998</v>
      </c>
      <c r="N26" s="1"/>
      <c r="O26" s="1"/>
    </row>
    <row r="27" spans="1:15" ht="12.75" customHeight="1">
      <c r="A27" s="53">
        <v>18</v>
      </c>
      <c r="B27" s="28" t="s">
        <v>242</v>
      </c>
      <c r="C27" s="28">
        <v>1214.8</v>
      </c>
      <c r="D27" s="37">
        <v>1248.2666666666667</v>
      </c>
      <c r="E27" s="37">
        <v>1166.5333333333333</v>
      </c>
      <c r="F27" s="37">
        <v>1118.2666666666667</v>
      </c>
      <c r="G27" s="37">
        <v>1036.5333333333333</v>
      </c>
      <c r="H27" s="37">
        <v>1296.5333333333333</v>
      </c>
      <c r="I27" s="37">
        <v>1378.2666666666664</v>
      </c>
      <c r="J27" s="37">
        <v>1426.5333333333333</v>
      </c>
      <c r="K27" s="28">
        <v>1330</v>
      </c>
      <c r="L27" s="28">
        <v>1200</v>
      </c>
      <c r="M27" s="28">
        <v>3.0561600000000002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718.7</v>
      </c>
      <c r="D28" s="37">
        <v>719.88333333333333</v>
      </c>
      <c r="E28" s="37">
        <v>710.31666666666661</v>
      </c>
      <c r="F28" s="37">
        <v>701.93333333333328</v>
      </c>
      <c r="G28" s="37">
        <v>692.36666666666656</v>
      </c>
      <c r="H28" s="37">
        <v>728.26666666666665</v>
      </c>
      <c r="I28" s="37">
        <v>737.83333333333348</v>
      </c>
      <c r="J28" s="37">
        <v>746.2166666666667</v>
      </c>
      <c r="K28" s="28">
        <v>729.45</v>
      </c>
      <c r="L28" s="28">
        <v>711.5</v>
      </c>
      <c r="M28" s="28">
        <v>0.86558000000000002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2980</v>
      </c>
      <c r="D29" s="37">
        <v>3012.3666666666663</v>
      </c>
      <c r="E29" s="37">
        <v>2932.8333333333326</v>
      </c>
      <c r="F29" s="37">
        <v>2885.6666666666661</v>
      </c>
      <c r="G29" s="37">
        <v>2806.1333333333323</v>
      </c>
      <c r="H29" s="37">
        <v>3059.5333333333328</v>
      </c>
      <c r="I29" s="37">
        <v>3139.0666666666666</v>
      </c>
      <c r="J29" s="37">
        <v>3186.2333333333331</v>
      </c>
      <c r="K29" s="28">
        <v>3091.9</v>
      </c>
      <c r="L29" s="28">
        <v>2965.2</v>
      </c>
      <c r="M29" s="28">
        <v>1.03362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452.65</v>
      </c>
      <c r="D30" s="37">
        <v>455.3</v>
      </c>
      <c r="E30" s="37">
        <v>446.6</v>
      </c>
      <c r="F30" s="37">
        <v>440.55</v>
      </c>
      <c r="G30" s="37">
        <v>431.85</v>
      </c>
      <c r="H30" s="37">
        <v>461.35</v>
      </c>
      <c r="I30" s="37">
        <v>470.04999999999995</v>
      </c>
      <c r="J30" s="37">
        <v>476.1</v>
      </c>
      <c r="K30" s="28">
        <v>464</v>
      </c>
      <c r="L30" s="28">
        <v>449.25</v>
      </c>
      <c r="M30" s="28">
        <v>3.3923800000000002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357.95</v>
      </c>
      <c r="D31" s="37">
        <v>357.45</v>
      </c>
      <c r="E31" s="37">
        <v>356</v>
      </c>
      <c r="F31" s="37">
        <v>354.05</v>
      </c>
      <c r="G31" s="37">
        <v>352.6</v>
      </c>
      <c r="H31" s="37">
        <v>359.4</v>
      </c>
      <c r="I31" s="37">
        <v>360.84999999999991</v>
      </c>
      <c r="J31" s="37">
        <v>362.79999999999995</v>
      </c>
      <c r="K31" s="28">
        <v>358.9</v>
      </c>
      <c r="L31" s="28">
        <v>355.5</v>
      </c>
      <c r="M31" s="28">
        <v>25.889050000000001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3787.75</v>
      </c>
      <c r="D32" s="37">
        <v>3769.5833333333335</v>
      </c>
      <c r="E32" s="37">
        <v>3731.416666666667</v>
      </c>
      <c r="F32" s="37">
        <v>3675.0833333333335</v>
      </c>
      <c r="G32" s="37">
        <v>3636.916666666667</v>
      </c>
      <c r="H32" s="37">
        <v>3825.916666666667</v>
      </c>
      <c r="I32" s="37">
        <v>3864.0833333333339</v>
      </c>
      <c r="J32" s="37">
        <v>3920.416666666667</v>
      </c>
      <c r="K32" s="28">
        <v>3807.75</v>
      </c>
      <c r="L32" s="28">
        <v>3713.25</v>
      </c>
      <c r="M32" s="28">
        <v>3.5960100000000002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179.55</v>
      </c>
      <c r="D33" s="37">
        <v>178.98333333333335</v>
      </c>
      <c r="E33" s="37">
        <v>176.66666666666669</v>
      </c>
      <c r="F33" s="37">
        <v>173.78333333333333</v>
      </c>
      <c r="G33" s="37">
        <v>171.46666666666667</v>
      </c>
      <c r="H33" s="37">
        <v>181.8666666666667</v>
      </c>
      <c r="I33" s="37">
        <v>184.18333333333337</v>
      </c>
      <c r="J33" s="37">
        <v>187.06666666666672</v>
      </c>
      <c r="K33" s="28">
        <v>181.3</v>
      </c>
      <c r="L33" s="28">
        <v>176.1</v>
      </c>
      <c r="M33" s="28">
        <v>33.856960000000001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133.44999999999999</v>
      </c>
      <c r="D34" s="37">
        <v>134.31666666666666</v>
      </c>
      <c r="E34" s="37">
        <v>131.63333333333333</v>
      </c>
      <c r="F34" s="37">
        <v>129.81666666666666</v>
      </c>
      <c r="G34" s="37">
        <v>127.13333333333333</v>
      </c>
      <c r="H34" s="37">
        <v>136.13333333333333</v>
      </c>
      <c r="I34" s="37">
        <v>138.81666666666666</v>
      </c>
      <c r="J34" s="37">
        <v>140.63333333333333</v>
      </c>
      <c r="K34" s="28">
        <v>137</v>
      </c>
      <c r="L34" s="28">
        <v>132.5</v>
      </c>
      <c r="M34" s="28">
        <v>129.63055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2666.35</v>
      </c>
      <c r="D35" s="37">
        <v>2666.8833333333332</v>
      </c>
      <c r="E35" s="37">
        <v>2625.8166666666666</v>
      </c>
      <c r="F35" s="37">
        <v>2585.2833333333333</v>
      </c>
      <c r="G35" s="37">
        <v>2544.2166666666667</v>
      </c>
      <c r="H35" s="37">
        <v>2707.4166666666665</v>
      </c>
      <c r="I35" s="37">
        <v>2748.4833333333331</v>
      </c>
      <c r="J35" s="37">
        <v>2789.0166666666664</v>
      </c>
      <c r="K35" s="28">
        <v>2707.95</v>
      </c>
      <c r="L35" s="28">
        <v>2626.35</v>
      </c>
      <c r="M35" s="28">
        <v>18.717600000000001</v>
      </c>
      <c r="N35" s="1"/>
      <c r="O35" s="1"/>
    </row>
    <row r="36" spans="1:15" ht="12.75" customHeight="1">
      <c r="A36" s="53">
        <v>27</v>
      </c>
      <c r="B36" s="28" t="s">
        <v>305</v>
      </c>
      <c r="C36" s="28">
        <v>1658.6</v>
      </c>
      <c r="D36" s="37">
        <v>1660.8500000000001</v>
      </c>
      <c r="E36" s="37">
        <v>1631.0000000000002</v>
      </c>
      <c r="F36" s="37">
        <v>1603.4</v>
      </c>
      <c r="G36" s="37">
        <v>1573.5500000000002</v>
      </c>
      <c r="H36" s="37">
        <v>1688.4500000000003</v>
      </c>
      <c r="I36" s="37">
        <v>1718.3000000000002</v>
      </c>
      <c r="J36" s="37">
        <v>1745.9000000000003</v>
      </c>
      <c r="K36" s="28">
        <v>1690.7</v>
      </c>
      <c r="L36" s="28">
        <v>1633.25</v>
      </c>
      <c r="M36" s="28">
        <v>2.58771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518.5</v>
      </c>
      <c r="D37" s="37">
        <v>523.5</v>
      </c>
      <c r="E37" s="37">
        <v>511.04999999999995</v>
      </c>
      <c r="F37" s="37">
        <v>503.59999999999991</v>
      </c>
      <c r="G37" s="37">
        <v>491.14999999999986</v>
      </c>
      <c r="H37" s="37">
        <v>530.95000000000005</v>
      </c>
      <c r="I37" s="37">
        <v>543.40000000000009</v>
      </c>
      <c r="J37" s="37">
        <v>550.85000000000014</v>
      </c>
      <c r="K37" s="28">
        <v>535.95000000000005</v>
      </c>
      <c r="L37" s="28">
        <v>516.04999999999995</v>
      </c>
      <c r="M37" s="28">
        <v>13.037369999999999</v>
      </c>
      <c r="N37" s="1"/>
      <c r="O37" s="1"/>
    </row>
    <row r="38" spans="1:15" ht="12.75" customHeight="1">
      <c r="A38" s="53">
        <v>29</v>
      </c>
      <c r="B38" s="28" t="s">
        <v>243</v>
      </c>
      <c r="C38" s="28">
        <v>3486.35</v>
      </c>
      <c r="D38" s="37">
        <v>3492.2833333333328</v>
      </c>
      <c r="E38" s="37">
        <v>3460.1166666666659</v>
      </c>
      <c r="F38" s="37">
        <v>3433.8833333333332</v>
      </c>
      <c r="G38" s="37">
        <v>3401.7166666666662</v>
      </c>
      <c r="H38" s="37">
        <v>3518.5166666666655</v>
      </c>
      <c r="I38" s="37">
        <v>3550.6833333333325</v>
      </c>
      <c r="J38" s="37">
        <v>3576.9166666666652</v>
      </c>
      <c r="K38" s="28">
        <v>3524.45</v>
      </c>
      <c r="L38" s="28">
        <v>3466.05</v>
      </c>
      <c r="M38" s="28">
        <v>1.9729699999999999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626.79999999999995</v>
      </c>
      <c r="D39" s="37">
        <v>627.23333333333323</v>
      </c>
      <c r="E39" s="37">
        <v>620.81666666666649</v>
      </c>
      <c r="F39" s="37">
        <v>614.83333333333326</v>
      </c>
      <c r="G39" s="37">
        <v>608.41666666666652</v>
      </c>
      <c r="H39" s="37">
        <v>633.21666666666647</v>
      </c>
      <c r="I39" s="37">
        <v>639.63333333333321</v>
      </c>
      <c r="J39" s="37">
        <v>645.61666666666645</v>
      </c>
      <c r="K39" s="28">
        <v>633.65</v>
      </c>
      <c r="L39" s="28">
        <v>621.25</v>
      </c>
      <c r="M39" s="28">
        <v>58.99024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3635.65</v>
      </c>
      <c r="D40" s="37">
        <v>3657.1</v>
      </c>
      <c r="E40" s="37">
        <v>3592.7</v>
      </c>
      <c r="F40" s="37">
        <v>3549.75</v>
      </c>
      <c r="G40" s="37">
        <v>3485.35</v>
      </c>
      <c r="H40" s="37">
        <v>3700.0499999999997</v>
      </c>
      <c r="I40" s="37">
        <v>3764.4500000000003</v>
      </c>
      <c r="J40" s="37">
        <v>3807.3999999999996</v>
      </c>
      <c r="K40" s="28">
        <v>3721.5</v>
      </c>
      <c r="L40" s="28">
        <v>3614.15</v>
      </c>
      <c r="M40" s="28">
        <v>5.8548299999999998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5439.6</v>
      </c>
      <c r="D41" s="37">
        <v>5458.7</v>
      </c>
      <c r="E41" s="37">
        <v>5385.9</v>
      </c>
      <c r="F41" s="37">
        <v>5332.2</v>
      </c>
      <c r="G41" s="37">
        <v>5259.4</v>
      </c>
      <c r="H41" s="37">
        <v>5512.4</v>
      </c>
      <c r="I41" s="37">
        <v>5585.2000000000007</v>
      </c>
      <c r="J41" s="37">
        <v>5638.9</v>
      </c>
      <c r="K41" s="28">
        <v>5531.5</v>
      </c>
      <c r="L41" s="28">
        <v>5405</v>
      </c>
      <c r="M41" s="28">
        <v>8.9834599999999991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11435.55</v>
      </c>
      <c r="D42" s="37">
        <v>11495.183333333334</v>
      </c>
      <c r="E42" s="37">
        <v>11290.366666666669</v>
      </c>
      <c r="F42" s="37">
        <v>11145.183333333334</v>
      </c>
      <c r="G42" s="37">
        <v>10940.366666666669</v>
      </c>
      <c r="H42" s="37">
        <v>11640.366666666669</v>
      </c>
      <c r="I42" s="37">
        <v>11845.183333333334</v>
      </c>
      <c r="J42" s="37">
        <v>11990.366666666669</v>
      </c>
      <c r="K42" s="28">
        <v>11700</v>
      </c>
      <c r="L42" s="28">
        <v>11350</v>
      </c>
      <c r="M42" s="28">
        <v>2.8483299999999998</v>
      </c>
      <c r="N42" s="1"/>
      <c r="O42" s="1"/>
    </row>
    <row r="43" spans="1:15" ht="12.75" customHeight="1">
      <c r="A43" s="53">
        <v>34</v>
      </c>
      <c r="B43" s="28" t="s">
        <v>244</v>
      </c>
      <c r="C43" s="28">
        <v>4487</v>
      </c>
      <c r="D43" s="37">
        <v>4524.9833333333336</v>
      </c>
      <c r="E43" s="37">
        <v>4427.6166666666668</v>
      </c>
      <c r="F43" s="37">
        <v>4368.2333333333336</v>
      </c>
      <c r="G43" s="37">
        <v>4270.8666666666668</v>
      </c>
      <c r="H43" s="37">
        <v>4584.3666666666668</v>
      </c>
      <c r="I43" s="37">
        <v>4681.7333333333336</v>
      </c>
      <c r="J43" s="37">
        <v>4741.1166666666668</v>
      </c>
      <c r="K43" s="28">
        <v>4622.3500000000004</v>
      </c>
      <c r="L43" s="28">
        <v>4465.6000000000004</v>
      </c>
      <c r="M43" s="28">
        <v>0.3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2077.4499999999998</v>
      </c>
      <c r="D44" s="37">
        <v>2075.4333333333329</v>
      </c>
      <c r="E44" s="37">
        <v>2055.8666666666659</v>
      </c>
      <c r="F44" s="37">
        <v>2034.2833333333328</v>
      </c>
      <c r="G44" s="37">
        <v>2014.7166666666658</v>
      </c>
      <c r="H44" s="37">
        <v>2097.016666666666</v>
      </c>
      <c r="I44" s="37">
        <v>2116.5833333333326</v>
      </c>
      <c r="J44" s="37">
        <v>2138.1666666666661</v>
      </c>
      <c r="K44" s="28">
        <v>2095</v>
      </c>
      <c r="L44" s="28">
        <v>2053.85</v>
      </c>
      <c r="M44" s="28">
        <v>1.23407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281.5</v>
      </c>
      <c r="D45" s="37">
        <v>280.7</v>
      </c>
      <c r="E45" s="37">
        <v>276.84999999999997</v>
      </c>
      <c r="F45" s="37">
        <v>272.2</v>
      </c>
      <c r="G45" s="37">
        <v>268.34999999999997</v>
      </c>
      <c r="H45" s="37">
        <v>285.34999999999997</v>
      </c>
      <c r="I45" s="37">
        <v>289.2</v>
      </c>
      <c r="J45" s="37">
        <v>293.84999999999997</v>
      </c>
      <c r="K45" s="28">
        <v>284.55</v>
      </c>
      <c r="L45" s="28">
        <v>276.05</v>
      </c>
      <c r="M45" s="28">
        <v>58.456919999999997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95.45</v>
      </c>
      <c r="D46" s="37">
        <v>95.416666666666671</v>
      </c>
      <c r="E46" s="37">
        <v>94.233333333333348</v>
      </c>
      <c r="F46" s="37">
        <v>93.01666666666668</v>
      </c>
      <c r="G46" s="37">
        <v>91.833333333333357</v>
      </c>
      <c r="H46" s="37">
        <v>96.63333333333334</v>
      </c>
      <c r="I46" s="37">
        <v>97.816666666666649</v>
      </c>
      <c r="J46" s="37">
        <v>99.033333333333331</v>
      </c>
      <c r="K46" s="28">
        <v>96.6</v>
      </c>
      <c r="L46" s="28">
        <v>94.2</v>
      </c>
      <c r="M46" s="28">
        <v>195.42639</v>
      </c>
      <c r="N46" s="1"/>
      <c r="O46" s="1"/>
    </row>
    <row r="47" spans="1:15" ht="12.75" customHeight="1">
      <c r="A47" s="53">
        <v>38</v>
      </c>
      <c r="B47" s="28" t="s">
        <v>245</v>
      </c>
      <c r="C47" s="28">
        <v>44</v>
      </c>
      <c r="D47" s="37">
        <v>43.266666666666673</v>
      </c>
      <c r="E47" s="37">
        <v>42.133333333333347</v>
      </c>
      <c r="F47" s="37">
        <v>40.266666666666673</v>
      </c>
      <c r="G47" s="37">
        <v>39.133333333333347</v>
      </c>
      <c r="H47" s="37">
        <v>45.133333333333347</v>
      </c>
      <c r="I47" s="37">
        <v>46.266666666666673</v>
      </c>
      <c r="J47" s="37">
        <v>48.133333333333347</v>
      </c>
      <c r="K47" s="28">
        <v>44.4</v>
      </c>
      <c r="L47" s="28">
        <v>41.4</v>
      </c>
      <c r="M47" s="28">
        <v>47.111960000000003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1643.3</v>
      </c>
      <c r="D48" s="37">
        <v>1642.0666666666666</v>
      </c>
      <c r="E48" s="37">
        <v>1618.1833333333332</v>
      </c>
      <c r="F48" s="37">
        <v>1593.0666666666666</v>
      </c>
      <c r="G48" s="37">
        <v>1569.1833333333332</v>
      </c>
      <c r="H48" s="37">
        <v>1667.1833333333332</v>
      </c>
      <c r="I48" s="37">
        <v>1691.0666666666664</v>
      </c>
      <c r="J48" s="37">
        <v>1716.1833333333332</v>
      </c>
      <c r="K48" s="28">
        <v>1665.95</v>
      </c>
      <c r="L48" s="28">
        <v>1616.95</v>
      </c>
      <c r="M48" s="28">
        <v>1.8213200000000001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584.85</v>
      </c>
      <c r="D49" s="37">
        <v>582.66666666666663</v>
      </c>
      <c r="E49" s="37">
        <v>572.18333333333328</v>
      </c>
      <c r="F49" s="37">
        <v>559.51666666666665</v>
      </c>
      <c r="G49" s="37">
        <v>549.0333333333333</v>
      </c>
      <c r="H49" s="37">
        <v>595.33333333333326</v>
      </c>
      <c r="I49" s="37">
        <v>605.81666666666661</v>
      </c>
      <c r="J49" s="37">
        <v>618.48333333333323</v>
      </c>
      <c r="K49" s="28">
        <v>593.15</v>
      </c>
      <c r="L49" s="28">
        <v>570</v>
      </c>
      <c r="M49" s="28">
        <v>6.4818300000000004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225.85</v>
      </c>
      <c r="D50" s="37">
        <v>226.94999999999996</v>
      </c>
      <c r="E50" s="37">
        <v>223.94999999999993</v>
      </c>
      <c r="F50" s="37">
        <v>222.04999999999998</v>
      </c>
      <c r="G50" s="37">
        <v>219.04999999999995</v>
      </c>
      <c r="H50" s="37">
        <v>228.84999999999991</v>
      </c>
      <c r="I50" s="37">
        <v>231.84999999999997</v>
      </c>
      <c r="J50" s="37">
        <v>233.74999999999989</v>
      </c>
      <c r="K50" s="28">
        <v>229.95</v>
      </c>
      <c r="L50" s="28">
        <v>225.05</v>
      </c>
      <c r="M50" s="28">
        <v>36.853909999999999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637.65</v>
      </c>
      <c r="D51" s="37">
        <v>638.38333333333333</v>
      </c>
      <c r="E51" s="37">
        <v>630.81666666666661</v>
      </c>
      <c r="F51" s="37">
        <v>623.98333333333323</v>
      </c>
      <c r="G51" s="37">
        <v>616.41666666666652</v>
      </c>
      <c r="H51" s="37">
        <v>645.2166666666667</v>
      </c>
      <c r="I51" s="37">
        <v>652.78333333333353</v>
      </c>
      <c r="J51" s="37">
        <v>659.61666666666679</v>
      </c>
      <c r="K51" s="28">
        <v>645.95000000000005</v>
      </c>
      <c r="L51" s="28">
        <v>631.54999999999995</v>
      </c>
      <c r="M51" s="28">
        <v>6.7517300000000002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43.65</v>
      </c>
      <c r="D52" s="37">
        <v>43.9</v>
      </c>
      <c r="E52" s="37">
        <v>43.099999999999994</v>
      </c>
      <c r="F52" s="37">
        <v>42.55</v>
      </c>
      <c r="G52" s="37">
        <v>41.749999999999993</v>
      </c>
      <c r="H52" s="37">
        <v>44.449999999999996</v>
      </c>
      <c r="I52" s="37">
        <v>45.249999999999993</v>
      </c>
      <c r="J52" s="37">
        <v>45.8</v>
      </c>
      <c r="K52" s="28">
        <v>44.7</v>
      </c>
      <c r="L52" s="28">
        <v>43.35</v>
      </c>
      <c r="M52" s="28">
        <v>158.10722999999999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305.89999999999998</v>
      </c>
      <c r="D53" s="37">
        <v>303.34999999999997</v>
      </c>
      <c r="E53" s="37">
        <v>299.29999999999995</v>
      </c>
      <c r="F53" s="37">
        <v>292.7</v>
      </c>
      <c r="G53" s="37">
        <v>288.64999999999998</v>
      </c>
      <c r="H53" s="37">
        <v>309.94999999999993</v>
      </c>
      <c r="I53" s="37">
        <v>314</v>
      </c>
      <c r="J53" s="37">
        <v>320.59999999999991</v>
      </c>
      <c r="K53" s="28">
        <v>307.39999999999998</v>
      </c>
      <c r="L53" s="28">
        <v>296.75</v>
      </c>
      <c r="M53" s="28">
        <v>66.024339999999995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642.85</v>
      </c>
      <c r="D54" s="37">
        <v>644.88333333333333</v>
      </c>
      <c r="E54" s="37">
        <v>639.41666666666663</v>
      </c>
      <c r="F54" s="37">
        <v>635.98333333333335</v>
      </c>
      <c r="G54" s="37">
        <v>630.51666666666665</v>
      </c>
      <c r="H54" s="37">
        <v>648.31666666666661</v>
      </c>
      <c r="I54" s="37">
        <v>653.7833333333333</v>
      </c>
      <c r="J54" s="37">
        <v>657.21666666666658</v>
      </c>
      <c r="K54" s="28">
        <v>650.35</v>
      </c>
      <c r="L54" s="28">
        <v>641.45000000000005</v>
      </c>
      <c r="M54" s="28">
        <v>43.488840000000003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314</v>
      </c>
      <c r="D55" s="37">
        <v>316.53333333333336</v>
      </c>
      <c r="E55" s="37">
        <v>308.9666666666667</v>
      </c>
      <c r="F55" s="37">
        <v>303.93333333333334</v>
      </c>
      <c r="G55" s="37">
        <v>296.36666666666667</v>
      </c>
      <c r="H55" s="37">
        <v>321.56666666666672</v>
      </c>
      <c r="I55" s="37">
        <v>329.13333333333344</v>
      </c>
      <c r="J55" s="37">
        <v>334.16666666666674</v>
      </c>
      <c r="K55" s="28">
        <v>324.10000000000002</v>
      </c>
      <c r="L55" s="28">
        <v>311.5</v>
      </c>
      <c r="M55" s="28">
        <v>27.954350000000002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13437.85</v>
      </c>
      <c r="D56" s="37">
        <v>13517.616666666669</v>
      </c>
      <c r="E56" s="37">
        <v>13325.283333333336</v>
      </c>
      <c r="F56" s="37">
        <v>13212.716666666667</v>
      </c>
      <c r="G56" s="37">
        <v>13020.383333333335</v>
      </c>
      <c r="H56" s="37">
        <v>13630.183333333338</v>
      </c>
      <c r="I56" s="37">
        <v>13822.51666666667</v>
      </c>
      <c r="J56" s="37">
        <v>13935.083333333339</v>
      </c>
      <c r="K56" s="28">
        <v>13709.95</v>
      </c>
      <c r="L56" s="28">
        <v>13405.05</v>
      </c>
      <c r="M56" s="28">
        <v>0.13705999999999999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3403.65</v>
      </c>
      <c r="D57" s="37">
        <v>3414.9166666666665</v>
      </c>
      <c r="E57" s="37">
        <v>3374.9333333333329</v>
      </c>
      <c r="F57" s="37">
        <v>3346.2166666666662</v>
      </c>
      <c r="G57" s="37">
        <v>3306.2333333333327</v>
      </c>
      <c r="H57" s="37">
        <v>3443.6333333333332</v>
      </c>
      <c r="I57" s="37">
        <v>3483.6166666666668</v>
      </c>
      <c r="J57" s="37">
        <v>3512.3333333333335</v>
      </c>
      <c r="K57" s="28">
        <v>3454.9</v>
      </c>
      <c r="L57" s="28">
        <v>3386.2</v>
      </c>
      <c r="M57" s="28">
        <v>1.7085399999999999</v>
      </c>
      <c r="N57" s="1"/>
      <c r="O57" s="1"/>
    </row>
    <row r="58" spans="1:15" ht="12.75" customHeight="1">
      <c r="A58" s="53">
        <v>49</v>
      </c>
      <c r="B58" s="28" t="s">
        <v>411</v>
      </c>
      <c r="C58" s="28">
        <v>615.20000000000005</v>
      </c>
      <c r="D58" s="37">
        <v>616.80000000000007</v>
      </c>
      <c r="E58" s="37">
        <v>602.35000000000014</v>
      </c>
      <c r="F58" s="37">
        <v>589.50000000000011</v>
      </c>
      <c r="G58" s="37">
        <v>575.05000000000018</v>
      </c>
      <c r="H58" s="37">
        <v>629.65000000000009</v>
      </c>
      <c r="I58" s="37">
        <v>644.10000000000014</v>
      </c>
      <c r="J58" s="37">
        <v>656.95</v>
      </c>
      <c r="K58" s="28">
        <v>631.25</v>
      </c>
      <c r="L58" s="28">
        <v>603.95000000000005</v>
      </c>
      <c r="M58" s="28">
        <v>2.7131599999999998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180.85</v>
      </c>
      <c r="D59" s="37">
        <v>181.13333333333335</v>
      </c>
      <c r="E59" s="37">
        <v>179.01666666666671</v>
      </c>
      <c r="F59" s="37">
        <v>177.18333333333337</v>
      </c>
      <c r="G59" s="37">
        <v>175.06666666666672</v>
      </c>
      <c r="H59" s="37">
        <v>182.9666666666667</v>
      </c>
      <c r="I59" s="37">
        <v>185.08333333333331</v>
      </c>
      <c r="J59" s="37">
        <v>186.91666666666669</v>
      </c>
      <c r="K59" s="28">
        <v>183.25</v>
      </c>
      <c r="L59" s="28">
        <v>179.3</v>
      </c>
      <c r="M59" s="28">
        <v>63.391469999999998</v>
      </c>
      <c r="N59" s="1"/>
      <c r="O59" s="1"/>
    </row>
    <row r="60" spans="1:15" ht="12.75" customHeight="1">
      <c r="A60" s="53">
        <v>51</v>
      </c>
      <c r="B60" s="28" t="s">
        <v>248</v>
      </c>
      <c r="C60" s="28">
        <v>103.55</v>
      </c>
      <c r="D60" s="37">
        <v>103.36666666666667</v>
      </c>
      <c r="E60" s="37">
        <v>102.53333333333335</v>
      </c>
      <c r="F60" s="37">
        <v>101.51666666666667</v>
      </c>
      <c r="G60" s="37">
        <v>100.68333333333334</v>
      </c>
      <c r="H60" s="37">
        <v>104.38333333333335</v>
      </c>
      <c r="I60" s="37">
        <v>105.21666666666667</v>
      </c>
      <c r="J60" s="37">
        <v>106.23333333333336</v>
      </c>
      <c r="K60" s="28">
        <v>104.2</v>
      </c>
      <c r="L60" s="28">
        <v>102.35</v>
      </c>
      <c r="M60" s="28">
        <v>3.69313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617.15</v>
      </c>
      <c r="D61" s="37">
        <v>618.43333333333328</v>
      </c>
      <c r="E61" s="37">
        <v>609.96666666666658</v>
      </c>
      <c r="F61" s="37">
        <v>602.7833333333333</v>
      </c>
      <c r="G61" s="37">
        <v>594.31666666666661</v>
      </c>
      <c r="H61" s="37">
        <v>625.61666666666656</v>
      </c>
      <c r="I61" s="37">
        <v>634.08333333333326</v>
      </c>
      <c r="J61" s="37">
        <v>641.26666666666654</v>
      </c>
      <c r="K61" s="28">
        <v>626.9</v>
      </c>
      <c r="L61" s="28">
        <v>611.25</v>
      </c>
      <c r="M61" s="28">
        <v>12.806380000000001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916.9</v>
      </c>
      <c r="D62" s="37">
        <v>924.9</v>
      </c>
      <c r="E62" s="37">
        <v>904.8</v>
      </c>
      <c r="F62" s="37">
        <v>892.69999999999993</v>
      </c>
      <c r="G62" s="37">
        <v>872.59999999999991</v>
      </c>
      <c r="H62" s="37">
        <v>937</v>
      </c>
      <c r="I62" s="37">
        <v>957.10000000000014</v>
      </c>
      <c r="J62" s="37">
        <v>969.2</v>
      </c>
      <c r="K62" s="28">
        <v>945</v>
      </c>
      <c r="L62" s="28">
        <v>912.8</v>
      </c>
      <c r="M62" s="28">
        <v>16.988299999999999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121.5</v>
      </c>
      <c r="D63" s="37">
        <v>122.39999999999999</v>
      </c>
      <c r="E63" s="37">
        <v>119.79999999999998</v>
      </c>
      <c r="F63" s="37">
        <v>118.1</v>
      </c>
      <c r="G63" s="37">
        <v>115.49999999999999</v>
      </c>
      <c r="H63" s="37">
        <v>124.09999999999998</v>
      </c>
      <c r="I63" s="37">
        <v>126.69999999999997</v>
      </c>
      <c r="J63" s="37">
        <v>128.39999999999998</v>
      </c>
      <c r="K63" s="28">
        <v>125</v>
      </c>
      <c r="L63" s="28">
        <v>120.7</v>
      </c>
      <c r="M63" s="28">
        <v>22.677800000000001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179.35</v>
      </c>
      <c r="D64" s="37">
        <v>181.03333333333333</v>
      </c>
      <c r="E64" s="37">
        <v>177.31666666666666</v>
      </c>
      <c r="F64" s="37">
        <v>175.28333333333333</v>
      </c>
      <c r="G64" s="37">
        <v>171.56666666666666</v>
      </c>
      <c r="H64" s="37">
        <v>183.06666666666666</v>
      </c>
      <c r="I64" s="37">
        <v>186.7833333333333</v>
      </c>
      <c r="J64" s="37">
        <v>188.81666666666666</v>
      </c>
      <c r="K64" s="28">
        <v>184.75</v>
      </c>
      <c r="L64" s="28">
        <v>179</v>
      </c>
      <c r="M64" s="28">
        <v>65.604039999999998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3503.05</v>
      </c>
      <c r="D65" s="37">
        <v>3512.0166666666664</v>
      </c>
      <c r="E65" s="37">
        <v>3454.0333333333328</v>
      </c>
      <c r="F65" s="37">
        <v>3405.0166666666664</v>
      </c>
      <c r="G65" s="37">
        <v>3347.0333333333328</v>
      </c>
      <c r="H65" s="37">
        <v>3561.0333333333328</v>
      </c>
      <c r="I65" s="37">
        <v>3619.0166666666664</v>
      </c>
      <c r="J65" s="37">
        <v>3668.0333333333328</v>
      </c>
      <c r="K65" s="28">
        <v>3570</v>
      </c>
      <c r="L65" s="28">
        <v>3463</v>
      </c>
      <c r="M65" s="28">
        <v>3.8300399999999999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1488.7</v>
      </c>
      <c r="D66" s="37">
        <v>1495.1666666666667</v>
      </c>
      <c r="E66" s="37">
        <v>1473.8333333333335</v>
      </c>
      <c r="F66" s="37">
        <v>1458.9666666666667</v>
      </c>
      <c r="G66" s="37">
        <v>1437.6333333333334</v>
      </c>
      <c r="H66" s="37">
        <v>1510.0333333333335</v>
      </c>
      <c r="I66" s="37">
        <v>1531.366666666667</v>
      </c>
      <c r="J66" s="37">
        <v>1546.2333333333336</v>
      </c>
      <c r="K66" s="28">
        <v>1516.5</v>
      </c>
      <c r="L66" s="28">
        <v>1480.3</v>
      </c>
      <c r="M66" s="28">
        <v>2.3570099999999998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613.79999999999995</v>
      </c>
      <c r="D67" s="37">
        <v>616.6</v>
      </c>
      <c r="E67" s="37">
        <v>606.20000000000005</v>
      </c>
      <c r="F67" s="37">
        <v>598.6</v>
      </c>
      <c r="G67" s="37">
        <v>588.20000000000005</v>
      </c>
      <c r="H67" s="37">
        <v>624.20000000000005</v>
      </c>
      <c r="I67" s="37">
        <v>634.59999999999991</v>
      </c>
      <c r="J67" s="37">
        <v>642.20000000000005</v>
      </c>
      <c r="K67" s="28">
        <v>627</v>
      </c>
      <c r="L67" s="28">
        <v>609</v>
      </c>
      <c r="M67" s="28">
        <v>6.48794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925.75</v>
      </c>
      <c r="D68" s="37">
        <v>923.1</v>
      </c>
      <c r="E68" s="37">
        <v>912.65000000000009</v>
      </c>
      <c r="F68" s="37">
        <v>899.55000000000007</v>
      </c>
      <c r="G68" s="37">
        <v>889.10000000000014</v>
      </c>
      <c r="H68" s="37">
        <v>936.2</v>
      </c>
      <c r="I68" s="37">
        <v>946.65000000000009</v>
      </c>
      <c r="J68" s="37">
        <v>959.75</v>
      </c>
      <c r="K68" s="28">
        <v>933.55</v>
      </c>
      <c r="L68" s="28">
        <v>910</v>
      </c>
      <c r="M68" s="28">
        <v>2.8533900000000001</v>
      </c>
      <c r="N68" s="1"/>
      <c r="O68" s="1"/>
    </row>
    <row r="69" spans="1:15" ht="12.75" customHeight="1">
      <c r="A69" s="53">
        <v>60</v>
      </c>
      <c r="B69" s="28" t="s">
        <v>249</v>
      </c>
      <c r="C69" s="28">
        <v>325.60000000000002</v>
      </c>
      <c r="D69" s="37">
        <v>325.53333333333336</v>
      </c>
      <c r="E69" s="37">
        <v>321.56666666666672</v>
      </c>
      <c r="F69" s="37">
        <v>317.53333333333336</v>
      </c>
      <c r="G69" s="37">
        <v>313.56666666666672</v>
      </c>
      <c r="H69" s="37">
        <v>329.56666666666672</v>
      </c>
      <c r="I69" s="37">
        <v>333.5333333333333</v>
      </c>
      <c r="J69" s="37">
        <v>337.56666666666672</v>
      </c>
      <c r="K69" s="28">
        <v>329.5</v>
      </c>
      <c r="L69" s="28">
        <v>321.5</v>
      </c>
      <c r="M69" s="28">
        <v>11.02416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963.8</v>
      </c>
      <c r="D70" s="37">
        <v>967.26666666666677</v>
      </c>
      <c r="E70" s="37">
        <v>954.93333333333351</v>
      </c>
      <c r="F70" s="37">
        <v>946.06666666666672</v>
      </c>
      <c r="G70" s="37">
        <v>933.73333333333346</v>
      </c>
      <c r="H70" s="37">
        <v>976.13333333333355</v>
      </c>
      <c r="I70" s="37">
        <v>988.46666666666681</v>
      </c>
      <c r="J70" s="37">
        <v>997.3333333333336</v>
      </c>
      <c r="K70" s="28">
        <v>979.6</v>
      </c>
      <c r="L70" s="28">
        <v>958.4</v>
      </c>
      <c r="M70" s="28">
        <v>4.1200200000000002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304.3</v>
      </c>
      <c r="D71" s="37">
        <v>307.33333333333331</v>
      </c>
      <c r="E71" s="37">
        <v>300.21666666666664</v>
      </c>
      <c r="F71" s="37">
        <v>296.13333333333333</v>
      </c>
      <c r="G71" s="37">
        <v>289.01666666666665</v>
      </c>
      <c r="H71" s="37">
        <v>311.41666666666663</v>
      </c>
      <c r="I71" s="37">
        <v>318.5333333333333</v>
      </c>
      <c r="J71" s="37">
        <v>322.61666666666662</v>
      </c>
      <c r="K71" s="28">
        <v>314.45</v>
      </c>
      <c r="L71" s="28">
        <v>303.25</v>
      </c>
      <c r="M71" s="28">
        <v>43.540210000000002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498.95</v>
      </c>
      <c r="D72" s="37">
        <v>502.16666666666669</v>
      </c>
      <c r="E72" s="37">
        <v>491.93333333333339</v>
      </c>
      <c r="F72" s="37">
        <v>484.91666666666669</v>
      </c>
      <c r="G72" s="37">
        <v>474.68333333333339</v>
      </c>
      <c r="H72" s="37">
        <v>509.18333333333339</v>
      </c>
      <c r="I72" s="37">
        <v>519.41666666666663</v>
      </c>
      <c r="J72" s="37">
        <v>526.43333333333339</v>
      </c>
      <c r="K72" s="28">
        <v>512.4</v>
      </c>
      <c r="L72" s="28">
        <v>495.15</v>
      </c>
      <c r="M72" s="28">
        <v>17.66236</v>
      </c>
      <c r="N72" s="1"/>
      <c r="O72" s="1"/>
    </row>
    <row r="73" spans="1:15" ht="12.75" customHeight="1">
      <c r="A73" s="53">
        <v>64</v>
      </c>
      <c r="B73" s="28" t="s">
        <v>250</v>
      </c>
      <c r="C73" s="28">
        <v>1246.95</v>
      </c>
      <c r="D73" s="37">
        <v>1240</v>
      </c>
      <c r="E73" s="37">
        <v>1221.8</v>
      </c>
      <c r="F73" s="37">
        <v>1196.6499999999999</v>
      </c>
      <c r="G73" s="37">
        <v>1178.4499999999998</v>
      </c>
      <c r="H73" s="37">
        <v>1265.1500000000001</v>
      </c>
      <c r="I73" s="37">
        <v>1283.3499999999999</v>
      </c>
      <c r="J73" s="37">
        <v>1308.5000000000002</v>
      </c>
      <c r="K73" s="28">
        <v>1258.2</v>
      </c>
      <c r="L73" s="28">
        <v>1214.8499999999999</v>
      </c>
      <c r="M73" s="28">
        <v>1.4313199999999999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1780.2</v>
      </c>
      <c r="D74" s="37">
        <v>1781.3833333333334</v>
      </c>
      <c r="E74" s="37">
        <v>1748.1166666666668</v>
      </c>
      <c r="F74" s="37">
        <v>1716.0333333333333</v>
      </c>
      <c r="G74" s="37">
        <v>1682.7666666666667</v>
      </c>
      <c r="H74" s="37">
        <v>1813.4666666666669</v>
      </c>
      <c r="I74" s="37">
        <v>1846.7333333333338</v>
      </c>
      <c r="J74" s="37">
        <v>1878.8166666666671</v>
      </c>
      <c r="K74" s="28">
        <v>1814.65</v>
      </c>
      <c r="L74" s="28">
        <v>1749.3</v>
      </c>
      <c r="M74" s="28">
        <v>7.5118400000000003</v>
      </c>
      <c r="N74" s="1"/>
      <c r="O74" s="1"/>
    </row>
    <row r="75" spans="1:15" ht="12.75" customHeight="1">
      <c r="A75" s="53">
        <v>66</v>
      </c>
      <c r="B75" s="28" t="s">
        <v>251</v>
      </c>
      <c r="C75" s="28">
        <v>31.55</v>
      </c>
      <c r="D75" s="37">
        <v>32</v>
      </c>
      <c r="E75" s="37">
        <v>31.1</v>
      </c>
      <c r="F75" s="37">
        <v>30.650000000000002</v>
      </c>
      <c r="G75" s="37">
        <v>29.750000000000004</v>
      </c>
      <c r="H75" s="37">
        <v>32.450000000000003</v>
      </c>
      <c r="I75" s="37">
        <v>33.350000000000009</v>
      </c>
      <c r="J75" s="37">
        <v>33.799999999999997</v>
      </c>
      <c r="K75" s="28">
        <v>32.9</v>
      </c>
      <c r="L75" s="28">
        <v>31.55</v>
      </c>
      <c r="M75" s="28">
        <v>26.065090000000001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3599.6</v>
      </c>
      <c r="D76" s="37">
        <v>3590.0333333333333</v>
      </c>
      <c r="E76" s="37">
        <v>3555.0666666666666</v>
      </c>
      <c r="F76" s="37">
        <v>3510.5333333333333</v>
      </c>
      <c r="G76" s="37">
        <v>3475.5666666666666</v>
      </c>
      <c r="H76" s="37">
        <v>3634.5666666666666</v>
      </c>
      <c r="I76" s="37">
        <v>3669.5333333333328</v>
      </c>
      <c r="J76" s="37">
        <v>3714.0666666666666</v>
      </c>
      <c r="K76" s="28">
        <v>3625</v>
      </c>
      <c r="L76" s="28">
        <v>3545.5</v>
      </c>
      <c r="M76" s="28">
        <v>4.50929</v>
      </c>
      <c r="N76" s="1"/>
      <c r="O76" s="1"/>
    </row>
    <row r="77" spans="1:15" ht="12.75" customHeight="1">
      <c r="A77" s="53">
        <v>68</v>
      </c>
      <c r="B77" s="28" t="s">
        <v>252</v>
      </c>
      <c r="C77" s="28">
        <v>3365.7</v>
      </c>
      <c r="D77" s="37">
        <v>3344.8166666666671</v>
      </c>
      <c r="E77" s="37">
        <v>3271.1333333333341</v>
      </c>
      <c r="F77" s="37">
        <v>3176.5666666666671</v>
      </c>
      <c r="G77" s="37">
        <v>3102.8833333333341</v>
      </c>
      <c r="H77" s="37">
        <v>3439.3833333333341</v>
      </c>
      <c r="I77" s="37">
        <v>3513.0666666666675</v>
      </c>
      <c r="J77" s="37">
        <v>3607.6333333333341</v>
      </c>
      <c r="K77" s="28">
        <v>3418.5</v>
      </c>
      <c r="L77" s="28">
        <v>3250.25</v>
      </c>
      <c r="M77" s="28">
        <v>7.45939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1972.85</v>
      </c>
      <c r="D78" s="37">
        <v>1976.6499999999999</v>
      </c>
      <c r="E78" s="37">
        <v>1942.2999999999997</v>
      </c>
      <c r="F78" s="37">
        <v>1911.7499999999998</v>
      </c>
      <c r="G78" s="37">
        <v>1877.3999999999996</v>
      </c>
      <c r="H78" s="37">
        <v>2007.1999999999998</v>
      </c>
      <c r="I78" s="37">
        <v>2041.5499999999997</v>
      </c>
      <c r="J78" s="37">
        <v>2072.1</v>
      </c>
      <c r="K78" s="28">
        <v>2011</v>
      </c>
      <c r="L78" s="28">
        <v>1946.1</v>
      </c>
      <c r="M78" s="28">
        <v>2.4460999999999999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4260.8999999999996</v>
      </c>
      <c r="D79" s="37">
        <v>4256.583333333333</v>
      </c>
      <c r="E79" s="37">
        <v>4164.3166666666657</v>
      </c>
      <c r="F79" s="37">
        <v>4067.7333333333327</v>
      </c>
      <c r="G79" s="37">
        <v>3975.4666666666653</v>
      </c>
      <c r="H79" s="37">
        <v>4353.1666666666661</v>
      </c>
      <c r="I79" s="37">
        <v>4445.4333333333343</v>
      </c>
      <c r="J79" s="37">
        <v>4542.0166666666664</v>
      </c>
      <c r="K79" s="28">
        <v>4348.8500000000004</v>
      </c>
      <c r="L79" s="28">
        <v>4160</v>
      </c>
      <c r="M79" s="28">
        <v>5.69557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2662.75</v>
      </c>
      <c r="D80" s="37">
        <v>2672.6166666666668</v>
      </c>
      <c r="E80" s="37">
        <v>2632.2333333333336</v>
      </c>
      <c r="F80" s="37">
        <v>2601.7166666666667</v>
      </c>
      <c r="G80" s="37">
        <v>2561.3333333333335</v>
      </c>
      <c r="H80" s="37">
        <v>2703.1333333333337</v>
      </c>
      <c r="I80" s="37">
        <v>2743.5166666666669</v>
      </c>
      <c r="J80" s="37">
        <v>2774.0333333333338</v>
      </c>
      <c r="K80" s="28">
        <v>2713</v>
      </c>
      <c r="L80" s="28">
        <v>2642.1</v>
      </c>
      <c r="M80" s="28">
        <v>2.73509</v>
      </c>
      <c r="N80" s="1"/>
      <c r="O80" s="1"/>
    </row>
    <row r="81" spans="1:15" ht="12.75" customHeight="1">
      <c r="A81" s="53">
        <v>72</v>
      </c>
      <c r="B81" s="28" t="s">
        <v>253</v>
      </c>
      <c r="C81" s="28">
        <v>400.3</v>
      </c>
      <c r="D81" s="37">
        <v>401.2</v>
      </c>
      <c r="E81" s="37">
        <v>397.4</v>
      </c>
      <c r="F81" s="37">
        <v>394.5</v>
      </c>
      <c r="G81" s="37">
        <v>390.7</v>
      </c>
      <c r="H81" s="37">
        <v>404.09999999999997</v>
      </c>
      <c r="I81" s="37">
        <v>407.90000000000003</v>
      </c>
      <c r="J81" s="37">
        <v>410.79999999999995</v>
      </c>
      <c r="K81" s="28">
        <v>405</v>
      </c>
      <c r="L81" s="28">
        <v>398.3</v>
      </c>
      <c r="M81" s="28">
        <v>7.9852499999999997</v>
      </c>
      <c r="N81" s="1"/>
      <c r="O81" s="1"/>
    </row>
    <row r="82" spans="1:15" ht="12.75" customHeight="1">
      <c r="A82" s="53">
        <v>73</v>
      </c>
      <c r="B82" s="28" t="s">
        <v>254</v>
      </c>
      <c r="C82" s="28">
        <v>1267.9000000000001</v>
      </c>
      <c r="D82" s="37">
        <v>1279.3</v>
      </c>
      <c r="E82" s="37">
        <v>1248.5999999999999</v>
      </c>
      <c r="F82" s="37">
        <v>1229.3</v>
      </c>
      <c r="G82" s="37">
        <v>1198.5999999999999</v>
      </c>
      <c r="H82" s="37">
        <v>1298.5999999999999</v>
      </c>
      <c r="I82" s="37">
        <v>1329.3000000000002</v>
      </c>
      <c r="J82" s="37">
        <v>1348.6</v>
      </c>
      <c r="K82" s="28">
        <v>1310</v>
      </c>
      <c r="L82" s="28">
        <v>1260</v>
      </c>
      <c r="M82" s="28">
        <v>0.46066000000000001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1479.55</v>
      </c>
      <c r="D83" s="37">
        <v>1487.2</v>
      </c>
      <c r="E83" s="37">
        <v>1461.25</v>
      </c>
      <c r="F83" s="37">
        <v>1442.95</v>
      </c>
      <c r="G83" s="37">
        <v>1417</v>
      </c>
      <c r="H83" s="37">
        <v>1505.5</v>
      </c>
      <c r="I83" s="37">
        <v>1531.4500000000003</v>
      </c>
      <c r="J83" s="37">
        <v>1549.75</v>
      </c>
      <c r="K83" s="28">
        <v>1513.15</v>
      </c>
      <c r="L83" s="28">
        <v>1468.9</v>
      </c>
      <c r="M83" s="28">
        <v>1.9011800000000001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134.35</v>
      </c>
      <c r="D84" s="37">
        <v>134.98333333333332</v>
      </c>
      <c r="E84" s="37">
        <v>133.16666666666663</v>
      </c>
      <c r="F84" s="37">
        <v>131.98333333333332</v>
      </c>
      <c r="G84" s="37">
        <v>130.16666666666663</v>
      </c>
      <c r="H84" s="37">
        <v>136.16666666666663</v>
      </c>
      <c r="I84" s="37">
        <v>137.98333333333329</v>
      </c>
      <c r="J84" s="37">
        <v>139.16666666666663</v>
      </c>
      <c r="K84" s="28">
        <v>136.80000000000001</v>
      </c>
      <c r="L84" s="28">
        <v>133.80000000000001</v>
      </c>
      <c r="M84" s="28">
        <v>12.441610000000001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86.8</v>
      </c>
      <c r="D85" s="37">
        <v>86.95</v>
      </c>
      <c r="E85" s="37">
        <v>86.2</v>
      </c>
      <c r="F85" s="37">
        <v>85.6</v>
      </c>
      <c r="G85" s="37">
        <v>84.85</v>
      </c>
      <c r="H85" s="37">
        <v>87.550000000000011</v>
      </c>
      <c r="I85" s="37">
        <v>88.300000000000011</v>
      </c>
      <c r="J85" s="37">
        <v>88.90000000000002</v>
      </c>
      <c r="K85" s="28">
        <v>87.7</v>
      </c>
      <c r="L85" s="28">
        <v>86.35</v>
      </c>
      <c r="M85" s="28">
        <v>44.63288</v>
      </c>
      <c r="N85" s="1"/>
      <c r="O85" s="1"/>
    </row>
    <row r="86" spans="1:15" ht="12.75" customHeight="1">
      <c r="A86" s="53">
        <v>77</v>
      </c>
      <c r="B86" s="28" t="s">
        <v>255</v>
      </c>
      <c r="C86" s="28">
        <v>229.2</v>
      </c>
      <c r="D86" s="37">
        <v>229.86666666666667</v>
      </c>
      <c r="E86" s="37">
        <v>225.83333333333334</v>
      </c>
      <c r="F86" s="37">
        <v>222.46666666666667</v>
      </c>
      <c r="G86" s="37">
        <v>218.43333333333334</v>
      </c>
      <c r="H86" s="37">
        <v>233.23333333333335</v>
      </c>
      <c r="I86" s="37">
        <v>237.26666666666665</v>
      </c>
      <c r="J86" s="37">
        <v>240.63333333333335</v>
      </c>
      <c r="K86" s="28">
        <v>233.9</v>
      </c>
      <c r="L86" s="28">
        <v>226.5</v>
      </c>
      <c r="M86" s="28">
        <v>13.09041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133.6</v>
      </c>
      <c r="D87" s="37">
        <v>132.95000000000002</v>
      </c>
      <c r="E87" s="37">
        <v>131.00000000000003</v>
      </c>
      <c r="F87" s="37">
        <v>128.4</v>
      </c>
      <c r="G87" s="37">
        <v>126.45000000000002</v>
      </c>
      <c r="H87" s="37">
        <v>135.55000000000004</v>
      </c>
      <c r="I87" s="37">
        <v>137.50000000000003</v>
      </c>
      <c r="J87" s="37">
        <v>140.10000000000005</v>
      </c>
      <c r="K87" s="28">
        <v>134.9</v>
      </c>
      <c r="L87" s="28">
        <v>130.35</v>
      </c>
      <c r="M87" s="28">
        <v>128.29948999999999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33.5</v>
      </c>
      <c r="D88" s="37">
        <v>33.75</v>
      </c>
      <c r="E88" s="37">
        <v>32.799999999999997</v>
      </c>
      <c r="F88" s="37">
        <v>32.099999999999994</v>
      </c>
      <c r="G88" s="37">
        <v>31.149999999999991</v>
      </c>
      <c r="H88" s="37">
        <v>34.450000000000003</v>
      </c>
      <c r="I88" s="37">
        <v>35.400000000000006</v>
      </c>
      <c r="J88" s="37">
        <v>36.100000000000009</v>
      </c>
      <c r="K88" s="28">
        <v>34.700000000000003</v>
      </c>
      <c r="L88" s="28">
        <v>33.049999999999997</v>
      </c>
      <c r="M88" s="28">
        <v>55.218690000000002</v>
      </c>
      <c r="N88" s="1"/>
      <c r="O88" s="1"/>
    </row>
    <row r="89" spans="1:15" ht="12.75" customHeight="1">
      <c r="A89" s="53">
        <v>80</v>
      </c>
      <c r="B89" s="28" t="s">
        <v>256</v>
      </c>
      <c r="C89" s="28">
        <v>2573.15</v>
      </c>
      <c r="D89" s="37">
        <v>2606.9</v>
      </c>
      <c r="E89" s="37">
        <v>2524.3000000000002</v>
      </c>
      <c r="F89" s="37">
        <v>2475.4500000000003</v>
      </c>
      <c r="G89" s="37">
        <v>2392.8500000000004</v>
      </c>
      <c r="H89" s="37">
        <v>2655.75</v>
      </c>
      <c r="I89" s="37">
        <v>2738.3499999999995</v>
      </c>
      <c r="J89" s="37">
        <v>2787.2</v>
      </c>
      <c r="K89" s="28">
        <v>2689.5</v>
      </c>
      <c r="L89" s="28">
        <v>2558.0500000000002</v>
      </c>
      <c r="M89" s="28">
        <v>1.0914900000000001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367.35</v>
      </c>
      <c r="D90" s="37">
        <v>368.13333333333338</v>
      </c>
      <c r="E90" s="37">
        <v>361.76666666666677</v>
      </c>
      <c r="F90" s="37">
        <v>356.18333333333339</v>
      </c>
      <c r="G90" s="37">
        <v>349.81666666666678</v>
      </c>
      <c r="H90" s="37">
        <v>373.71666666666675</v>
      </c>
      <c r="I90" s="37">
        <v>380.08333333333343</v>
      </c>
      <c r="J90" s="37">
        <v>385.66666666666674</v>
      </c>
      <c r="K90" s="28">
        <v>374.5</v>
      </c>
      <c r="L90" s="28">
        <v>362.55</v>
      </c>
      <c r="M90" s="28">
        <v>5.8146000000000004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762.05</v>
      </c>
      <c r="D91" s="37">
        <v>760.25</v>
      </c>
      <c r="E91" s="37">
        <v>751.8</v>
      </c>
      <c r="F91" s="37">
        <v>741.55</v>
      </c>
      <c r="G91" s="37">
        <v>733.09999999999991</v>
      </c>
      <c r="H91" s="37">
        <v>770.5</v>
      </c>
      <c r="I91" s="37">
        <v>778.95</v>
      </c>
      <c r="J91" s="37">
        <v>789.2</v>
      </c>
      <c r="K91" s="28">
        <v>768.7</v>
      </c>
      <c r="L91" s="28">
        <v>750</v>
      </c>
      <c r="M91" s="28">
        <v>8.9605200000000007</v>
      </c>
      <c r="N91" s="1"/>
      <c r="O91" s="1"/>
    </row>
    <row r="92" spans="1:15" ht="12.75" customHeight="1">
      <c r="A92" s="53">
        <v>83</v>
      </c>
      <c r="B92" s="28" t="s">
        <v>258</v>
      </c>
      <c r="C92" s="28">
        <v>418.5</v>
      </c>
      <c r="D92" s="37">
        <v>419.06666666666661</v>
      </c>
      <c r="E92" s="37">
        <v>414.5833333333332</v>
      </c>
      <c r="F92" s="37">
        <v>410.66666666666657</v>
      </c>
      <c r="G92" s="37">
        <v>406.18333333333317</v>
      </c>
      <c r="H92" s="37">
        <v>422.98333333333323</v>
      </c>
      <c r="I92" s="37">
        <v>427.46666666666658</v>
      </c>
      <c r="J92" s="37">
        <v>431.38333333333327</v>
      </c>
      <c r="K92" s="28">
        <v>423.55</v>
      </c>
      <c r="L92" s="28">
        <v>415.15</v>
      </c>
      <c r="M92" s="28">
        <v>0.40373999999999999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1170.3499999999999</v>
      </c>
      <c r="D93" s="37">
        <v>1178.9666666666665</v>
      </c>
      <c r="E93" s="37">
        <v>1150.383333333333</v>
      </c>
      <c r="F93" s="37">
        <v>1130.4166666666665</v>
      </c>
      <c r="G93" s="37">
        <v>1101.833333333333</v>
      </c>
      <c r="H93" s="37">
        <v>1198.9333333333329</v>
      </c>
      <c r="I93" s="37">
        <v>1227.5166666666664</v>
      </c>
      <c r="J93" s="37">
        <v>1247.4833333333329</v>
      </c>
      <c r="K93" s="28">
        <v>1207.55</v>
      </c>
      <c r="L93" s="28">
        <v>1159</v>
      </c>
      <c r="M93" s="28">
        <v>3.6945899999999998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1324.9</v>
      </c>
      <c r="D94" s="37">
        <v>1322.2166666666667</v>
      </c>
      <c r="E94" s="37">
        <v>1313.4333333333334</v>
      </c>
      <c r="F94" s="37">
        <v>1301.9666666666667</v>
      </c>
      <c r="G94" s="37">
        <v>1293.1833333333334</v>
      </c>
      <c r="H94" s="37">
        <v>1333.6833333333334</v>
      </c>
      <c r="I94" s="37">
        <v>1342.4666666666667</v>
      </c>
      <c r="J94" s="37">
        <v>1353.9333333333334</v>
      </c>
      <c r="K94" s="28">
        <v>1331</v>
      </c>
      <c r="L94" s="28">
        <v>1310.75</v>
      </c>
      <c r="M94" s="28">
        <v>5.0444100000000001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407.75</v>
      </c>
      <c r="D95" s="37">
        <v>411.08333333333331</v>
      </c>
      <c r="E95" s="37">
        <v>402.16666666666663</v>
      </c>
      <c r="F95" s="37">
        <v>396.58333333333331</v>
      </c>
      <c r="G95" s="37">
        <v>387.66666666666663</v>
      </c>
      <c r="H95" s="37">
        <v>416.66666666666663</v>
      </c>
      <c r="I95" s="37">
        <v>425.58333333333326</v>
      </c>
      <c r="J95" s="37">
        <v>431.16666666666663</v>
      </c>
      <c r="K95" s="28">
        <v>420</v>
      </c>
      <c r="L95" s="28">
        <v>405.5</v>
      </c>
      <c r="M95" s="28">
        <v>13.00736</v>
      </c>
      <c r="N95" s="1"/>
      <c r="O95" s="1"/>
    </row>
    <row r="96" spans="1:15" ht="12.75" customHeight="1">
      <c r="A96" s="53">
        <v>87</v>
      </c>
      <c r="B96" s="28" t="s">
        <v>259</v>
      </c>
      <c r="C96" s="28">
        <v>214.05</v>
      </c>
      <c r="D96" s="37">
        <v>215.43333333333337</v>
      </c>
      <c r="E96" s="37">
        <v>211.71666666666673</v>
      </c>
      <c r="F96" s="37">
        <v>209.38333333333335</v>
      </c>
      <c r="G96" s="37">
        <v>205.66666666666671</v>
      </c>
      <c r="H96" s="37">
        <v>217.76666666666674</v>
      </c>
      <c r="I96" s="37">
        <v>221.48333333333338</v>
      </c>
      <c r="J96" s="37">
        <v>223.81666666666675</v>
      </c>
      <c r="K96" s="28">
        <v>219.15</v>
      </c>
      <c r="L96" s="28">
        <v>213.1</v>
      </c>
      <c r="M96" s="28">
        <v>5.9541599999999999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961.3</v>
      </c>
      <c r="D97" s="37">
        <v>966.48333333333323</v>
      </c>
      <c r="E97" s="37">
        <v>953.96666666666647</v>
      </c>
      <c r="F97" s="37">
        <v>946.63333333333321</v>
      </c>
      <c r="G97" s="37">
        <v>934.11666666666645</v>
      </c>
      <c r="H97" s="37">
        <v>973.81666666666649</v>
      </c>
      <c r="I97" s="37">
        <v>986.33333333333314</v>
      </c>
      <c r="J97" s="37">
        <v>993.66666666666652</v>
      </c>
      <c r="K97" s="28">
        <v>979</v>
      </c>
      <c r="L97" s="28">
        <v>959.15</v>
      </c>
      <c r="M97" s="28">
        <v>25.75065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1828.5</v>
      </c>
      <c r="D98" s="37">
        <v>1832.4833333333333</v>
      </c>
      <c r="E98" s="37">
        <v>1815.7666666666667</v>
      </c>
      <c r="F98" s="37">
        <v>1803.0333333333333</v>
      </c>
      <c r="G98" s="37">
        <v>1786.3166666666666</v>
      </c>
      <c r="H98" s="37">
        <v>1845.2166666666667</v>
      </c>
      <c r="I98" s="37">
        <v>1861.9333333333334</v>
      </c>
      <c r="J98" s="37">
        <v>1874.6666666666667</v>
      </c>
      <c r="K98" s="28">
        <v>1849.2</v>
      </c>
      <c r="L98" s="28">
        <v>1819.75</v>
      </c>
      <c r="M98" s="28">
        <v>2.4873799999999999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1330.25</v>
      </c>
      <c r="D99" s="37">
        <v>1330.1333333333332</v>
      </c>
      <c r="E99" s="37">
        <v>1323.3166666666664</v>
      </c>
      <c r="F99" s="37">
        <v>1316.3833333333332</v>
      </c>
      <c r="G99" s="37">
        <v>1309.5666666666664</v>
      </c>
      <c r="H99" s="37">
        <v>1337.0666666666664</v>
      </c>
      <c r="I99" s="37">
        <v>1343.883333333333</v>
      </c>
      <c r="J99" s="37">
        <v>1350.8166666666664</v>
      </c>
      <c r="K99" s="28">
        <v>1336.95</v>
      </c>
      <c r="L99" s="28">
        <v>1323.2</v>
      </c>
      <c r="M99" s="28">
        <v>40.798490000000001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551.79999999999995</v>
      </c>
      <c r="D100" s="37">
        <v>555.33333333333337</v>
      </c>
      <c r="E100" s="37">
        <v>546.81666666666672</v>
      </c>
      <c r="F100" s="37">
        <v>541.83333333333337</v>
      </c>
      <c r="G100" s="37">
        <v>533.31666666666672</v>
      </c>
      <c r="H100" s="37">
        <v>560.31666666666672</v>
      </c>
      <c r="I100" s="37">
        <v>568.83333333333337</v>
      </c>
      <c r="J100" s="37">
        <v>573.81666666666672</v>
      </c>
      <c r="K100" s="28">
        <v>563.85</v>
      </c>
      <c r="L100" s="28">
        <v>550.35</v>
      </c>
      <c r="M100" s="28">
        <v>12.15189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1101.25</v>
      </c>
      <c r="D101" s="37">
        <v>1099.3166666666666</v>
      </c>
      <c r="E101" s="37">
        <v>1092.1833333333332</v>
      </c>
      <c r="F101" s="37">
        <v>1083.1166666666666</v>
      </c>
      <c r="G101" s="37">
        <v>1075.9833333333331</v>
      </c>
      <c r="H101" s="37">
        <v>1108.3833333333332</v>
      </c>
      <c r="I101" s="37">
        <v>1115.5166666666664</v>
      </c>
      <c r="J101" s="37">
        <v>1124.5833333333333</v>
      </c>
      <c r="K101" s="28">
        <v>1106.45</v>
      </c>
      <c r="L101" s="28">
        <v>1090.25</v>
      </c>
      <c r="M101" s="28">
        <v>4.1086799999999997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2524.4499999999998</v>
      </c>
      <c r="D102" s="37">
        <v>2519.3166666666666</v>
      </c>
      <c r="E102" s="37">
        <v>2485.1333333333332</v>
      </c>
      <c r="F102" s="37">
        <v>2445.8166666666666</v>
      </c>
      <c r="G102" s="37">
        <v>2411.6333333333332</v>
      </c>
      <c r="H102" s="37">
        <v>2558.6333333333332</v>
      </c>
      <c r="I102" s="37">
        <v>2592.8166666666666</v>
      </c>
      <c r="J102" s="37">
        <v>2632.1333333333332</v>
      </c>
      <c r="K102" s="28">
        <v>2553.5</v>
      </c>
      <c r="L102" s="28">
        <v>2480</v>
      </c>
      <c r="M102" s="28">
        <v>8.7340800000000005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316.45</v>
      </c>
      <c r="D103" s="37">
        <v>321.9666666666667</v>
      </c>
      <c r="E103" s="37">
        <v>309.93333333333339</v>
      </c>
      <c r="F103" s="37">
        <v>303.41666666666669</v>
      </c>
      <c r="G103" s="37">
        <v>291.38333333333338</v>
      </c>
      <c r="H103" s="37">
        <v>328.48333333333341</v>
      </c>
      <c r="I103" s="37">
        <v>340.51666666666671</v>
      </c>
      <c r="J103" s="37">
        <v>347.03333333333342</v>
      </c>
      <c r="K103" s="28">
        <v>334</v>
      </c>
      <c r="L103" s="28">
        <v>315.45</v>
      </c>
      <c r="M103" s="28">
        <v>191.76515000000001</v>
      </c>
      <c r="N103" s="1"/>
      <c r="O103" s="1"/>
    </row>
    <row r="104" spans="1:15" ht="12.75" customHeight="1">
      <c r="A104" s="53">
        <v>95</v>
      </c>
      <c r="B104" s="28" t="s">
        <v>260</v>
      </c>
      <c r="C104" s="28">
        <v>1780.15</v>
      </c>
      <c r="D104" s="37">
        <v>1785.6333333333334</v>
      </c>
      <c r="E104" s="37">
        <v>1753.3166666666668</v>
      </c>
      <c r="F104" s="37">
        <v>1726.4833333333333</v>
      </c>
      <c r="G104" s="37">
        <v>1694.1666666666667</v>
      </c>
      <c r="H104" s="37">
        <v>1812.4666666666669</v>
      </c>
      <c r="I104" s="37">
        <v>1844.7833333333335</v>
      </c>
      <c r="J104" s="37">
        <v>1871.616666666667</v>
      </c>
      <c r="K104" s="28">
        <v>1817.95</v>
      </c>
      <c r="L104" s="28">
        <v>1758.8</v>
      </c>
      <c r="M104" s="28">
        <v>7.4434399999999998</v>
      </c>
      <c r="N104" s="1"/>
      <c r="O104" s="1"/>
    </row>
    <row r="105" spans="1:15" ht="12.75" customHeight="1">
      <c r="A105" s="53">
        <v>96</v>
      </c>
      <c r="B105" s="28" t="s">
        <v>388</v>
      </c>
      <c r="C105" s="28">
        <v>84</v>
      </c>
      <c r="D105" s="37">
        <v>85.149999999999991</v>
      </c>
      <c r="E105" s="37">
        <v>81.549999999999983</v>
      </c>
      <c r="F105" s="37">
        <v>79.099999999999994</v>
      </c>
      <c r="G105" s="37">
        <v>75.499999999999986</v>
      </c>
      <c r="H105" s="37">
        <v>87.59999999999998</v>
      </c>
      <c r="I105" s="37">
        <v>91.199999999999974</v>
      </c>
      <c r="J105" s="37">
        <v>93.649999999999977</v>
      </c>
      <c r="K105" s="28">
        <v>88.75</v>
      </c>
      <c r="L105" s="28">
        <v>82.7</v>
      </c>
      <c r="M105" s="28">
        <v>124.06905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224.55</v>
      </c>
      <c r="D106" s="37">
        <v>221.36666666666665</v>
      </c>
      <c r="E106" s="37">
        <v>217.3833333333333</v>
      </c>
      <c r="F106" s="37">
        <v>210.21666666666664</v>
      </c>
      <c r="G106" s="37">
        <v>206.23333333333329</v>
      </c>
      <c r="H106" s="37">
        <v>228.5333333333333</v>
      </c>
      <c r="I106" s="37">
        <v>232.51666666666665</v>
      </c>
      <c r="J106" s="37">
        <v>239.68333333333331</v>
      </c>
      <c r="K106" s="28">
        <v>225.35</v>
      </c>
      <c r="L106" s="28">
        <v>214.2</v>
      </c>
      <c r="M106" s="28">
        <v>84.202039999999997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2202.85</v>
      </c>
      <c r="D107" s="37">
        <v>2204.6</v>
      </c>
      <c r="E107" s="37">
        <v>2184.2999999999997</v>
      </c>
      <c r="F107" s="37">
        <v>2165.75</v>
      </c>
      <c r="G107" s="37">
        <v>2145.4499999999998</v>
      </c>
      <c r="H107" s="37">
        <v>2223.1499999999996</v>
      </c>
      <c r="I107" s="37">
        <v>2243.4499999999998</v>
      </c>
      <c r="J107" s="37">
        <v>2261.9999999999995</v>
      </c>
      <c r="K107" s="28">
        <v>2224.9</v>
      </c>
      <c r="L107" s="28">
        <v>2186.0500000000002</v>
      </c>
      <c r="M107" s="28">
        <v>17.413779999999999</v>
      </c>
      <c r="N107" s="1"/>
      <c r="O107" s="1"/>
    </row>
    <row r="108" spans="1:15" ht="12.75" customHeight="1">
      <c r="A108" s="53">
        <v>99</v>
      </c>
      <c r="B108" s="28" t="s">
        <v>261</v>
      </c>
      <c r="C108" s="28">
        <v>247.6</v>
      </c>
      <c r="D108" s="37">
        <v>251.70000000000002</v>
      </c>
      <c r="E108" s="37">
        <v>241.15000000000003</v>
      </c>
      <c r="F108" s="37">
        <v>234.70000000000002</v>
      </c>
      <c r="G108" s="37">
        <v>224.15000000000003</v>
      </c>
      <c r="H108" s="37">
        <v>258.15000000000003</v>
      </c>
      <c r="I108" s="37">
        <v>268.70000000000005</v>
      </c>
      <c r="J108" s="37">
        <v>275.15000000000003</v>
      </c>
      <c r="K108" s="28">
        <v>262.25</v>
      </c>
      <c r="L108" s="28">
        <v>245.25</v>
      </c>
      <c r="M108" s="28">
        <v>6.6813000000000002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2159.25</v>
      </c>
      <c r="D109" s="37">
        <v>2165.4</v>
      </c>
      <c r="E109" s="37">
        <v>2144.9500000000003</v>
      </c>
      <c r="F109" s="37">
        <v>2130.65</v>
      </c>
      <c r="G109" s="37">
        <v>2110.2000000000003</v>
      </c>
      <c r="H109" s="37">
        <v>2179.7000000000003</v>
      </c>
      <c r="I109" s="37">
        <v>2200.15</v>
      </c>
      <c r="J109" s="37">
        <v>2214.4500000000003</v>
      </c>
      <c r="K109" s="28">
        <v>2185.85</v>
      </c>
      <c r="L109" s="28">
        <v>2151.1</v>
      </c>
      <c r="M109" s="28">
        <v>29.515139999999999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686.6</v>
      </c>
      <c r="D110" s="37">
        <v>690.19999999999993</v>
      </c>
      <c r="E110" s="37">
        <v>681.49999999999989</v>
      </c>
      <c r="F110" s="37">
        <v>676.4</v>
      </c>
      <c r="G110" s="37">
        <v>667.69999999999993</v>
      </c>
      <c r="H110" s="37">
        <v>695.29999999999984</v>
      </c>
      <c r="I110" s="37">
        <v>703.99999999999989</v>
      </c>
      <c r="J110" s="37">
        <v>709.0999999999998</v>
      </c>
      <c r="K110" s="28">
        <v>698.9</v>
      </c>
      <c r="L110" s="28">
        <v>685.1</v>
      </c>
      <c r="M110" s="28">
        <v>68.382490000000004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1134.95</v>
      </c>
      <c r="D111" s="37">
        <v>1129.9666666666667</v>
      </c>
      <c r="E111" s="37">
        <v>1116.9833333333333</v>
      </c>
      <c r="F111" s="37">
        <v>1099.0166666666667</v>
      </c>
      <c r="G111" s="37">
        <v>1086.0333333333333</v>
      </c>
      <c r="H111" s="37">
        <v>1147.9333333333334</v>
      </c>
      <c r="I111" s="37">
        <v>1160.916666666667</v>
      </c>
      <c r="J111" s="37">
        <v>1178.8833333333334</v>
      </c>
      <c r="K111" s="28">
        <v>1142.95</v>
      </c>
      <c r="L111" s="28">
        <v>1112</v>
      </c>
      <c r="M111" s="28">
        <v>9.1985299999999999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486.9</v>
      </c>
      <c r="D112" s="37">
        <v>491.7</v>
      </c>
      <c r="E112" s="37">
        <v>479.59999999999997</v>
      </c>
      <c r="F112" s="37">
        <v>472.29999999999995</v>
      </c>
      <c r="G112" s="37">
        <v>460.19999999999993</v>
      </c>
      <c r="H112" s="37">
        <v>499</v>
      </c>
      <c r="I112" s="37">
        <v>511.1</v>
      </c>
      <c r="J112" s="37">
        <v>518.40000000000009</v>
      </c>
      <c r="K112" s="28">
        <v>503.8</v>
      </c>
      <c r="L112" s="28">
        <v>484.4</v>
      </c>
      <c r="M112" s="28">
        <v>13.6572</v>
      </c>
      <c r="N112" s="1"/>
      <c r="O112" s="1"/>
    </row>
    <row r="113" spans="1:15" ht="12.75" customHeight="1">
      <c r="A113" s="53">
        <v>104</v>
      </c>
      <c r="B113" s="28" t="s">
        <v>262</v>
      </c>
      <c r="C113" s="28">
        <v>423.55</v>
      </c>
      <c r="D113" s="37">
        <v>428.51666666666665</v>
      </c>
      <c r="E113" s="37">
        <v>416.0333333333333</v>
      </c>
      <c r="F113" s="37">
        <v>408.51666666666665</v>
      </c>
      <c r="G113" s="37">
        <v>396.0333333333333</v>
      </c>
      <c r="H113" s="37">
        <v>436.0333333333333</v>
      </c>
      <c r="I113" s="37">
        <v>448.51666666666665</v>
      </c>
      <c r="J113" s="37">
        <v>456.0333333333333</v>
      </c>
      <c r="K113" s="28">
        <v>441</v>
      </c>
      <c r="L113" s="28">
        <v>421</v>
      </c>
      <c r="M113" s="28">
        <v>2.1394899999999999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29.15</v>
      </c>
      <c r="D114" s="37">
        <v>29.45</v>
      </c>
      <c r="E114" s="37">
        <v>28.65</v>
      </c>
      <c r="F114" s="37">
        <v>28.15</v>
      </c>
      <c r="G114" s="37">
        <v>27.349999999999998</v>
      </c>
      <c r="H114" s="37">
        <v>29.95</v>
      </c>
      <c r="I114" s="37">
        <v>30.750000000000004</v>
      </c>
      <c r="J114" s="37">
        <v>31.25</v>
      </c>
      <c r="K114" s="28">
        <v>30.25</v>
      </c>
      <c r="L114" s="28">
        <v>28.95</v>
      </c>
      <c r="M114" s="28">
        <v>464.51427999999999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265.3</v>
      </c>
      <c r="D115" s="37">
        <v>266.83333333333331</v>
      </c>
      <c r="E115" s="37">
        <v>263.36666666666662</v>
      </c>
      <c r="F115" s="37">
        <v>261.43333333333328</v>
      </c>
      <c r="G115" s="37">
        <v>257.96666666666658</v>
      </c>
      <c r="H115" s="37">
        <v>268.76666666666665</v>
      </c>
      <c r="I115" s="37">
        <v>272.23333333333335</v>
      </c>
      <c r="J115" s="37">
        <v>274.16666666666669</v>
      </c>
      <c r="K115" s="28">
        <v>270.3</v>
      </c>
      <c r="L115" s="28">
        <v>264.89999999999998</v>
      </c>
      <c r="M115" s="28">
        <v>113.20918</v>
      </c>
      <c r="N115" s="1"/>
      <c r="O115" s="1"/>
    </row>
    <row r="116" spans="1:15" ht="12.75" customHeight="1">
      <c r="A116" s="53">
        <v>107</v>
      </c>
      <c r="B116" s="28" t="s">
        <v>263</v>
      </c>
      <c r="C116" s="28">
        <v>4095.5</v>
      </c>
      <c r="D116" s="37">
        <v>4121.333333333333</v>
      </c>
      <c r="E116" s="37">
        <v>4044.1666666666661</v>
      </c>
      <c r="F116" s="37">
        <v>3992.833333333333</v>
      </c>
      <c r="G116" s="37">
        <v>3915.6666666666661</v>
      </c>
      <c r="H116" s="37">
        <v>4172.6666666666661</v>
      </c>
      <c r="I116" s="37">
        <v>4249.8333333333321</v>
      </c>
      <c r="J116" s="37">
        <v>4301.1666666666661</v>
      </c>
      <c r="K116" s="28">
        <v>4198.5</v>
      </c>
      <c r="L116" s="28">
        <v>4070</v>
      </c>
      <c r="M116" s="28">
        <v>1.80993</v>
      </c>
      <c r="N116" s="1"/>
      <c r="O116" s="1"/>
    </row>
    <row r="117" spans="1:15" ht="12.75" customHeight="1">
      <c r="A117" s="53">
        <v>108</v>
      </c>
      <c r="B117" s="28" t="s">
        <v>403</v>
      </c>
      <c r="C117" s="28">
        <v>145.85</v>
      </c>
      <c r="D117" s="37">
        <v>146.4</v>
      </c>
      <c r="E117" s="37">
        <v>143.70000000000002</v>
      </c>
      <c r="F117" s="37">
        <v>141.55000000000001</v>
      </c>
      <c r="G117" s="37">
        <v>138.85000000000002</v>
      </c>
      <c r="H117" s="37">
        <v>148.55000000000001</v>
      </c>
      <c r="I117" s="37">
        <v>151.25</v>
      </c>
      <c r="J117" s="37">
        <v>153.4</v>
      </c>
      <c r="K117" s="28">
        <v>149.1</v>
      </c>
      <c r="L117" s="28">
        <v>144.25</v>
      </c>
      <c r="M117" s="28">
        <v>21.16527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215.1</v>
      </c>
      <c r="D118" s="37">
        <v>217.03333333333333</v>
      </c>
      <c r="E118" s="37">
        <v>212.06666666666666</v>
      </c>
      <c r="F118" s="37">
        <v>209.03333333333333</v>
      </c>
      <c r="G118" s="37">
        <v>204.06666666666666</v>
      </c>
      <c r="H118" s="37">
        <v>220.06666666666666</v>
      </c>
      <c r="I118" s="37">
        <v>225.0333333333333</v>
      </c>
      <c r="J118" s="37">
        <v>228.06666666666666</v>
      </c>
      <c r="K118" s="28">
        <v>222</v>
      </c>
      <c r="L118" s="28">
        <v>214</v>
      </c>
      <c r="M118" s="28">
        <v>39.395130000000002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105.55</v>
      </c>
      <c r="D119" s="37">
        <v>105.25</v>
      </c>
      <c r="E119" s="37">
        <v>103.9</v>
      </c>
      <c r="F119" s="37">
        <v>102.25</v>
      </c>
      <c r="G119" s="37">
        <v>100.9</v>
      </c>
      <c r="H119" s="37">
        <v>106.9</v>
      </c>
      <c r="I119" s="37">
        <v>108.25</v>
      </c>
      <c r="J119" s="37">
        <v>109.9</v>
      </c>
      <c r="K119" s="28">
        <v>106.6</v>
      </c>
      <c r="L119" s="28">
        <v>103.6</v>
      </c>
      <c r="M119" s="28">
        <v>124.27782000000001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589.79999999999995</v>
      </c>
      <c r="D120" s="37">
        <v>590.55000000000007</v>
      </c>
      <c r="E120" s="37">
        <v>583.40000000000009</v>
      </c>
      <c r="F120" s="37">
        <v>577</v>
      </c>
      <c r="G120" s="37">
        <v>569.85</v>
      </c>
      <c r="H120" s="37">
        <v>596.95000000000016</v>
      </c>
      <c r="I120" s="37">
        <v>604.1</v>
      </c>
      <c r="J120" s="37">
        <v>610.50000000000023</v>
      </c>
      <c r="K120" s="28">
        <v>597.70000000000005</v>
      </c>
      <c r="L120" s="28">
        <v>584.15</v>
      </c>
      <c r="M120" s="28">
        <v>16.86383</v>
      </c>
      <c r="N120" s="1"/>
      <c r="O120" s="1"/>
    </row>
    <row r="121" spans="1:15" ht="12.75" customHeight="1">
      <c r="A121" s="53">
        <v>112</v>
      </c>
      <c r="B121" s="28" t="s">
        <v>825</v>
      </c>
      <c r="C121" s="28">
        <v>19.899999999999999</v>
      </c>
      <c r="D121" s="37">
        <v>19.933333333333334</v>
      </c>
      <c r="E121" s="37">
        <v>19.816666666666666</v>
      </c>
      <c r="F121" s="37">
        <v>19.733333333333334</v>
      </c>
      <c r="G121" s="37">
        <v>19.616666666666667</v>
      </c>
      <c r="H121" s="37">
        <v>20.016666666666666</v>
      </c>
      <c r="I121" s="37">
        <v>20.133333333333333</v>
      </c>
      <c r="J121" s="37">
        <v>20.216666666666665</v>
      </c>
      <c r="K121" s="28">
        <v>20.05</v>
      </c>
      <c r="L121" s="28">
        <v>19.850000000000001</v>
      </c>
      <c r="M121" s="28">
        <v>23.095210000000002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357.3</v>
      </c>
      <c r="D122" s="37">
        <v>356.06666666666666</v>
      </c>
      <c r="E122" s="37">
        <v>351.43333333333334</v>
      </c>
      <c r="F122" s="37">
        <v>345.56666666666666</v>
      </c>
      <c r="G122" s="37">
        <v>340.93333333333334</v>
      </c>
      <c r="H122" s="37">
        <v>361.93333333333334</v>
      </c>
      <c r="I122" s="37">
        <v>366.56666666666666</v>
      </c>
      <c r="J122" s="37">
        <v>372.43333333333334</v>
      </c>
      <c r="K122" s="28">
        <v>360.7</v>
      </c>
      <c r="L122" s="28">
        <v>350.2</v>
      </c>
      <c r="M122" s="28">
        <v>16.682929999999999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209</v>
      </c>
      <c r="D123" s="37">
        <v>208.54999999999998</v>
      </c>
      <c r="E123" s="37">
        <v>206.44999999999996</v>
      </c>
      <c r="F123" s="37">
        <v>203.89999999999998</v>
      </c>
      <c r="G123" s="37">
        <v>201.79999999999995</v>
      </c>
      <c r="H123" s="37">
        <v>211.09999999999997</v>
      </c>
      <c r="I123" s="37">
        <v>213.2</v>
      </c>
      <c r="J123" s="37">
        <v>215.74999999999997</v>
      </c>
      <c r="K123" s="28">
        <v>210.65</v>
      </c>
      <c r="L123" s="28">
        <v>206</v>
      </c>
      <c r="M123" s="28">
        <v>23.995709999999999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777.65</v>
      </c>
      <c r="D124" s="37">
        <v>782.4</v>
      </c>
      <c r="E124" s="37">
        <v>762.94999999999993</v>
      </c>
      <c r="F124" s="37">
        <v>748.25</v>
      </c>
      <c r="G124" s="37">
        <v>728.8</v>
      </c>
      <c r="H124" s="37">
        <v>797.09999999999991</v>
      </c>
      <c r="I124" s="37">
        <v>816.55</v>
      </c>
      <c r="J124" s="37">
        <v>831.24999999999989</v>
      </c>
      <c r="K124" s="28">
        <v>801.85</v>
      </c>
      <c r="L124" s="28">
        <v>767.7</v>
      </c>
      <c r="M124" s="28">
        <v>30.667280000000002</v>
      </c>
      <c r="N124" s="1"/>
      <c r="O124" s="1"/>
    </row>
    <row r="125" spans="1:15" ht="12.75" customHeight="1">
      <c r="A125" s="53">
        <v>116</v>
      </c>
      <c r="B125" s="28" t="s">
        <v>164</v>
      </c>
      <c r="C125" s="28">
        <v>3646.65</v>
      </c>
      <c r="D125" s="37">
        <v>3612.75</v>
      </c>
      <c r="E125" s="37">
        <v>3565.5</v>
      </c>
      <c r="F125" s="37">
        <v>3484.35</v>
      </c>
      <c r="G125" s="37">
        <v>3437.1</v>
      </c>
      <c r="H125" s="37">
        <v>3693.9</v>
      </c>
      <c r="I125" s="37">
        <v>3741.15</v>
      </c>
      <c r="J125" s="37">
        <v>3822.3</v>
      </c>
      <c r="K125" s="28">
        <v>3660</v>
      </c>
      <c r="L125" s="28">
        <v>3531.6</v>
      </c>
      <c r="M125" s="28">
        <v>4.0240799999999997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1437.25</v>
      </c>
      <c r="D126" s="37">
        <v>1443.95</v>
      </c>
      <c r="E126" s="37">
        <v>1428.3000000000002</v>
      </c>
      <c r="F126" s="37">
        <v>1419.3500000000001</v>
      </c>
      <c r="G126" s="37">
        <v>1403.7000000000003</v>
      </c>
      <c r="H126" s="37">
        <v>1452.9</v>
      </c>
      <c r="I126" s="37">
        <v>1468.5500000000002</v>
      </c>
      <c r="J126" s="37">
        <v>1477.5</v>
      </c>
      <c r="K126" s="28">
        <v>1459.6</v>
      </c>
      <c r="L126" s="28">
        <v>1435</v>
      </c>
      <c r="M126" s="28">
        <v>62.533659999999998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1646.85</v>
      </c>
      <c r="D127" s="37">
        <v>1635.75</v>
      </c>
      <c r="E127" s="37">
        <v>1601.5</v>
      </c>
      <c r="F127" s="37">
        <v>1556.15</v>
      </c>
      <c r="G127" s="37">
        <v>1521.9</v>
      </c>
      <c r="H127" s="37">
        <v>1681.1</v>
      </c>
      <c r="I127" s="37">
        <v>1715.35</v>
      </c>
      <c r="J127" s="37">
        <v>1760.6999999999998</v>
      </c>
      <c r="K127" s="28">
        <v>1670</v>
      </c>
      <c r="L127" s="28">
        <v>1590.4</v>
      </c>
      <c r="M127" s="28">
        <v>9.2089700000000008</v>
      </c>
      <c r="N127" s="1"/>
      <c r="O127" s="1"/>
    </row>
    <row r="128" spans="1:15" ht="12.75" customHeight="1">
      <c r="A128" s="53">
        <v>119</v>
      </c>
      <c r="B128" s="28" t="s">
        <v>264</v>
      </c>
      <c r="C128" s="28">
        <v>888.95</v>
      </c>
      <c r="D128" s="37">
        <v>888.33333333333337</v>
      </c>
      <c r="E128" s="37">
        <v>883.4666666666667</v>
      </c>
      <c r="F128" s="37">
        <v>877.98333333333335</v>
      </c>
      <c r="G128" s="37">
        <v>873.11666666666667</v>
      </c>
      <c r="H128" s="37">
        <v>893.81666666666672</v>
      </c>
      <c r="I128" s="37">
        <v>898.68333333333328</v>
      </c>
      <c r="J128" s="37">
        <v>904.16666666666674</v>
      </c>
      <c r="K128" s="28">
        <v>893.2</v>
      </c>
      <c r="L128" s="28">
        <v>882.85</v>
      </c>
      <c r="M128" s="28">
        <v>1.8514900000000001</v>
      </c>
      <c r="N128" s="1"/>
      <c r="O128" s="1"/>
    </row>
    <row r="129" spans="1:15" ht="12.75" customHeight="1">
      <c r="A129" s="53">
        <v>120</v>
      </c>
      <c r="B129" s="28" t="s">
        <v>265</v>
      </c>
      <c r="C129" s="28">
        <v>205.8</v>
      </c>
      <c r="D129" s="37">
        <v>207.60000000000002</v>
      </c>
      <c r="E129" s="37">
        <v>201.80000000000004</v>
      </c>
      <c r="F129" s="37">
        <v>197.8</v>
      </c>
      <c r="G129" s="37">
        <v>192.00000000000003</v>
      </c>
      <c r="H129" s="37">
        <v>211.60000000000005</v>
      </c>
      <c r="I129" s="37">
        <v>217.4</v>
      </c>
      <c r="J129" s="37">
        <v>221.40000000000006</v>
      </c>
      <c r="K129" s="28">
        <v>213.4</v>
      </c>
      <c r="L129" s="28">
        <v>203.6</v>
      </c>
      <c r="M129" s="28">
        <v>9.5776699999999995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550.4</v>
      </c>
      <c r="D130" s="37">
        <v>554.26666666666665</v>
      </c>
      <c r="E130" s="37">
        <v>538.63333333333333</v>
      </c>
      <c r="F130" s="37">
        <v>526.86666666666667</v>
      </c>
      <c r="G130" s="37">
        <v>511.23333333333335</v>
      </c>
      <c r="H130" s="37">
        <v>566.0333333333333</v>
      </c>
      <c r="I130" s="37">
        <v>581.66666666666652</v>
      </c>
      <c r="J130" s="37">
        <v>593.43333333333328</v>
      </c>
      <c r="K130" s="28">
        <v>569.9</v>
      </c>
      <c r="L130" s="28">
        <v>542.5</v>
      </c>
      <c r="M130" s="28">
        <v>85.116579999999999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307.45</v>
      </c>
      <c r="D131" s="37">
        <v>311.84999999999997</v>
      </c>
      <c r="E131" s="37">
        <v>299.79999999999995</v>
      </c>
      <c r="F131" s="37">
        <v>292.14999999999998</v>
      </c>
      <c r="G131" s="37">
        <v>280.09999999999997</v>
      </c>
      <c r="H131" s="37">
        <v>319.49999999999994</v>
      </c>
      <c r="I131" s="37">
        <v>331.55</v>
      </c>
      <c r="J131" s="37">
        <v>339.19999999999993</v>
      </c>
      <c r="K131" s="28">
        <v>323.89999999999998</v>
      </c>
      <c r="L131" s="28">
        <v>304.2</v>
      </c>
      <c r="M131" s="28">
        <v>77.23854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507.45</v>
      </c>
      <c r="D132" s="37">
        <v>509.91666666666669</v>
      </c>
      <c r="E132" s="37">
        <v>502.53333333333342</v>
      </c>
      <c r="F132" s="37">
        <v>497.61666666666673</v>
      </c>
      <c r="G132" s="37">
        <v>490.23333333333346</v>
      </c>
      <c r="H132" s="37">
        <v>514.83333333333337</v>
      </c>
      <c r="I132" s="37">
        <v>522.2166666666667</v>
      </c>
      <c r="J132" s="37">
        <v>527.13333333333333</v>
      </c>
      <c r="K132" s="28">
        <v>517.29999999999995</v>
      </c>
      <c r="L132" s="28">
        <v>505</v>
      </c>
      <c r="M132" s="28">
        <v>25.11853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1669.7</v>
      </c>
      <c r="D133" s="37">
        <v>1666.1833333333334</v>
      </c>
      <c r="E133" s="37">
        <v>1656.5166666666669</v>
      </c>
      <c r="F133" s="37">
        <v>1643.3333333333335</v>
      </c>
      <c r="G133" s="37">
        <v>1633.666666666667</v>
      </c>
      <c r="H133" s="37">
        <v>1679.3666666666668</v>
      </c>
      <c r="I133" s="37">
        <v>1689.0333333333333</v>
      </c>
      <c r="J133" s="37">
        <v>1702.2166666666667</v>
      </c>
      <c r="K133" s="28">
        <v>1675.85</v>
      </c>
      <c r="L133" s="28">
        <v>1653</v>
      </c>
      <c r="M133" s="28">
        <v>17.719249999999999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68.150000000000006</v>
      </c>
      <c r="D134" s="37">
        <v>68.666666666666671</v>
      </c>
      <c r="E134" s="37">
        <v>67.333333333333343</v>
      </c>
      <c r="F134" s="37">
        <v>66.516666666666666</v>
      </c>
      <c r="G134" s="37">
        <v>65.183333333333337</v>
      </c>
      <c r="H134" s="37">
        <v>69.483333333333348</v>
      </c>
      <c r="I134" s="37">
        <v>70.816666666666691</v>
      </c>
      <c r="J134" s="37">
        <v>71.633333333333354</v>
      </c>
      <c r="K134" s="28">
        <v>70</v>
      </c>
      <c r="L134" s="28">
        <v>67.849999999999994</v>
      </c>
      <c r="M134" s="28">
        <v>80.677310000000006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3054.15</v>
      </c>
      <c r="D135" s="37">
        <v>3085.0499999999997</v>
      </c>
      <c r="E135" s="37">
        <v>3011.0999999999995</v>
      </c>
      <c r="F135" s="37">
        <v>2968.0499999999997</v>
      </c>
      <c r="G135" s="37">
        <v>2894.0999999999995</v>
      </c>
      <c r="H135" s="37">
        <v>3128.0999999999995</v>
      </c>
      <c r="I135" s="37">
        <v>3202.0499999999993</v>
      </c>
      <c r="J135" s="37">
        <v>3245.0999999999995</v>
      </c>
      <c r="K135" s="28">
        <v>3159</v>
      </c>
      <c r="L135" s="28">
        <v>3042</v>
      </c>
      <c r="M135" s="28">
        <v>2.0945200000000002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306.89999999999998</v>
      </c>
      <c r="D136" s="37">
        <v>306</v>
      </c>
      <c r="E136" s="37">
        <v>302.95</v>
      </c>
      <c r="F136" s="37">
        <v>299</v>
      </c>
      <c r="G136" s="37">
        <v>295.95</v>
      </c>
      <c r="H136" s="37">
        <v>309.95</v>
      </c>
      <c r="I136" s="37">
        <v>312.99999999999994</v>
      </c>
      <c r="J136" s="37">
        <v>316.95</v>
      </c>
      <c r="K136" s="28">
        <v>309.05</v>
      </c>
      <c r="L136" s="28">
        <v>302.05</v>
      </c>
      <c r="M136" s="28">
        <v>23.433669999999999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4021.95</v>
      </c>
      <c r="D137" s="37">
        <v>4047.5166666666664</v>
      </c>
      <c r="E137" s="37">
        <v>3980.0333333333328</v>
      </c>
      <c r="F137" s="37">
        <v>3938.1166666666663</v>
      </c>
      <c r="G137" s="37">
        <v>3870.6333333333328</v>
      </c>
      <c r="H137" s="37">
        <v>4089.4333333333329</v>
      </c>
      <c r="I137" s="37">
        <v>4156.9166666666661</v>
      </c>
      <c r="J137" s="37">
        <v>4198.833333333333</v>
      </c>
      <c r="K137" s="28">
        <v>4115</v>
      </c>
      <c r="L137" s="28">
        <v>4005.6</v>
      </c>
      <c r="M137" s="28">
        <v>2.3765000000000001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1478.75</v>
      </c>
      <c r="D138" s="37">
        <v>1479.2333333333333</v>
      </c>
      <c r="E138" s="37">
        <v>1467.5166666666667</v>
      </c>
      <c r="F138" s="37">
        <v>1456.2833333333333</v>
      </c>
      <c r="G138" s="37">
        <v>1444.5666666666666</v>
      </c>
      <c r="H138" s="37">
        <v>1490.4666666666667</v>
      </c>
      <c r="I138" s="37">
        <v>1502.1833333333334</v>
      </c>
      <c r="J138" s="37">
        <v>1513.4166666666667</v>
      </c>
      <c r="K138" s="28">
        <v>1490.95</v>
      </c>
      <c r="L138" s="28">
        <v>1468</v>
      </c>
      <c r="M138" s="28">
        <v>19.066189999999999</v>
      </c>
      <c r="N138" s="1"/>
      <c r="O138" s="1"/>
    </row>
    <row r="139" spans="1:15" ht="12.75" customHeight="1">
      <c r="A139" s="53">
        <v>130</v>
      </c>
      <c r="B139" s="28" t="s">
        <v>266</v>
      </c>
      <c r="C139" s="28">
        <v>451.9</v>
      </c>
      <c r="D139" s="37">
        <v>455</v>
      </c>
      <c r="E139" s="37">
        <v>445.9</v>
      </c>
      <c r="F139" s="37">
        <v>439.9</v>
      </c>
      <c r="G139" s="37">
        <v>430.79999999999995</v>
      </c>
      <c r="H139" s="37">
        <v>461</v>
      </c>
      <c r="I139" s="37">
        <v>470.1</v>
      </c>
      <c r="J139" s="37">
        <v>476.1</v>
      </c>
      <c r="K139" s="28">
        <v>464.1</v>
      </c>
      <c r="L139" s="28">
        <v>449</v>
      </c>
      <c r="M139" s="28">
        <v>12.90863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613.15</v>
      </c>
      <c r="D140" s="37">
        <v>619.4666666666667</v>
      </c>
      <c r="E140" s="37">
        <v>602.93333333333339</v>
      </c>
      <c r="F140" s="37">
        <v>592.7166666666667</v>
      </c>
      <c r="G140" s="37">
        <v>576.18333333333339</v>
      </c>
      <c r="H140" s="37">
        <v>629.68333333333339</v>
      </c>
      <c r="I140" s="37">
        <v>646.2166666666667</v>
      </c>
      <c r="J140" s="37">
        <v>656.43333333333339</v>
      </c>
      <c r="K140" s="28">
        <v>636</v>
      </c>
      <c r="L140" s="28">
        <v>609.25</v>
      </c>
      <c r="M140" s="28">
        <v>12.83868</v>
      </c>
      <c r="N140" s="1"/>
      <c r="O140" s="1"/>
    </row>
    <row r="141" spans="1:15" ht="12.75" customHeight="1">
      <c r="A141" s="53">
        <v>132</v>
      </c>
      <c r="B141" s="28" t="s">
        <v>160</v>
      </c>
      <c r="C141" s="28">
        <v>68040.600000000006</v>
      </c>
      <c r="D141" s="37">
        <v>67873.53333333334</v>
      </c>
      <c r="E141" s="37">
        <v>67517.06666666668</v>
      </c>
      <c r="F141" s="37">
        <v>66993.53333333334</v>
      </c>
      <c r="G141" s="37">
        <v>66637.06666666668</v>
      </c>
      <c r="H141" s="37">
        <v>68397.06666666668</v>
      </c>
      <c r="I141" s="37">
        <v>68753.533333333326</v>
      </c>
      <c r="J141" s="37">
        <v>69277.06666666668</v>
      </c>
      <c r="K141" s="28">
        <v>68230</v>
      </c>
      <c r="L141" s="28">
        <v>67350</v>
      </c>
      <c r="M141" s="28">
        <v>4.8489999999999998E-2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737.65</v>
      </c>
      <c r="D142" s="37">
        <v>729.81666666666661</v>
      </c>
      <c r="E142" s="37">
        <v>717.63333333333321</v>
      </c>
      <c r="F142" s="37">
        <v>697.61666666666656</v>
      </c>
      <c r="G142" s="37">
        <v>685.43333333333317</v>
      </c>
      <c r="H142" s="37">
        <v>749.83333333333326</v>
      </c>
      <c r="I142" s="37">
        <v>762.01666666666665</v>
      </c>
      <c r="J142" s="37">
        <v>782.0333333333333</v>
      </c>
      <c r="K142" s="28">
        <v>742</v>
      </c>
      <c r="L142" s="28">
        <v>709.8</v>
      </c>
      <c r="M142" s="28">
        <v>9.0292999999999992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169.25</v>
      </c>
      <c r="D143" s="37">
        <v>168.70000000000002</v>
      </c>
      <c r="E143" s="37">
        <v>165.90000000000003</v>
      </c>
      <c r="F143" s="37">
        <v>162.55000000000001</v>
      </c>
      <c r="G143" s="37">
        <v>159.75000000000003</v>
      </c>
      <c r="H143" s="37">
        <v>172.05000000000004</v>
      </c>
      <c r="I143" s="37">
        <v>174.85000000000005</v>
      </c>
      <c r="J143" s="37">
        <v>178.20000000000005</v>
      </c>
      <c r="K143" s="28">
        <v>171.5</v>
      </c>
      <c r="L143" s="28">
        <v>165.35</v>
      </c>
      <c r="M143" s="28">
        <v>15.72579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983.8</v>
      </c>
      <c r="D144" s="37">
        <v>986.80000000000007</v>
      </c>
      <c r="E144" s="37">
        <v>969.65000000000009</v>
      </c>
      <c r="F144" s="37">
        <v>955.5</v>
      </c>
      <c r="G144" s="37">
        <v>938.35</v>
      </c>
      <c r="H144" s="37">
        <v>1000.9500000000002</v>
      </c>
      <c r="I144" s="37">
        <v>1018.1</v>
      </c>
      <c r="J144" s="37">
        <v>1032.2500000000002</v>
      </c>
      <c r="K144" s="28">
        <v>1003.95</v>
      </c>
      <c r="L144" s="28">
        <v>972.65</v>
      </c>
      <c r="M144" s="28">
        <v>26.290240000000001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85.6</v>
      </c>
      <c r="D145" s="37">
        <v>85.816666666666663</v>
      </c>
      <c r="E145" s="37">
        <v>84.633333333333326</v>
      </c>
      <c r="F145" s="37">
        <v>83.666666666666657</v>
      </c>
      <c r="G145" s="37">
        <v>82.48333333333332</v>
      </c>
      <c r="H145" s="37">
        <v>86.783333333333331</v>
      </c>
      <c r="I145" s="37">
        <v>87.966666666666669</v>
      </c>
      <c r="J145" s="37">
        <v>88.933333333333337</v>
      </c>
      <c r="K145" s="28">
        <v>87</v>
      </c>
      <c r="L145" s="28">
        <v>84.85</v>
      </c>
      <c r="M145" s="28">
        <v>22.388590000000001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481.15</v>
      </c>
      <c r="D146" s="37">
        <v>479.31666666666661</v>
      </c>
      <c r="E146" s="37">
        <v>474.98333333333323</v>
      </c>
      <c r="F146" s="37">
        <v>468.81666666666661</v>
      </c>
      <c r="G146" s="37">
        <v>464.48333333333323</v>
      </c>
      <c r="H146" s="37">
        <v>485.48333333333323</v>
      </c>
      <c r="I146" s="37">
        <v>489.81666666666661</v>
      </c>
      <c r="J146" s="37">
        <v>495.98333333333323</v>
      </c>
      <c r="K146" s="28">
        <v>483.65</v>
      </c>
      <c r="L146" s="28">
        <v>473.15</v>
      </c>
      <c r="M146" s="28">
        <v>16.74643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7782.75</v>
      </c>
      <c r="D147" s="37">
        <v>7789.45</v>
      </c>
      <c r="E147" s="37">
        <v>7709.9</v>
      </c>
      <c r="F147" s="37">
        <v>7637.05</v>
      </c>
      <c r="G147" s="37">
        <v>7557.5</v>
      </c>
      <c r="H147" s="37">
        <v>7862.2999999999993</v>
      </c>
      <c r="I147" s="37">
        <v>7941.85</v>
      </c>
      <c r="J147" s="37">
        <v>8014.6999999999989</v>
      </c>
      <c r="K147" s="28">
        <v>7869</v>
      </c>
      <c r="L147" s="28">
        <v>7716.6</v>
      </c>
      <c r="M147" s="28">
        <v>7.9682399999999998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801.1</v>
      </c>
      <c r="D148" s="37">
        <v>803.51666666666677</v>
      </c>
      <c r="E148" s="37">
        <v>792.58333333333348</v>
      </c>
      <c r="F148" s="37">
        <v>784.06666666666672</v>
      </c>
      <c r="G148" s="37">
        <v>773.13333333333344</v>
      </c>
      <c r="H148" s="37">
        <v>812.03333333333353</v>
      </c>
      <c r="I148" s="37">
        <v>822.9666666666667</v>
      </c>
      <c r="J148" s="37">
        <v>831.48333333333358</v>
      </c>
      <c r="K148" s="28">
        <v>814.45</v>
      </c>
      <c r="L148" s="28">
        <v>795</v>
      </c>
      <c r="M148" s="28">
        <v>4.2250899999999998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2796.5</v>
      </c>
      <c r="D149" s="37">
        <v>2822.75</v>
      </c>
      <c r="E149" s="37">
        <v>2764</v>
      </c>
      <c r="F149" s="37">
        <v>2731.5</v>
      </c>
      <c r="G149" s="37">
        <v>2672.75</v>
      </c>
      <c r="H149" s="37">
        <v>2855.25</v>
      </c>
      <c r="I149" s="37">
        <v>2914</v>
      </c>
      <c r="J149" s="37">
        <v>2946.5</v>
      </c>
      <c r="K149" s="28">
        <v>2881.5</v>
      </c>
      <c r="L149" s="28">
        <v>2790.25</v>
      </c>
      <c r="M149" s="28">
        <v>2.8727</v>
      </c>
      <c r="N149" s="1"/>
      <c r="O149" s="1"/>
    </row>
    <row r="150" spans="1:15" ht="12.75" customHeight="1">
      <c r="A150" s="53">
        <v>141</v>
      </c>
      <c r="B150" s="28" t="s">
        <v>159</v>
      </c>
      <c r="C150" s="28">
        <v>2287.0500000000002</v>
      </c>
      <c r="D150" s="37">
        <v>2280.0333333333333</v>
      </c>
      <c r="E150" s="37">
        <v>2235.0166666666664</v>
      </c>
      <c r="F150" s="37">
        <v>2182.9833333333331</v>
      </c>
      <c r="G150" s="37">
        <v>2137.9666666666662</v>
      </c>
      <c r="H150" s="37">
        <v>2332.0666666666666</v>
      </c>
      <c r="I150" s="37">
        <v>2377.0833333333339</v>
      </c>
      <c r="J150" s="37">
        <v>2429.1166666666668</v>
      </c>
      <c r="K150" s="28">
        <v>2325.0500000000002</v>
      </c>
      <c r="L150" s="28">
        <v>2228</v>
      </c>
      <c r="M150" s="28">
        <v>9.6983800000000002</v>
      </c>
      <c r="N150" s="1"/>
      <c r="O150" s="1"/>
    </row>
    <row r="151" spans="1:15" ht="12.75" customHeight="1">
      <c r="A151" s="53">
        <v>142</v>
      </c>
      <c r="B151" s="28" t="s">
        <v>161</v>
      </c>
      <c r="C151" s="28">
        <v>989.15</v>
      </c>
      <c r="D151" s="37">
        <v>999.38333333333333</v>
      </c>
      <c r="E151" s="37">
        <v>976.76666666666665</v>
      </c>
      <c r="F151" s="37">
        <v>964.38333333333333</v>
      </c>
      <c r="G151" s="37">
        <v>941.76666666666665</v>
      </c>
      <c r="H151" s="37">
        <v>1011.7666666666667</v>
      </c>
      <c r="I151" s="37">
        <v>1034.3833333333332</v>
      </c>
      <c r="J151" s="37">
        <v>1046.7666666666667</v>
      </c>
      <c r="K151" s="28">
        <v>1022</v>
      </c>
      <c r="L151" s="28">
        <v>987</v>
      </c>
      <c r="M151" s="28">
        <v>3.5080900000000002</v>
      </c>
      <c r="N151" s="1"/>
      <c r="O151" s="1"/>
    </row>
    <row r="152" spans="1:15" ht="12.75" customHeight="1">
      <c r="A152" s="53">
        <v>143</v>
      </c>
      <c r="B152" s="28" t="s">
        <v>267</v>
      </c>
      <c r="C152" s="28">
        <v>638</v>
      </c>
      <c r="D152" s="37">
        <v>635.2166666666667</v>
      </c>
      <c r="E152" s="37">
        <v>612.78333333333342</v>
      </c>
      <c r="F152" s="37">
        <v>587.56666666666672</v>
      </c>
      <c r="G152" s="37">
        <v>565.13333333333344</v>
      </c>
      <c r="H152" s="37">
        <v>660.43333333333339</v>
      </c>
      <c r="I152" s="37">
        <v>682.86666666666679</v>
      </c>
      <c r="J152" s="37">
        <v>708.08333333333337</v>
      </c>
      <c r="K152" s="28">
        <v>657.65</v>
      </c>
      <c r="L152" s="28">
        <v>610</v>
      </c>
      <c r="M152" s="28">
        <v>1.5976300000000001</v>
      </c>
      <c r="N152" s="1"/>
      <c r="O152" s="1"/>
    </row>
    <row r="153" spans="1:15" ht="12.75" customHeight="1">
      <c r="A153" s="53">
        <v>144</v>
      </c>
      <c r="B153" s="28" t="s">
        <v>167</v>
      </c>
      <c r="C153" s="28">
        <v>102.85</v>
      </c>
      <c r="D153" s="37">
        <v>104.33333333333333</v>
      </c>
      <c r="E153" s="37">
        <v>100.81666666666666</v>
      </c>
      <c r="F153" s="37">
        <v>98.783333333333331</v>
      </c>
      <c r="G153" s="37">
        <v>95.266666666666666</v>
      </c>
      <c r="H153" s="37">
        <v>106.36666666666666</v>
      </c>
      <c r="I153" s="37">
        <v>109.88333333333334</v>
      </c>
      <c r="J153" s="37">
        <v>111.91666666666666</v>
      </c>
      <c r="K153" s="28">
        <v>107.85</v>
      </c>
      <c r="L153" s="28">
        <v>102.3</v>
      </c>
      <c r="M153" s="28">
        <v>99.70496</v>
      </c>
      <c r="N153" s="1"/>
      <c r="O153" s="1"/>
    </row>
    <row r="154" spans="1:15" ht="12.75" customHeight="1">
      <c r="A154" s="53">
        <v>145</v>
      </c>
      <c r="B154" s="28" t="s">
        <v>169</v>
      </c>
      <c r="C154" s="28">
        <v>137.65</v>
      </c>
      <c r="D154" s="37">
        <v>138.05000000000001</v>
      </c>
      <c r="E154" s="37">
        <v>136.15000000000003</v>
      </c>
      <c r="F154" s="37">
        <v>134.65000000000003</v>
      </c>
      <c r="G154" s="37">
        <v>132.75000000000006</v>
      </c>
      <c r="H154" s="37">
        <v>139.55000000000001</v>
      </c>
      <c r="I154" s="37">
        <v>141.44999999999999</v>
      </c>
      <c r="J154" s="37">
        <v>142.94999999999999</v>
      </c>
      <c r="K154" s="28">
        <v>139.94999999999999</v>
      </c>
      <c r="L154" s="28">
        <v>136.55000000000001</v>
      </c>
      <c r="M154" s="28">
        <v>83.173169999999999</v>
      </c>
      <c r="N154" s="1"/>
      <c r="O154" s="1"/>
    </row>
    <row r="155" spans="1:15" ht="12.75" customHeight="1">
      <c r="A155" s="53">
        <v>146</v>
      </c>
      <c r="B155" s="28" t="s">
        <v>163</v>
      </c>
      <c r="C155" s="28">
        <v>68.849999999999994</v>
      </c>
      <c r="D155" s="37">
        <v>69.95</v>
      </c>
      <c r="E155" s="37">
        <v>67.400000000000006</v>
      </c>
      <c r="F155" s="37">
        <v>65.95</v>
      </c>
      <c r="G155" s="37">
        <v>63.400000000000006</v>
      </c>
      <c r="H155" s="37">
        <v>71.400000000000006</v>
      </c>
      <c r="I155" s="37">
        <v>73.949999999999989</v>
      </c>
      <c r="J155" s="37">
        <v>75.400000000000006</v>
      </c>
      <c r="K155" s="28">
        <v>72.5</v>
      </c>
      <c r="L155" s="28">
        <v>68.5</v>
      </c>
      <c r="M155" s="28">
        <v>232.11784</v>
      </c>
      <c r="N155" s="1"/>
      <c r="O155" s="1"/>
    </row>
    <row r="156" spans="1:15" ht="12.75" customHeight="1">
      <c r="A156" s="53">
        <v>147</v>
      </c>
      <c r="B156" s="28" t="s">
        <v>165</v>
      </c>
      <c r="C156" s="28">
        <v>3562.15</v>
      </c>
      <c r="D156" s="37">
        <v>3582.5166666666664</v>
      </c>
      <c r="E156" s="37">
        <v>3516.0333333333328</v>
      </c>
      <c r="F156" s="37">
        <v>3469.9166666666665</v>
      </c>
      <c r="G156" s="37">
        <v>3403.4333333333329</v>
      </c>
      <c r="H156" s="37">
        <v>3628.6333333333328</v>
      </c>
      <c r="I156" s="37">
        <v>3695.1166666666663</v>
      </c>
      <c r="J156" s="37">
        <v>3741.2333333333327</v>
      </c>
      <c r="K156" s="28">
        <v>3649</v>
      </c>
      <c r="L156" s="28">
        <v>3536.4</v>
      </c>
      <c r="M156" s="28">
        <v>1.08914</v>
      </c>
      <c r="N156" s="1"/>
      <c r="O156" s="1"/>
    </row>
    <row r="157" spans="1:15" ht="12.75" customHeight="1">
      <c r="A157" s="53">
        <v>148</v>
      </c>
      <c r="B157" s="28" t="s">
        <v>166</v>
      </c>
      <c r="C157" s="28">
        <v>16775.150000000001</v>
      </c>
      <c r="D157" s="37">
        <v>16770.233333333334</v>
      </c>
      <c r="E157" s="37">
        <v>16590.466666666667</v>
      </c>
      <c r="F157" s="37">
        <v>16405.783333333333</v>
      </c>
      <c r="G157" s="37">
        <v>16226.016666666666</v>
      </c>
      <c r="H157" s="37">
        <v>16954.916666666668</v>
      </c>
      <c r="I157" s="37">
        <v>17134.683333333338</v>
      </c>
      <c r="J157" s="37">
        <v>17319.366666666669</v>
      </c>
      <c r="K157" s="28">
        <v>16950</v>
      </c>
      <c r="L157" s="28">
        <v>16585.55</v>
      </c>
      <c r="M157" s="28">
        <v>0.52363999999999999</v>
      </c>
      <c r="N157" s="1"/>
      <c r="O157" s="1"/>
    </row>
    <row r="158" spans="1:15" ht="12.75" customHeight="1">
      <c r="A158" s="53">
        <v>149</v>
      </c>
      <c r="B158" s="28" t="s">
        <v>162</v>
      </c>
      <c r="C158" s="28">
        <v>266.2</v>
      </c>
      <c r="D158" s="37">
        <v>267.93333333333334</v>
      </c>
      <c r="E158" s="37">
        <v>262.76666666666665</v>
      </c>
      <c r="F158" s="37">
        <v>259.33333333333331</v>
      </c>
      <c r="G158" s="37">
        <v>254.16666666666663</v>
      </c>
      <c r="H158" s="37">
        <v>271.36666666666667</v>
      </c>
      <c r="I158" s="37">
        <v>276.5333333333333</v>
      </c>
      <c r="J158" s="37">
        <v>279.9666666666667</v>
      </c>
      <c r="K158" s="28">
        <v>273.10000000000002</v>
      </c>
      <c r="L158" s="28">
        <v>264.5</v>
      </c>
      <c r="M158" s="28">
        <v>3.0238399999999999</v>
      </c>
      <c r="N158" s="1"/>
      <c r="O158" s="1"/>
    </row>
    <row r="159" spans="1:15" ht="12.75" customHeight="1">
      <c r="A159" s="53">
        <v>150</v>
      </c>
      <c r="B159" s="28" t="s">
        <v>268</v>
      </c>
      <c r="C159" s="28">
        <v>757.1</v>
      </c>
      <c r="D159" s="37">
        <v>755.4666666666667</v>
      </c>
      <c r="E159" s="37">
        <v>747.63333333333344</v>
      </c>
      <c r="F159" s="37">
        <v>738.16666666666674</v>
      </c>
      <c r="G159" s="37">
        <v>730.33333333333348</v>
      </c>
      <c r="H159" s="37">
        <v>764.93333333333339</v>
      </c>
      <c r="I159" s="37">
        <v>772.76666666666665</v>
      </c>
      <c r="J159" s="37">
        <v>782.23333333333335</v>
      </c>
      <c r="K159" s="28">
        <v>763.3</v>
      </c>
      <c r="L159" s="28">
        <v>746</v>
      </c>
      <c r="M159" s="28">
        <v>4.0878800000000002</v>
      </c>
      <c r="N159" s="1"/>
      <c r="O159" s="1"/>
    </row>
    <row r="160" spans="1:15" ht="12.75" customHeight="1">
      <c r="A160" s="53">
        <v>151</v>
      </c>
      <c r="B160" s="28" t="s">
        <v>170</v>
      </c>
      <c r="C160" s="28">
        <v>134.85</v>
      </c>
      <c r="D160" s="37">
        <v>134.26666666666665</v>
      </c>
      <c r="E160" s="37">
        <v>131.58333333333331</v>
      </c>
      <c r="F160" s="37">
        <v>128.31666666666666</v>
      </c>
      <c r="G160" s="37">
        <v>125.63333333333333</v>
      </c>
      <c r="H160" s="37">
        <v>137.5333333333333</v>
      </c>
      <c r="I160" s="37">
        <v>140.21666666666664</v>
      </c>
      <c r="J160" s="37">
        <v>143.48333333333329</v>
      </c>
      <c r="K160" s="28">
        <v>136.94999999999999</v>
      </c>
      <c r="L160" s="28">
        <v>131</v>
      </c>
      <c r="M160" s="28">
        <v>318.24106</v>
      </c>
      <c r="N160" s="1"/>
      <c r="O160" s="1"/>
    </row>
    <row r="161" spans="1:15" ht="12.75" customHeight="1">
      <c r="A161" s="53">
        <v>152</v>
      </c>
      <c r="B161" s="28" t="s">
        <v>269</v>
      </c>
      <c r="C161" s="28">
        <v>224.95</v>
      </c>
      <c r="D161" s="37">
        <v>228.03333333333333</v>
      </c>
      <c r="E161" s="37">
        <v>217.16666666666666</v>
      </c>
      <c r="F161" s="37">
        <v>209.38333333333333</v>
      </c>
      <c r="G161" s="37">
        <v>198.51666666666665</v>
      </c>
      <c r="H161" s="37">
        <v>235.81666666666666</v>
      </c>
      <c r="I161" s="37">
        <v>246.68333333333334</v>
      </c>
      <c r="J161" s="37">
        <v>254.46666666666667</v>
      </c>
      <c r="K161" s="28">
        <v>238.9</v>
      </c>
      <c r="L161" s="28">
        <v>220.25</v>
      </c>
      <c r="M161" s="28">
        <v>82.764409999999998</v>
      </c>
      <c r="N161" s="1"/>
      <c r="O161" s="1"/>
    </row>
    <row r="162" spans="1:15" ht="12.75" customHeight="1">
      <c r="A162" s="53">
        <v>153</v>
      </c>
      <c r="B162" s="28" t="s">
        <v>177</v>
      </c>
      <c r="C162" s="28">
        <v>2484.9499999999998</v>
      </c>
      <c r="D162" s="37">
        <v>2497.4333333333329</v>
      </c>
      <c r="E162" s="37">
        <v>2446.8666666666659</v>
      </c>
      <c r="F162" s="37">
        <v>2408.7833333333328</v>
      </c>
      <c r="G162" s="37">
        <v>2358.2166666666658</v>
      </c>
      <c r="H162" s="37">
        <v>2535.516666666666</v>
      </c>
      <c r="I162" s="37">
        <v>2586.0833333333326</v>
      </c>
      <c r="J162" s="37">
        <v>2624.1666666666661</v>
      </c>
      <c r="K162" s="28">
        <v>2548</v>
      </c>
      <c r="L162" s="28">
        <v>2459.35</v>
      </c>
      <c r="M162" s="28">
        <v>1.5996600000000001</v>
      </c>
      <c r="N162" s="1"/>
      <c r="O162" s="1"/>
    </row>
    <row r="163" spans="1:15" ht="12.75" customHeight="1">
      <c r="A163" s="53">
        <v>154</v>
      </c>
      <c r="B163" s="28" t="s">
        <v>171</v>
      </c>
      <c r="C163" s="28">
        <v>38968.699999999997</v>
      </c>
      <c r="D163" s="37">
        <v>38673.883333333331</v>
      </c>
      <c r="E163" s="37">
        <v>38119.816666666666</v>
      </c>
      <c r="F163" s="37">
        <v>37270.933333333334</v>
      </c>
      <c r="G163" s="37">
        <v>36716.866666666669</v>
      </c>
      <c r="H163" s="37">
        <v>39522.766666666663</v>
      </c>
      <c r="I163" s="37">
        <v>40076.833333333328</v>
      </c>
      <c r="J163" s="37">
        <v>40925.71666666666</v>
      </c>
      <c r="K163" s="28">
        <v>39227.949999999997</v>
      </c>
      <c r="L163" s="28">
        <v>37825</v>
      </c>
      <c r="M163" s="28">
        <v>0.24263000000000001</v>
      </c>
      <c r="N163" s="1"/>
      <c r="O163" s="1"/>
    </row>
    <row r="164" spans="1:15" ht="12.75" customHeight="1">
      <c r="A164" s="53">
        <v>155</v>
      </c>
      <c r="B164" s="28" t="s">
        <v>173</v>
      </c>
      <c r="C164" s="28">
        <v>207</v>
      </c>
      <c r="D164" s="37">
        <v>207.4666666666667</v>
      </c>
      <c r="E164" s="37">
        <v>204.3333333333334</v>
      </c>
      <c r="F164" s="37">
        <v>201.66666666666671</v>
      </c>
      <c r="G164" s="37">
        <v>198.53333333333342</v>
      </c>
      <c r="H164" s="37">
        <v>210.13333333333338</v>
      </c>
      <c r="I164" s="37">
        <v>213.26666666666671</v>
      </c>
      <c r="J164" s="37">
        <v>215.93333333333337</v>
      </c>
      <c r="K164" s="28">
        <v>210.6</v>
      </c>
      <c r="L164" s="28">
        <v>204.8</v>
      </c>
      <c r="M164" s="28">
        <v>18.166930000000001</v>
      </c>
      <c r="N164" s="1"/>
      <c r="O164" s="1"/>
    </row>
    <row r="165" spans="1:15" ht="12.75" customHeight="1">
      <c r="A165" s="53">
        <v>156</v>
      </c>
      <c r="B165" s="28" t="s">
        <v>175</v>
      </c>
      <c r="C165" s="28">
        <v>4115.75</v>
      </c>
      <c r="D165" s="37">
        <v>4103.2333333333336</v>
      </c>
      <c r="E165" s="37">
        <v>4082.5166666666673</v>
      </c>
      <c r="F165" s="37">
        <v>4049.2833333333338</v>
      </c>
      <c r="G165" s="37">
        <v>4028.5666666666675</v>
      </c>
      <c r="H165" s="37">
        <v>4136.4666666666672</v>
      </c>
      <c r="I165" s="37">
        <v>4157.1833333333343</v>
      </c>
      <c r="J165" s="37">
        <v>4190.416666666667</v>
      </c>
      <c r="K165" s="28">
        <v>4123.95</v>
      </c>
      <c r="L165" s="28">
        <v>4070</v>
      </c>
      <c r="M165" s="28">
        <v>9.4909999999999994E-2</v>
      </c>
      <c r="N165" s="1"/>
      <c r="O165" s="1"/>
    </row>
    <row r="166" spans="1:15" ht="12.75" customHeight="1">
      <c r="A166" s="53">
        <v>157</v>
      </c>
      <c r="B166" s="28" t="s">
        <v>176</v>
      </c>
      <c r="C166" s="28">
        <v>2082.1</v>
      </c>
      <c r="D166" s="37">
        <v>2097.2999999999997</v>
      </c>
      <c r="E166" s="37">
        <v>2059.7999999999993</v>
      </c>
      <c r="F166" s="37">
        <v>2037.4999999999995</v>
      </c>
      <c r="G166" s="37">
        <v>1999.9999999999991</v>
      </c>
      <c r="H166" s="37">
        <v>2119.5999999999995</v>
      </c>
      <c r="I166" s="37">
        <v>2157.1000000000004</v>
      </c>
      <c r="J166" s="37">
        <v>2179.3999999999996</v>
      </c>
      <c r="K166" s="28">
        <v>2134.8000000000002</v>
      </c>
      <c r="L166" s="28">
        <v>2075</v>
      </c>
      <c r="M166" s="28">
        <v>4.9651399999999999</v>
      </c>
      <c r="N166" s="1"/>
      <c r="O166" s="1"/>
    </row>
    <row r="167" spans="1:15" ht="12.75" customHeight="1">
      <c r="A167" s="53">
        <v>158</v>
      </c>
      <c r="B167" s="28" t="s">
        <v>172</v>
      </c>
      <c r="C167" s="28">
        <v>1615.55</v>
      </c>
      <c r="D167" s="37">
        <v>1621.8666666666668</v>
      </c>
      <c r="E167" s="37">
        <v>1594.7333333333336</v>
      </c>
      <c r="F167" s="37">
        <v>1573.9166666666667</v>
      </c>
      <c r="G167" s="37">
        <v>1546.7833333333335</v>
      </c>
      <c r="H167" s="37">
        <v>1642.6833333333336</v>
      </c>
      <c r="I167" s="37">
        <v>1669.8166666666668</v>
      </c>
      <c r="J167" s="37">
        <v>1690.6333333333337</v>
      </c>
      <c r="K167" s="28">
        <v>1649</v>
      </c>
      <c r="L167" s="28">
        <v>1601.05</v>
      </c>
      <c r="M167" s="28">
        <v>4.4444400000000002</v>
      </c>
      <c r="N167" s="1"/>
      <c r="O167" s="1"/>
    </row>
    <row r="168" spans="1:15" ht="12.75" customHeight="1">
      <c r="A168" s="53">
        <v>159</v>
      </c>
      <c r="B168" s="28" t="s">
        <v>270</v>
      </c>
      <c r="C168" s="28">
        <v>2125.4499999999998</v>
      </c>
      <c r="D168" s="37">
        <v>2127.7999999999997</v>
      </c>
      <c r="E168" s="37">
        <v>2078.6499999999996</v>
      </c>
      <c r="F168" s="37">
        <v>2031.85</v>
      </c>
      <c r="G168" s="37">
        <v>1982.6999999999998</v>
      </c>
      <c r="H168" s="37">
        <v>2174.5999999999995</v>
      </c>
      <c r="I168" s="37">
        <v>2223.75</v>
      </c>
      <c r="J168" s="37">
        <v>2270.5499999999993</v>
      </c>
      <c r="K168" s="28">
        <v>2176.9499999999998</v>
      </c>
      <c r="L168" s="28">
        <v>2081</v>
      </c>
      <c r="M168" s="28">
        <v>4.5961699999999999</v>
      </c>
      <c r="N168" s="1"/>
      <c r="O168" s="1"/>
    </row>
    <row r="169" spans="1:15" ht="12.75" customHeight="1">
      <c r="A169" s="53">
        <v>160</v>
      </c>
      <c r="B169" s="28" t="s">
        <v>174</v>
      </c>
      <c r="C169" s="28">
        <v>100.85</v>
      </c>
      <c r="D169" s="37">
        <v>101.46666666666665</v>
      </c>
      <c r="E169" s="37">
        <v>99.933333333333309</v>
      </c>
      <c r="F169" s="37">
        <v>99.016666666666652</v>
      </c>
      <c r="G169" s="37">
        <v>97.483333333333306</v>
      </c>
      <c r="H169" s="37">
        <v>102.38333333333331</v>
      </c>
      <c r="I169" s="37">
        <v>103.91666666666664</v>
      </c>
      <c r="J169" s="37">
        <v>104.83333333333331</v>
      </c>
      <c r="K169" s="28">
        <v>103</v>
      </c>
      <c r="L169" s="28">
        <v>100.55</v>
      </c>
      <c r="M169" s="28">
        <v>28.046140000000001</v>
      </c>
      <c r="N169" s="1"/>
      <c r="O169" s="1"/>
    </row>
    <row r="170" spans="1:15" ht="12.75" customHeight="1">
      <c r="A170" s="53">
        <v>161</v>
      </c>
      <c r="B170" s="28" t="s">
        <v>179</v>
      </c>
      <c r="C170" s="28">
        <v>210.65</v>
      </c>
      <c r="D170" s="37">
        <v>210.0333333333333</v>
      </c>
      <c r="E170" s="37">
        <v>208.81666666666661</v>
      </c>
      <c r="F170" s="37">
        <v>206.98333333333329</v>
      </c>
      <c r="G170" s="37">
        <v>205.76666666666659</v>
      </c>
      <c r="H170" s="37">
        <v>211.86666666666662</v>
      </c>
      <c r="I170" s="37">
        <v>213.08333333333331</v>
      </c>
      <c r="J170" s="37">
        <v>214.91666666666663</v>
      </c>
      <c r="K170" s="28">
        <v>211.25</v>
      </c>
      <c r="L170" s="28">
        <v>208.2</v>
      </c>
      <c r="M170" s="28">
        <v>76.932280000000006</v>
      </c>
      <c r="N170" s="1"/>
      <c r="O170" s="1"/>
    </row>
    <row r="171" spans="1:15" ht="12.75" customHeight="1">
      <c r="A171" s="53">
        <v>162</v>
      </c>
      <c r="B171" s="28" t="s">
        <v>271</v>
      </c>
      <c r="C171" s="28">
        <v>394.1</v>
      </c>
      <c r="D171" s="37">
        <v>394.73333333333335</v>
      </c>
      <c r="E171" s="37">
        <v>385.36666666666667</v>
      </c>
      <c r="F171" s="37">
        <v>376.63333333333333</v>
      </c>
      <c r="G171" s="37">
        <v>367.26666666666665</v>
      </c>
      <c r="H171" s="37">
        <v>403.4666666666667</v>
      </c>
      <c r="I171" s="37">
        <v>412.83333333333337</v>
      </c>
      <c r="J171" s="37">
        <v>421.56666666666672</v>
      </c>
      <c r="K171" s="28">
        <v>404.1</v>
      </c>
      <c r="L171" s="28">
        <v>386</v>
      </c>
      <c r="M171" s="28">
        <v>5.9698599999999997</v>
      </c>
      <c r="N171" s="1"/>
      <c r="O171" s="1"/>
    </row>
    <row r="172" spans="1:15" ht="12.75" customHeight="1">
      <c r="A172" s="53">
        <v>163</v>
      </c>
      <c r="B172" s="28" t="s">
        <v>272</v>
      </c>
      <c r="C172" s="28">
        <v>13288.3</v>
      </c>
      <c r="D172" s="37">
        <v>13274.299999999997</v>
      </c>
      <c r="E172" s="37">
        <v>13168.699999999995</v>
      </c>
      <c r="F172" s="37">
        <v>13049.099999999999</v>
      </c>
      <c r="G172" s="37">
        <v>12943.499999999996</v>
      </c>
      <c r="H172" s="37">
        <v>13393.899999999994</v>
      </c>
      <c r="I172" s="37">
        <v>13499.499999999996</v>
      </c>
      <c r="J172" s="37">
        <v>13619.099999999993</v>
      </c>
      <c r="K172" s="28">
        <v>13379.9</v>
      </c>
      <c r="L172" s="28">
        <v>13154.7</v>
      </c>
      <c r="M172" s="28">
        <v>1.4619999999999999E-2</v>
      </c>
      <c r="N172" s="1"/>
      <c r="O172" s="1"/>
    </row>
    <row r="173" spans="1:15" ht="12.75" customHeight="1">
      <c r="A173" s="53">
        <v>164</v>
      </c>
      <c r="B173" s="28" t="s">
        <v>178</v>
      </c>
      <c r="C173" s="28">
        <v>29.3</v>
      </c>
      <c r="D173" s="37">
        <v>29.3</v>
      </c>
      <c r="E173" s="37">
        <v>29.05</v>
      </c>
      <c r="F173" s="37">
        <v>28.8</v>
      </c>
      <c r="G173" s="37">
        <v>28.55</v>
      </c>
      <c r="H173" s="37">
        <v>29.55</v>
      </c>
      <c r="I173" s="37">
        <v>29.8</v>
      </c>
      <c r="J173" s="37">
        <v>30.05</v>
      </c>
      <c r="K173" s="28">
        <v>29.55</v>
      </c>
      <c r="L173" s="28">
        <v>29.05</v>
      </c>
      <c r="M173" s="28">
        <v>245.15377000000001</v>
      </c>
      <c r="N173" s="1"/>
      <c r="O173" s="1"/>
    </row>
    <row r="174" spans="1:15" ht="12.75" customHeight="1">
      <c r="A174" s="53">
        <v>165</v>
      </c>
      <c r="B174" s="28" t="s">
        <v>183</v>
      </c>
      <c r="C174" s="28">
        <v>85.55</v>
      </c>
      <c r="D174" s="37">
        <v>84.999999999999986</v>
      </c>
      <c r="E174" s="37">
        <v>81.399999999999977</v>
      </c>
      <c r="F174" s="37">
        <v>77.249999999999986</v>
      </c>
      <c r="G174" s="37">
        <v>73.649999999999977</v>
      </c>
      <c r="H174" s="37">
        <v>89.149999999999977</v>
      </c>
      <c r="I174" s="37">
        <v>92.749999999999972</v>
      </c>
      <c r="J174" s="37">
        <v>96.899999999999977</v>
      </c>
      <c r="K174" s="28">
        <v>88.6</v>
      </c>
      <c r="L174" s="28">
        <v>80.849999999999994</v>
      </c>
      <c r="M174" s="28">
        <v>499.14530999999999</v>
      </c>
      <c r="N174" s="1"/>
      <c r="O174" s="1"/>
    </row>
    <row r="175" spans="1:15" ht="12.75" customHeight="1">
      <c r="A175" s="53">
        <v>166</v>
      </c>
      <c r="B175" s="28" t="s">
        <v>184</v>
      </c>
      <c r="C175" s="28">
        <v>115.3</v>
      </c>
      <c r="D175" s="37">
        <v>115.46666666666665</v>
      </c>
      <c r="E175" s="37">
        <v>114.33333333333331</v>
      </c>
      <c r="F175" s="37">
        <v>113.36666666666666</v>
      </c>
      <c r="G175" s="37">
        <v>112.23333333333332</v>
      </c>
      <c r="H175" s="37">
        <v>116.43333333333331</v>
      </c>
      <c r="I175" s="37">
        <v>117.56666666666666</v>
      </c>
      <c r="J175" s="37">
        <v>118.5333333333333</v>
      </c>
      <c r="K175" s="28">
        <v>116.6</v>
      </c>
      <c r="L175" s="28">
        <v>114.5</v>
      </c>
      <c r="M175" s="28">
        <v>29.355789999999999</v>
      </c>
      <c r="N175" s="1"/>
      <c r="O175" s="1"/>
    </row>
    <row r="176" spans="1:15" ht="12.75" customHeight="1">
      <c r="A176" s="53">
        <v>167</v>
      </c>
      <c r="B176" s="28" t="s">
        <v>185</v>
      </c>
      <c r="C176" s="28">
        <v>2505.6</v>
      </c>
      <c r="D176" s="37">
        <v>2521.6333333333332</v>
      </c>
      <c r="E176" s="37">
        <v>2484.9666666666662</v>
      </c>
      <c r="F176" s="37">
        <v>2464.333333333333</v>
      </c>
      <c r="G176" s="37">
        <v>2427.6666666666661</v>
      </c>
      <c r="H176" s="37">
        <v>2542.2666666666664</v>
      </c>
      <c r="I176" s="37">
        <v>2578.9333333333334</v>
      </c>
      <c r="J176" s="37">
        <v>2599.5666666666666</v>
      </c>
      <c r="K176" s="28">
        <v>2558.3000000000002</v>
      </c>
      <c r="L176" s="28">
        <v>2501</v>
      </c>
      <c r="M176" s="28">
        <v>48.998390000000001</v>
      </c>
      <c r="N176" s="1"/>
      <c r="O176" s="1"/>
    </row>
    <row r="177" spans="1:15" ht="12.75" customHeight="1">
      <c r="A177" s="53">
        <v>168</v>
      </c>
      <c r="B177" s="28" t="s">
        <v>273</v>
      </c>
      <c r="C177" s="28">
        <v>713.75</v>
      </c>
      <c r="D177" s="37">
        <v>712.7166666666667</v>
      </c>
      <c r="E177" s="37">
        <v>704.53333333333342</v>
      </c>
      <c r="F177" s="37">
        <v>695.31666666666672</v>
      </c>
      <c r="G177" s="37">
        <v>687.13333333333344</v>
      </c>
      <c r="H177" s="37">
        <v>721.93333333333339</v>
      </c>
      <c r="I177" s="37">
        <v>730.11666666666679</v>
      </c>
      <c r="J177" s="37">
        <v>739.33333333333337</v>
      </c>
      <c r="K177" s="28">
        <v>720.9</v>
      </c>
      <c r="L177" s="28">
        <v>703.5</v>
      </c>
      <c r="M177" s="28">
        <v>12.887969999999999</v>
      </c>
      <c r="N177" s="1"/>
      <c r="O177" s="1"/>
    </row>
    <row r="178" spans="1:15" ht="12.75" customHeight="1">
      <c r="A178" s="53">
        <v>169</v>
      </c>
      <c r="B178" s="28" t="s">
        <v>187</v>
      </c>
      <c r="C178" s="28">
        <v>1070.45</v>
      </c>
      <c r="D178" s="37">
        <v>1076.3499999999999</v>
      </c>
      <c r="E178" s="37">
        <v>1056.6999999999998</v>
      </c>
      <c r="F178" s="37">
        <v>1042.9499999999998</v>
      </c>
      <c r="G178" s="37">
        <v>1023.2999999999997</v>
      </c>
      <c r="H178" s="37">
        <v>1090.0999999999999</v>
      </c>
      <c r="I178" s="37">
        <v>1109.75</v>
      </c>
      <c r="J178" s="37">
        <v>1123.5</v>
      </c>
      <c r="K178" s="28">
        <v>1096</v>
      </c>
      <c r="L178" s="28">
        <v>1062.5999999999999</v>
      </c>
      <c r="M178" s="28">
        <v>5.6013599999999997</v>
      </c>
      <c r="N178" s="1"/>
      <c r="O178" s="1"/>
    </row>
    <row r="179" spans="1:15" ht="12.75" customHeight="1">
      <c r="A179" s="53">
        <v>170</v>
      </c>
      <c r="B179" s="28" t="s">
        <v>191</v>
      </c>
      <c r="C179" s="28">
        <v>2168.3000000000002</v>
      </c>
      <c r="D179" s="37">
        <v>2182.0833333333335</v>
      </c>
      <c r="E179" s="37">
        <v>2144.2166666666672</v>
      </c>
      <c r="F179" s="37">
        <v>2120.1333333333337</v>
      </c>
      <c r="G179" s="37">
        <v>2082.2666666666673</v>
      </c>
      <c r="H179" s="37">
        <v>2206.166666666667</v>
      </c>
      <c r="I179" s="37">
        <v>2244.0333333333328</v>
      </c>
      <c r="J179" s="37">
        <v>2268.1166666666668</v>
      </c>
      <c r="K179" s="28">
        <v>2219.9499999999998</v>
      </c>
      <c r="L179" s="28">
        <v>2158</v>
      </c>
      <c r="M179" s="28">
        <v>3.96618</v>
      </c>
      <c r="N179" s="1"/>
      <c r="O179" s="1"/>
    </row>
    <row r="180" spans="1:15" ht="12.75" customHeight="1">
      <c r="A180" s="53">
        <v>171</v>
      </c>
      <c r="B180" s="28" t="s">
        <v>274</v>
      </c>
      <c r="C180" s="28">
        <v>6499.2</v>
      </c>
      <c r="D180" s="37">
        <v>6479.666666666667</v>
      </c>
      <c r="E180" s="37">
        <v>6449.5333333333338</v>
      </c>
      <c r="F180" s="37">
        <v>6399.8666666666668</v>
      </c>
      <c r="G180" s="37">
        <v>6369.7333333333336</v>
      </c>
      <c r="H180" s="37">
        <v>6529.3333333333339</v>
      </c>
      <c r="I180" s="37">
        <v>6559.4666666666672</v>
      </c>
      <c r="J180" s="37">
        <v>6609.1333333333341</v>
      </c>
      <c r="K180" s="28">
        <v>6509.8</v>
      </c>
      <c r="L180" s="28">
        <v>6430</v>
      </c>
      <c r="M180" s="28">
        <v>2.392E-2</v>
      </c>
      <c r="N180" s="1"/>
      <c r="O180" s="1"/>
    </row>
    <row r="181" spans="1:15" ht="12.75" customHeight="1">
      <c r="A181" s="53">
        <v>172</v>
      </c>
      <c r="B181" s="28" t="s">
        <v>189</v>
      </c>
      <c r="C181" s="28">
        <v>18496.75</v>
      </c>
      <c r="D181" s="37">
        <v>18407.25</v>
      </c>
      <c r="E181" s="37">
        <v>18224.5</v>
      </c>
      <c r="F181" s="37">
        <v>17952.25</v>
      </c>
      <c r="G181" s="37">
        <v>17769.5</v>
      </c>
      <c r="H181" s="37">
        <v>18679.5</v>
      </c>
      <c r="I181" s="37">
        <v>18862.25</v>
      </c>
      <c r="J181" s="37">
        <v>19134.5</v>
      </c>
      <c r="K181" s="28">
        <v>18590</v>
      </c>
      <c r="L181" s="28">
        <v>18135</v>
      </c>
      <c r="M181" s="28">
        <v>0.27406000000000003</v>
      </c>
      <c r="N181" s="1"/>
      <c r="O181" s="1"/>
    </row>
    <row r="182" spans="1:15" ht="12.75" customHeight="1">
      <c r="A182" s="53">
        <v>173</v>
      </c>
      <c r="B182" s="28" t="s">
        <v>192</v>
      </c>
      <c r="C182" s="28">
        <v>1171.5999999999999</v>
      </c>
      <c r="D182" s="37">
        <v>1178.55</v>
      </c>
      <c r="E182" s="37">
        <v>1158.0999999999999</v>
      </c>
      <c r="F182" s="37">
        <v>1144.5999999999999</v>
      </c>
      <c r="G182" s="37">
        <v>1124.1499999999999</v>
      </c>
      <c r="H182" s="37">
        <v>1192.05</v>
      </c>
      <c r="I182" s="37">
        <v>1212.5000000000002</v>
      </c>
      <c r="J182" s="37">
        <v>1226</v>
      </c>
      <c r="K182" s="28">
        <v>1199</v>
      </c>
      <c r="L182" s="28">
        <v>1165.05</v>
      </c>
      <c r="M182" s="28">
        <v>9.7819500000000001</v>
      </c>
      <c r="N182" s="1"/>
      <c r="O182" s="1"/>
    </row>
    <row r="183" spans="1:15" ht="12.75" customHeight="1">
      <c r="A183" s="53">
        <v>174</v>
      </c>
      <c r="B183" s="28" t="s">
        <v>190</v>
      </c>
      <c r="C183" s="28">
        <v>2274.1999999999998</v>
      </c>
      <c r="D183" s="37">
        <v>2291.75</v>
      </c>
      <c r="E183" s="37">
        <v>2233.25</v>
      </c>
      <c r="F183" s="37">
        <v>2192.3000000000002</v>
      </c>
      <c r="G183" s="37">
        <v>2133.8000000000002</v>
      </c>
      <c r="H183" s="37">
        <v>2332.6999999999998</v>
      </c>
      <c r="I183" s="37">
        <v>2391.1999999999998</v>
      </c>
      <c r="J183" s="37">
        <v>2432.1499999999996</v>
      </c>
      <c r="K183" s="28">
        <v>2350.25</v>
      </c>
      <c r="L183" s="28">
        <v>2250.8000000000002</v>
      </c>
      <c r="M183" s="28">
        <v>3.2591899999999998</v>
      </c>
      <c r="N183" s="1"/>
      <c r="O183" s="1"/>
    </row>
    <row r="184" spans="1:15" ht="12.75" customHeight="1">
      <c r="A184" s="53">
        <v>175</v>
      </c>
      <c r="B184" s="28" t="s">
        <v>188</v>
      </c>
      <c r="C184" s="28">
        <v>447.65</v>
      </c>
      <c r="D184" s="37">
        <v>447.83333333333331</v>
      </c>
      <c r="E184" s="37">
        <v>444.46666666666664</v>
      </c>
      <c r="F184" s="37">
        <v>441.2833333333333</v>
      </c>
      <c r="G184" s="37">
        <v>437.91666666666663</v>
      </c>
      <c r="H184" s="37">
        <v>451.01666666666665</v>
      </c>
      <c r="I184" s="37">
        <v>454.38333333333333</v>
      </c>
      <c r="J184" s="37">
        <v>457.56666666666666</v>
      </c>
      <c r="K184" s="28">
        <v>451.2</v>
      </c>
      <c r="L184" s="28">
        <v>444.65</v>
      </c>
      <c r="M184" s="28">
        <v>110.66446999999999</v>
      </c>
      <c r="N184" s="1"/>
      <c r="O184" s="1"/>
    </row>
    <row r="185" spans="1:15" ht="12.75" customHeight="1">
      <c r="A185" s="53">
        <v>176</v>
      </c>
      <c r="B185" s="28" t="s">
        <v>186</v>
      </c>
      <c r="C185" s="28">
        <v>66.5</v>
      </c>
      <c r="D185" s="37">
        <v>66.55</v>
      </c>
      <c r="E185" s="37">
        <v>65.099999999999994</v>
      </c>
      <c r="F185" s="37">
        <v>63.7</v>
      </c>
      <c r="G185" s="37">
        <v>62.25</v>
      </c>
      <c r="H185" s="37">
        <v>67.949999999999989</v>
      </c>
      <c r="I185" s="37">
        <v>69.400000000000006</v>
      </c>
      <c r="J185" s="37">
        <v>70.799999999999983</v>
      </c>
      <c r="K185" s="28">
        <v>68</v>
      </c>
      <c r="L185" s="28">
        <v>65.150000000000006</v>
      </c>
      <c r="M185" s="28">
        <v>389.76591999999999</v>
      </c>
      <c r="N185" s="1"/>
      <c r="O185" s="1"/>
    </row>
    <row r="186" spans="1:15" ht="12.75" customHeight="1">
      <c r="A186" s="53">
        <v>177</v>
      </c>
      <c r="B186" s="28" t="s">
        <v>193</v>
      </c>
      <c r="C186" s="28">
        <v>809.3</v>
      </c>
      <c r="D186" s="37">
        <v>811.18333333333339</v>
      </c>
      <c r="E186" s="37">
        <v>801.36666666666679</v>
      </c>
      <c r="F186" s="37">
        <v>793.43333333333339</v>
      </c>
      <c r="G186" s="37">
        <v>783.61666666666679</v>
      </c>
      <c r="H186" s="37">
        <v>819.11666666666679</v>
      </c>
      <c r="I186" s="37">
        <v>828.93333333333339</v>
      </c>
      <c r="J186" s="37">
        <v>836.86666666666679</v>
      </c>
      <c r="K186" s="28">
        <v>821</v>
      </c>
      <c r="L186" s="28">
        <v>803.25</v>
      </c>
      <c r="M186" s="28">
        <v>20.320730000000001</v>
      </c>
      <c r="N186" s="1"/>
      <c r="O186" s="1"/>
    </row>
    <row r="187" spans="1:15" ht="12.75" customHeight="1">
      <c r="A187" s="53">
        <v>178</v>
      </c>
      <c r="B187" s="28" t="s">
        <v>194</v>
      </c>
      <c r="C187" s="28">
        <v>408.6</v>
      </c>
      <c r="D187" s="37">
        <v>419.90000000000003</v>
      </c>
      <c r="E187" s="37">
        <v>394.80000000000007</v>
      </c>
      <c r="F187" s="37">
        <v>381.00000000000006</v>
      </c>
      <c r="G187" s="37">
        <v>355.90000000000009</v>
      </c>
      <c r="H187" s="37">
        <v>433.70000000000005</v>
      </c>
      <c r="I187" s="37">
        <v>458.80000000000007</v>
      </c>
      <c r="J187" s="37">
        <v>472.6</v>
      </c>
      <c r="K187" s="28">
        <v>445</v>
      </c>
      <c r="L187" s="28">
        <v>406.1</v>
      </c>
      <c r="M187" s="28">
        <v>36.837119999999999</v>
      </c>
      <c r="N187" s="1"/>
      <c r="O187" s="1"/>
    </row>
    <row r="188" spans="1:15" ht="12.75" customHeight="1">
      <c r="A188" s="53">
        <v>179</v>
      </c>
      <c r="B188" s="28" t="s">
        <v>275</v>
      </c>
      <c r="C188" s="28">
        <v>556.1</v>
      </c>
      <c r="D188" s="37">
        <v>551.41666666666663</v>
      </c>
      <c r="E188" s="37">
        <v>544.7833333333333</v>
      </c>
      <c r="F188" s="37">
        <v>533.4666666666667</v>
      </c>
      <c r="G188" s="37">
        <v>526.83333333333337</v>
      </c>
      <c r="H188" s="37">
        <v>562.73333333333323</v>
      </c>
      <c r="I188" s="37">
        <v>569.36666666666667</v>
      </c>
      <c r="J188" s="37">
        <v>580.68333333333317</v>
      </c>
      <c r="K188" s="28">
        <v>558.04999999999995</v>
      </c>
      <c r="L188" s="28">
        <v>540.1</v>
      </c>
      <c r="M188" s="28">
        <v>4.43513</v>
      </c>
      <c r="N188" s="1"/>
      <c r="O188" s="1"/>
    </row>
    <row r="189" spans="1:15" ht="12.75" customHeight="1">
      <c r="A189" s="53">
        <v>180</v>
      </c>
      <c r="B189" s="28" t="s">
        <v>206</v>
      </c>
      <c r="C189" s="28">
        <v>743.9</v>
      </c>
      <c r="D189" s="37">
        <v>741.61666666666667</v>
      </c>
      <c r="E189" s="37">
        <v>736.68333333333339</v>
      </c>
      <c r="F189" s="37">
        <v>729.4666666666667</v>
      </c>
      <c r="G189" s="37">
        <v>724.53333333333342</v>
      </c>
      <c r="H189" s="37">
        <v>748.83333333333337</v>
      </c>
      <c r="I189" s="37">
        <v>753.76666666666654</v>
      </c>
      <c r="J189" s="37">
        <v>760.98333333333335</v>
      </c>
      <c r="K189" s="28">
        <v>746.55</v>
      </c>
      <c r="L189" s="28">
        <v>734.4</v>
      </c>
      <c r="M189" s="28">
        <v>12.94272</v>
      </c>
      <c r="N189" s="1"/>
      <c r="O189" s="1"/>
    </row>
    <row r="190" spans="1:15" ht="12.75" customHeight="1">
      <c r="A190" s="53">
        <v>181</v>
      </c>
      <c r="B190" s="28" t="s">
        <v>195</v>
      </c>
      <c r="C190" s="28">
        <v>794.3</v>
      </c>
      <c r="D190" s="37">
        <v>802.19999999999993</v>
      </c>
      <c r="E190" s="37">
        <v>783.39999999999986</v>
      </c>
      <c r="F190" s="37">
        <v>772.49999999999989</v>
      </c>
      <c r="G190" s="37">
        <v>753.69999999999982</v>
      </c>
      <c r="H190" s="37">
        <v>813.09999999999991</v>
      </c>
      <c r="I190" s="37">
        <v>831.89999999999986</v>
      </c>
      <c r="J190" s="37">
        <v>842.8</v>
      </c>
      <c r="K190" s="28">
        <v>821</v>
      </c>
      <c r="L190" s="28">
        <v>791.3</v>
      </c>
      <c r="M190" s="28">
        <v>15.904579999999999</v>
      </c>
      <c r="N190" s="1"/>
      <c r="O190" s="1"/>
    </row>
    <row r="191" spans="1:15" ht="12.75" customHeight="1">
      <c r="A191" s="53">
        <v>182</v>
      </c>
      <c r="B191" s="28" t="s">
        <v>530</v>
      </c>
      <c r="C191" s="28">
        <v>894</v>
      </c>
      <c r="D191" s="37">
        <v>889.18333333333339</v>
      </c>
      <c r="E191" s="37">
        <v>881.86666666666679</v>
      </c>
      <c r="F191" s="37">
        <v>869.73333333333335</v>
      </c>
      <c r="G191" s="37">
        <v>862.41666666666674</v>
      </c>
      <c r="H191" s="37">
        <v>901.31666666666683</v>
      </c>
      <c r="I191" s="37">
        <v>908.63333333333344</v>
      </c>
      <c r="J191" s="37">
        <v>920.76666666666688</v>
      </c>
      <c r="K191" s="28">
        <v>896.5</v>
      </c>
      <c r="L191" s="28">
        <v>877.05</v>
      </c>
      <c r="M191" s="28">
        <v>4.8544999999999998</v>
      </c>
      <c r="N191" s="1"/>
      <c r="O191" s="1"/>
    </row>
    <row r="192" spans="1:15" ht="12.75" customHeight="1">
      <c r="A192" s="53">
        <v>183</v>
      </c>
      <c r="B192" s="28" t="s">
        <v>200</v>
      </c>
      <c r="C192" s="28">
        <v>3222.95</v>
      </c>
      <c r="D192" s="37">
        <v>3218.8333333333335</v>
      </c>
      <c r="E192" s="37">
        <v>3187.1166666666668</v>
      </c>
      <c r="F192" s="37">
        <v>3151.2833333333333</v>
      </c>
      <c r="G192" s="37">
        <v>3119.5666666666666</v>
      </c>
      <c r="H192" s="37">
        <v>3254.666666666667</v>
      </c>
      <c r="I192" s="37">
        <v>3286.3833333333332</v>
      </c>
      <c r="J192" s="37">
        <v>3322.2166666666672</v>
      </c>
      <c r="K192" s="28">
        <v>3250.55</v>
      </c>
      <c r="L192" s="28">
        <v>3183</v>
      </c>
      <c r="M192" s="28">
        <v>33.363149999999997</v>
      </c>
      <c r="N192" s="1"/>
      <c r="O192" s="1"/>
    </row>
    <row r="193" spans="1:15" ht="12.75" customHeight="1">
      <c r="A193" s="53">
        <v>184</v>
      </c>
      <c r="B193" s="28" t="s">
        <v>196</v>
      </c>
      <c r="C193" s="28">
        <v>708.95</v>
      </c>
      <c r="D193" s="37">
        <v>714.31666666666661</v>
      </c>
      <c r="E193" s="37">
        <v>701.63333333333321</v>
      </c>
      <c r="F193" s="37">
        <v>694.31666666666661</v>
      </c>
      <c r="G193" s="37">
        <v>681.63333333333321</v>
      </c>
      <c r="H193" s="37">
        <v>721.63333333333321</v>
      </c>
      <c r="I193" s="37">
        <v>734.31666666666661</v>
      </c>
      <c r="J193" s="37">
        <v>741.63333333333321</v>
      </c>
      <c r="K193" s="28">
        <v>727</v>
      </c>
      <c r="L193" s="28">
        <v>707</v>
      </c>
      <c r="M193" s="28">
        <v>11.901949999999999</v>
      </c>
      <c r="N193" s="1"/>
      <c r="O193" s="1"/>
    </row>
    <row r="194" spans="1:15" ht="12.75" customHeight="1">
      <c r="A194" s="53">
        <v>185</v>
      </c>
      <c r="B194" s="28" t="s">
        <v>276</v>
      </c>
      <c r="C194" s="28">
        <v>7492.3</v>
      </c>
      <c r="D194" s="37">
        <v>7489.4333333333334</v>
      </c>
      <c r="E194" s="37">
        <v>7353.8666666666668</v>
      </c>
      <c r="F194" s="37">
        <v>7215.4333333333334</v>
      </c>
      <c r="G194" s="37">
        <v>7079.8666666666668</v>
      </c>
      <c r="H194" s="37">
        <v>7627.8666666666668</v>
      </c>
      <c r="I194" s="37">
        <v>7763.4333333333343</v>
      </c>
      <c r="J194" s="37">
        <v>7901.8666666666668</v>
      </c>
      <c r="K194" s="28">
        <v>7625</v>
      </c>
      <c r="L194" s="28">
        <v>7351</v>
      </c>
      <c r="M194" s="28">
        <v>5.4290599999999998</v>
      </c>
      <c r="N194" s="1"/>
      <c r="O194" s="1"/>
    </row>
    <row r="195" spans="1:15" ht="12.75" customHeight="1">
      <c r="A195" s="53">
        <v>186</v>
      </c>
      <c r="B195" s="28" t="s">
        <v>197</v>
      </c>
      <c r="C195" s="28">
        <v>393.1</v>
      </c>
      <c r="D195" s="37">
        <v>393.5333333333333</v>
      </c>
      <c r="E195" s="37">
        <v>390.06666666666661</v>
      </c>
      <c r="F195" s="37">
        <v>387.0333333333333</v>
      </c>
      <c r="G195" s="37">
        <v>383.56666666666661</v>
      </c>
      <c r="H195" s="37">
        <v>396.56666666666661</v>
      </c>
      <c r="I195" s="37">
        <v>400.0333333333333</v>
      </c>
      <c r="J195" s="37">
        <v>403.06666666666661</v>
      </c>
      <c r="K195" s="28">
        <v>397</v>
      </c>
      <c r="L195" s="28">
        <v>390.5</v>
      </c>
      <c r="M195" s="28">
        <v>124.26604</v>
      </c>
      <c r="N195" s="1"/>
      <c r="O195" s="1"/>
    </row>
    <row r="196" spans="1:15" ht="12.75" customHeight="1">
      <c r="A196" s="53">
        <v>187</v>
      </c>
      <c r="B196" s="28" t="s">
        <v>198</v>
      </c>
      <c r="C196" s="28">
        <v>201.3</v>
      </c>
      <c r="D196" s="37">
        <v>201.63333333333333</v>
      </c>
      <c r="E196" s="37">
        <v>198.66666666666666</v>
      </c>
      <c r="F196" s="37">
        <v>196.03333333333333</v>
      </c>
      <c r="G196" s="37">
        <v>193.06666666666666</v>
      </c>
      <c r="H196" s="37">
        <v>204.26666666666665</v>
      </c>
      <c r="I196" s="37">
        <v>207.23333333333335</v>
      </c>
      <c r="J196" s="37">
        <v>209.86666666666665</v>
      </c>
      <c r="K196" s="28">
        <v>204.6</v>
      </c>
      <c r="L196" s="28">
        <v>199</v>
      </c>
      <c r="M196" s="28">
        <v>190.99052</v>
      </c>
      <c r="N196" s="1"/>
      <c r="O196" s="1"/>
    </row>
    <row r="197" spans="1:15" ht="12.75" customHeight="1">
      <c r="A197" s="53">
        <v>188</v>
      </c>
      <c r="B197" s="28" t="s">
        <v>199</v>
      </c>
      <c r="C197" s="28">
        <v>838.1</v>
      </c>
      <c r="D197" s="37">
        <v>849.2166666666667</v>
      </c>
      <c r="E197" s="37">
        <v>824.58333333333337</v>
      </c>
      <c r="F197" s="37">
        <v>811.06666666666672</v>
      </c>
      <c r="G197" s="37">
        <v>786.43333333333339</v>
      </c>
      <c r="H197" s="37">
        <v>862.73333333333335</v>
      </c>
      <c r="I197" s="37">
        <v>887.36666666666656</v>
      </c>
      <c r="J197" s="37">
        <v>900.88333333333333</v>
      </c>
      <c r="K197" s="28">
        <v>873.85</v>
      </c>
      <c r="L197" s="28">
        <v>835.7</v>
      </c>
      <c r="M197" s="28">
        <v>109.87739000000001</v>
      </c>
      <c r="N197" s="1"/>
      <c r="O197" s="1"/>
    </row>
    <row r="198" spans="1:15" ht="12.75" customHeight="1">
      <c r="A198" s="53">
        <v>189</v>
      </c>
      <c r="B198" s="28" t="s">
        <v>201</v>
      </c>
      <c r="C198" s="28">
        <v>980</v>
      </c>
      <c r="D198" s="37">
        <v>981.65</v>
      </c>
      <c r="E198" s="37">
        <v>966.34999999999991</v>
      </c>
      <c r="F198" s="37">
        <v>952.69999999999993</v>
      </c>
      <c r="G198" s="37">
        <v>937.39999999999986</v>
      </c>
      <c r="H198" s="37">
        <v>995.3</v>
      </c>
      <c r="I198" s="37">
        <v>1010.5999999999999</v>
      </c>
      <c r="J198" s="37">
        <v>1024.25</v>
      </c>
      <c r="K198" s="28">
        <v>996.95</v>
      </c>
      <c r="L198" s="28">
        <v>968</v>
      </c>
      <c r="M198" s="28">
        <v>27.19988</v>
      </c>
      <c r="N198" s="1"/>
      <c r="O198" s="1"/>
    </row>
    <row r="199" spans="1:15" ht="12.75" customHeight="1">
      <c r="A199" s="53">
        <v>190</v>
      </c>
      <c r="B199" s="28" t="s">
        <v>182</v>
      </c>
      <c r="C199" s="28">
        <v>602.20000000000005</v>
      </c>
      <c r="D199" s="37">
        <v>600.0333333333333</v>
      </c>
      <c r="E199" s="37">
        <v>595.41666666666663</v>
      </c>
      <c r="F199" s="37">
        <v>588.63333333333333</v>
      </c>
      <c r="G199" s="37">
        <v>584.01666666666665</v>
      </c>
      <c r="H199" s="37">
        <v>606.81666666666661</v>
      </c>
      <c r="I199" s="37">
        <v>611.43333333333339</v>
      </c>
      <c r="J199" s="37">
        <v>618.21666666666658</v>
      </c>
      <c r="K199" s="28">
        <v>604.65</v>
      </c>
      <c r="L199" s="28">
        <v>593.25</v>
      </c>
      <c r="M199" s="28">
        <v>2.6546099999999999</v>
      </c>
      <c r="N199" s="1"/>
      <c r="O199" s="1"/>
    </row>
    <row r="200" spans="1:15" ht="12.75" customHeight="1">
      <c r="A200" s="53">
        <v>191</v>
      </c>
      <c r="B200" s="28" t="s">
        <v>202</v>
      </c>
      <c r="C200" s="28">
        <v>2031.2</v>
      </c>
      <c r="D200" s="37">
        <v>2036.3833333333332</v>
      </c>
      <c r="E200" s="37">
        <v>2001.8166666666666</v>
      </c>
      <c r="F200" s="37">
        <v>1972.4333333333334</v>
      </c>
      <c r="G200" s="37">
        <v>1937.8666666666668</v>
      </c>
      <c r="H200" s="37">
        <v>2065.7666666666664</v>
      </c>
      <c r="I200" s="37">
        <v>2100.333333333333</v>
      </c>
      <c r="J200" s="37">
        <v>2129.7166666666662</v>
      </c>
      <c r="K200" s="28">
        <v>2070.9499999999998</v>
      </c>
      <c r="L200" s="28">
        <v>2007</v>
      </c>
      <c r="M200" s="28">
        <v>15.078110000000001</v>
      </c>
      <c r="N200" s="1"/>
      <c r="O200" s="1"/>
    </row>
    <row r="201" spans="1:15" ht="12.75" customHeight="1">
      <c r="A201" s="53">
        <v>192</v>
      </c>
      <c r="B201" s="28" t="s">
        <v>203</v>
      </c>
      <c r="C201" s="28">
        <v>2818.05</v>
      </c>
      <c r="D201" s="37">
        <v>2821.8666666666668</v>
      </c>
      <c r="E201" s="37">
        <v>2785.8333333333335</v>
      </c>
      <c r="F201" s="37">
        <v>2753.6166666666668</v>
      </c>
      <c r="G201" s="37">
        <v>2717.5833333333335</v>
      </c>
      <c r="H201" s="37">
        <v>2854.0833333333335</v>
      </c>
      <c r="I201" s="37">
        <v>2890.1166666666663</v>
      </c>
      <c r="J201" s="37">
        <v>2922.3333333333335</v>
      </c>
      <c r="K201" s="28">
        <v>2857.9</v>
      </c>
      <c r="L201" s="28">
        <v>2789.65</v>
      </c>
      <c r="M201" s="28">
        <v>0.67830999999999997</v>
      </c>
      <c r="N201" s="1"/>
      <c r="O201" s="1"/>
    </row>
    <row r="202" spans="1:15" ht="12.75" customHeight="1">
      <c r="A202" s="53">
        <v>193</v>
      </c>
      <c r="B202" s="28" t="s">
        <v>204</v>
      </c>
      <c r="C202" s="28">
        <v>460.5</v>
      </c>
      <c r="D202" s="37">
        <v>463.2</v>
      </c>
      <c r="E202" s="37">
        <v>451.5</v>
      </c>
      <c r="F202" s="37">
        <v>442.5</v>
      </c>
      <c r="G202" s="37">
        <v>430.8</v>
      </c>
      <c r="H202" s="37">
        <v>472.2</v>
      </c>
      <c r="I202" s="37">
        <v>483.89999999999992</v>
      </c>
      <c r="J202" s="37">
        <v>492.9</v>
      </c>
      <c r="K202" s="28">
        <v>474.9</v>
      </c>
      <c r="L202" s="28">
        <v>454.2</v>
      </c>
      <c r="M202" s="28">
        <v>7.16282</v>
      </c>
      <c r="N202" s="1"/>
      <c r="O202" s="1"/>
    </row>
    <row r="203" spans="1:15" ht="12.75" customHeight="1">
      <c r="A203" s="53">
        <v>194</v>
      </c>
      <c r="B203" s="28" t="s">
        <v>205</v>
      </c>
      <c r="C203" s="28">
        <v>1020.8</v>
      </c>
      <c r="D203" s="37">
        <v>1027.0333333333335</v>
      </c>
      <c r="E203" s="37">
        <v>1003.0666666666671</v>
      </c>
      <c r="F203" s="37">
        <v>985.33333333333348</v>
      </c>
      <c r="G203" s="37">
        <v>961.36666666666702</v>
      </c>
      <c r="H203" s="37">
        <v>1044.7666666666671</v>
      </c>
      <c r="I203" s="37">
        <v>1068.7333333333338</v>
      </c>
      <c r="J203" s="37">
        <v>1086.4666666666672</v>
      </c>
      <c r="K203" s="28">
        <v>1051</v>
      </c>
      <c r="L203" s="28">
        <v>1009.3</v>
      </c>
      <c r="M203" s="28">
        <v>6.73346</v>
      </c>
      <c r="N203" s="1"/>
      <c r="O203" s="1"/>
    </row>
    <row r="204" spans="1:15" ht="12.75" customHeight="1">
      <c r="A204" s="53">
        <v>195</v>
      </c>
      <c r="B204" s="28" t="s">
        <v>209</v>
      </c>
      <c r="C204" s="28">
        <v>613.65</v>
      </c>
      <c r="D204" s="37">
        <v>625.5333333333333</v>
      </c>
      <c r="E204" s="37">
        <v>599.11666666666656</v>
      </c>
      <c r="F204" s="37">
        <v>584.58333333333326</v>
      </c>
      <c r="G204" s="37">
        <v>558.16666666666652</v>
      </c>
      <c r="H204" s="37">
        <v>640.06666666666661</v>
      </c>
      <c r="I204" s="37">
        <v>666.48333333333335</v>
      </c>
      <c r="J204" s="37">
        <v>681.01666666666665</v>
      </c>
      <c r="K204" s="28">
        <v>651.95000000000005</v>
      </c>
      <c r="L204" s="28">
        <v>611</v>
      </c>
      <c r="M204" s="28">
        <v>41.804949999999998</v>
      </c>
      <c r="N204" s="1"/>
      <c r="O204" s="1"/>
    </row>
    <row r="205" spans="1:15" ht="12.75" customHeight="1">
      <c r="A205" s="53">
        <v>196</v>
      </c>
      <c r="B205" s="28" t="s">
        <v>208</v>
      </c>
      <c r="C205" s="28">
        <v>5409.95</v>
      </c>
      <c r="D205" s="37">
        <v>5385.9833333333336</v>
      </c>
      <c r="E205" s="37">
        <v>5343.9666666666672</v>
      </c>
      <c r="F205" s="37">
        <v>5277.9833333333336</v>
      </c>
      <c r="G205" s="37">
        <v>5235.9666666666672</v>
      </c>
      <c r="H205" s="37">
        <v>5451.9666666666672</v>
      </c>
      <c r="I205" s="37">
        <v>5493.9833333333336</v>
      </c>
      <c r="J205" s="37">
        <v>5559.9666666666672</v>
      </c>
      <c r="K205" s="28">
        <v>5428</v>
      </c>
      <c r="L205" s="28">
        <v>5320</v>
      </c>
      <c r="M205" s="28">
        <v>2.1482100000000002</v>
      </c>
      <c r="N205" s="1"/>
      <c r="O205" s="1"/>
    </row>
    <row r="206" spans="1:15" ht="12.75" customHeight="1">
      <c r="A206" s="53">
        <v>197</v>
      </c>
      <c r="B206" s="28" t="s">
        <v>277</v>
      </c>
      <c r="C206" s="28">
        <v>34.799999999999997</v>
      </c>
      <c r="D206" s="37">
        <v>34.85</v>
      </c>
      <c r="E206" s="37">
        <v>34.5</v>
      </c>
      <c r="F206" s="37">
        <v>34.199999999999996</v>
      </c>
      <c r="G206" s="37">
        <v>33.849999999999994</v>
      </c>
      <c r="H206" s="37">
        <v>35.150000000000006</v>
      </c>
      <c r="I206" s="37">
        <v>35.500000000000014</v>
      </c>
      <c r="J206" s="37">
        <v>35.800000000000011</v>
      </c>
      <c r="K206" s="28">
        <v>35.200000000000003</v>
      </c>
      <c r="L206" s="28">
        <v>34.549999999999997</v>
      </c>
      <c r="M206" s="28">
        <v>80.0608</v>
      </c>
      <c r="N206" s="1"/>
      <c r="O206" s="1"/>
    </row>
    <row r="207" spans="1:15" ht="12.75" customHeight="1">
      <c r="A207" s="53">
        <v>198</v>
      </c>
      <c r="B207" s="28" t="s">
        <v>207</v>
      </c>
      <c r="C207" s="28">
        <v>1476.55</v>
      </c>
      <c r="D207" s="37">
        <v>1491.5833333333333</v>
      </c>
      <c r="E207" s="37">
        <v>1455.0666666666666</v>
      </c>
      <c r="F207" s="37">
        <v>1433.5833333333333</v>
      </c>
      <c r="G207" s="37">
        <v>1397.0666666666666</v>
      </c>
      <c r="H207" s="37">
        <v>1513.0666666666666</v>
      </c>
      <c r="I207" s="37">
        <v>1549.5833333333335</v>
      </c>
      <c r="J207" s="37">
        <v>1571.0666666666666</v>
      </c>
      <c r="K207" s="28">
        <v>1528.1</v>
      </c>
      <c r="L207" s="28">
        <v>1470.1</v>
      </c>
      <c r="M207" s="28">
        <v>8.9954999999999998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748.55</v>
      </c>
      <c r="D208" s="37">
        <v>746.55000000000007</v>
      </c>
      <c r="E208" s="37">
        <v>738.10000000000014</v>
      </c>
      <c r="F208" s="37">
        <v>727.65000000000009</v>
      </c>
      <c r="G208" s="37">
        <v>719.20000000000016</v>
      </c>
      <c r="H208" s="37">
        <v>757.00000000000011</v>
      </c>
      <c r="I208" s="37">
        <v>765.45000000000016</v>
      </c>
      <c r="J208" s="37">
        <v>775.90000000000009</v>
      </c>
      <c r="K208" s="28">
        <v>755</v>
      </c>
      <c r="L208" s="28">
        <v>736.1</v>
      </c>
      <c r="M208" s="28">
        <v>10.873620000000001</v>
      </c>
      <c r="N208" s="1"/>
      <c r="O208" s="1"/>
    </row>
    <row r="209" spans="1:15" ht="12.75" customHeight="1">
      <c r="A209" s="53">
        <v>200</v>
      </c>
      <c r="B209" s="28" t="s">
        <v>279</v>
      </c>
      <c r="C209" s="28">
        <v>748.5</v>
      </c>
      <c r="D209" s="37">
        <v>746</v>
      </c>
      <c r="E209" s="37">
        <v>733</v>
      </c>
      <c r="F209" s="37">
        <v>717.5</v>
      </c>
      <c r="G209" s="37">
        <v>704.5</v>
      </c>
      <c r="H209" s="37">
        <v>761.5</v>
      </c>
      <c r="I209" s="37">
        <v>774.5</v>
      </c>
      <c r="J209" s="37">
        <v>790</v>
      </c>
      <c r="K209" s="28">
        <v>759</v>
      </c>
      <c r="L209" s="28">
        <v>730.5</v>
      </c>
      <c r="M209" s="28">
        <v>15.45609</v>
      </c>
      <c r="N209" s="1"/>
      <c r="O209" s="1"/>
    </row>
    <row r="210" spans="1:15" ht="12.75" customHeight="1">
      <c r="A210" s="53">
        <v>201</v>
      </c>
      <c r="B210" s="28" t="s">
        <v>210</v>
      </c>
      <c r="C210" s="28">
        <v>222.1</v>
      </c>
      <c r="D210" s="37">
        <v>225.98333333333335</v>
      </c>
      <c r="E210" s="37">
        <v>217.1166666666667</v>
      </c>
      <c r="F210" s="37">
        <v>212.13333333333335</v>
      </c>
      <c r="G210" s="37">
        <v>203.26666666666671</v>
      </c>
      <c r="H210" s="37">
        <v>230.9666666666667</v>
      </c>
      <c r="I210" s="37">
        <v>239.83333333333337</v>
      </c>
      <c r="J210" s="37">
        <v>244.81666666666669</v>
      </c>
      <c r="K210" s="28">
        <v>234.85</v>
      </c>
      <c r="L210" s="28">
        <v>221</v>
      </c>
      <c r="M210" s="28">
        <v>229.44315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8.5500000000000007</v>
      </c>
      <c r="D211" s="37">
        <v>8.4833333333333325</v>
      </c>
      <c r="E211" s="37">
        <v>8.2666666666666657</v>
      </c>
      <c r="F211" s="37">
        <v>7.9833333333333325</v>
      </c>
      <c r="G211" s="37">
        <v>7.7666666666666657</v>
      </c>
      <c r="H211" s="37">
        <v>8.7666666666666657</v>
      </c>
      <c r="I211" s="37">
        <v>8.9833333333333307</v>
      </c>
      <c r="J211" s="37">
        <v>9.2666666666666657</v>
      </c>
      <c r="K211" s="28">
        <v>8.6999999999999993</v>
      </c>
      <c r="L211" s="28">
        <v>8.1999999999999993</v>
      </c>
      <c r="M211" s="28">
        <v>1354.15425</v>
      </c>
      <c r="N211" s="1"/>
      <c r="O211" s="1"/>
    </row>
    <row r="212" spans="1:15" ht="12.75" customHeight="1">
      <c r="A212" s="53">
        <v>203</v>
      </c>
      <c r="B212" s="28" t="s">
        <v>211</v>
      </c>
      <c r="C212" s="28">
        <v>947.9</v>
      </c>
      <c r="D212" s="37">
        <v>956.18333333333328</v>
      </c>
      <c r="E212" s="37">
        <v>936.06666666666661</v>
      </c>
      <c r="F212" s="37">
        <v>924.23333333333335</v>
      </c>
      <c r="G212" s="37">
        <v>904.11666666666667</v>
      </c>
      <c r="H212" s="37">
        <v>968.01666666666654</v>
      </c>
      <c r="I212" s="37">
        <v>988.1333333333331</v>
      </c>
      <c r="J212" s="37">
        <v>999.96666666666647</v>
      </c>
      <c r="K212" s="28">
        <v>976.3</v>
      </c>
      <c r="L212" s="28">
        <v>944.35</v>
      </c>
      <c r="M212" s="28">
        <v>7.6915100000000001</v>
      </c>
      <c r="N212" s="1"/>
      <c r="O212" s="1"/>
    </row>
    <row r="213" spans="1:15" ht="12.75" customHeight="1">
      <c r="A213" s="53">
        <v>204</v>
      </c>
      <c r="B213" s="28" t="s">
        <v>280</v>
      </c>
      <c r="C213" s="28">
        <v>1463</v>
      </c>
      <c r="D213" s="37">
        <v>1456.7333333333333</v>
      </c>
      <c r="E213" s="37">
        <v>1439.0166666666667</v>
      </c>
      <c r="F213" s="37">
        <v>1415.0333333333333</v>
      </c>
      <c r="G213" s="37">
        <v>1397.3166666666666</v>
      </c>
      <c r="H213" s="37">
        <v>1480.7166666666667</v>
      </c>
      <c r="I213" s="37">
        <v>1498.4333333333334</v>
      </c>
      <c r="J213" s="37">
        <v>1522.4166666666667</v>
      </c>
      <c r="K213" s="28">
        <v>1474.45</v>
      </c>
      <c r="L213" s="28">
        <v>1432.75</v>
      </c>
      <c r="M213" s="28">
        <v>1.3913</v>
      </c>
      <c r="N213" s="1"/>
      <c r="O213" s="1"/>
    </row>
    <row r="214" spans="1:15" ht="12.75" customHeight="1">
      <c r="A214" s="53">
        <v>205</v>
      </c>
      <c r="B214" s="28" t="s">
        <v>212</v>
      </c>
      <c r="C214" s="37">
        <v>411.25</v>
      </c>
      <c r="D214" s="37">
        <v>414.75</v>
      </c>
      <c r="E214" s="37">
        <v>406.8</v>
      </c>
      <c r="F214" s="37">
        <v>402.35</v>
      </c>
      <c r="G214" s="37">
        <v>394.40000000000003</v>
      </c>
      <c r="H214" s="37">
        <v>419.2</v>
      </c>
      <c r="I214" s="37">
        <v>427.15000000000003</v>
      </c>
      <c r="J214" s="37">
        <v>431.59999999999997</v>
      </c>
      <c r="K214" s="37">
        <v>422.7</v>
      </c>
      <c r="L214" s="37">
        <v>410.3</v>
      </c>
      <c r="M214" s="37">
        <v>81.014309999999995</v>
      </c>
      <c r="N214" s="1"/>
      <c r="O214" s="1"/>
    </row>
    <row r="215" spans="1:15" ht="12.75" customHeight="1">
      <c r="A215" s="53">
        <v>206</v>
      </c>
      <c r="B215" s="28" t="s">
        <v>281</v>
      </c>
      <c r="C215" s="37">
        <v>12.45</v>
      </c>
      <c r="D215" s="37">
        <v>12.5</v>
      </c>
      <c r="E215" s="37">
        <v>12.4</v>
      </c>
      <c r="F215" s="37">
        <v>12.35</v>
      </c>
      <c r="G215" s="37">
        <v>12.25</v>
      </c>
      <c r="H215" s="37">
        <v>12.55</v>
      </c>
      <c r="I215" s="37">
        <v>12.650000000000002</v>
      </c>
      <c r="J215" s="37">
        <v>12.700000000000001</v>
      </c>
      <c r="K215" s="37">
        <v>12.6</v>
      </c>
      <c r="L215" s="37">
        <v>12.45</v>
      </c>
      <c r="M215" s="37">
        <v>264.97739999999999</v>
      </c>
      <c r="N215" s="1"/>
      <c r="O215" s="1"/>
    </row>
    <row r="216" spans="1:15" ht="12.75" customHeight="1">
      <c r="A216" s="53">
        <v>207</v>
      </c>
      <c r="B216" s="28" t="s">
        <v>213</v>
      </c>
      <c r="C216" s="37">
        <v>211.3</v>
      </c>
      <c r="D216" s="37">
        <v>214.23333333333335</v>
      </c>
      <c r="E216" s="37">
        <v>207.06666666666669</v>
      </c>
      <c r="F216" s="37">
        <v>202.83333333333334</v>
      </c>
      <c r="G216" s="37">
        <v>195.66666666666669</v>
      </c>
      <c r="H216" s="37">
        <v>218.4666666666667</v>
      </c>
      <c r="I216" s="37">
        <v>225.63333333333333</v>
      </c>
      <c r="J216" s="37">
        <v>229.8666666666667</v>
      </c>
      <c r="K216" s="37">
        <v>221.4</v>
      </c>
      <c r="L216" s="37">
        <v>210</v>
      </c>
      <c r="M216" s="37">
        <v>71.121009999999998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C15" sqref="C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03"/>
      <c r="B1" s="50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44735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96" t="s">
        <v>16</v>
      </c>
      <c r="B9" s="498" t="s">
        <v>18</v>
      </c>
      <c r="C9" s="502" t="s">
        <v>20</v>
      </c>
      <c r="D9" s="502" t="s">
        <v>21</v>
      </c>
      <c r="E9" s="493" t="s">
        <v>22</v>
      </c>
      <c r="F9" s="494"/>
      <c r="G9" s="495"/>
      <c r="H9" s="493" t="s">
        <v>23</v>
      </c>
      <c r="I9" s="494"/>
      <c r="J9" s="495"/>
      <c r="K9" s="23"/>
      <c r="L9" s="24"/>
      <c r="M9" s="50"/>
      <c r="N9" s="1"/>
      <c r="O9" s="1"/>
    </row>
    <row r="10" spans="1:15" ht="42.75" customHeight="1">
      <c r="A10" s="500"/>
      <c r="B10" s="501"/>
      <c r="C10" s="501"/>
      <c r="D10" s="50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10" t="s">
        <v>287</v>
      </c>
      <c r="C11" s="301">
        <v>19764.849999999999</v>
      </c>
      <c r="D11" s="302">
        <v>19766.566666666666</v>
      </c>
      <c r="E11" s="302">
        <v>19633.133333333331</v>
      </c>
      <c r="F11" s="302">
        <v>19501.416666666664</v>
      </c>
      <c r="G11" s="302">
        <v>19367.98333333333</v>
      </c>
      <c r="H11" s="302">
        <v>19898.283333333333</v>
      </c>
      <c r="I11" s="302">
        <v>20031.716666666667</v>
      </c>
      <c r="J11" s="302">
        <v>20163.433333333334</v>
      </c>
      <c r="K11" s="301">
        <v>19900</v>
      </c>
      <c r="L11" s="301">
        <v>19634.849999999999</v>
      </c>
      <c r="M11" s="301">
        <v>0.54193999999999998</v>
      </c>
      <c r="N11" s="1"/>
      <c r="O11" s="1"/>
    </row>
    <row r="12" spans="1:15" ht="12" customHeight="1">
      <c r="A12" s="30">
        <v>2</v>
      </c>
      <c r="B12" s="311" t="s">
        <v>292</v>
      </c>
      <c r="C12" s="301">
        <v>381.1</v>
      </c>
      <c r="D12" s="302">
        <v>385.15000000000003</v>
      </c>
      <c r="E12" s="302">
        <v>375.80000000000007</v>
      </c>
      <c r="F12" s="302">
        <v>370.50000000000006</v>
      </c>
      <c r="G12" s="302">
        <v>361.15000000000009</v>
      </c>
      <c r="H12" s="302">
        <v>390.45000000000005</v>
      </c>
      <c r="I12" s="302">
        <v>399.80000000000007</v>
      </c>
      <c r="J12" s="302">
        <v>405.1</v>
      </c>
      <c r="K12" s="301">
        <v>394.5</v>
      </c>
      <c r="L12" s="301">
        <v>379.85</v>
      </c>
      <c r="M12" s="301">
        <v>0.59536999999999995</v>
      </c>
      <c r="N12" s="1"/>
      <c r="O12" s="1"/>
    </row>
    <row r="13" spans="1:15" ht="12" customHeight="1">
      <c r="A13" s="30">
        <v>3</v>
      </c>
      <c r="B13" s="311" t="s">
        <v>39</v>
      </c>
      <c r="C13" s="301">
        <v>690.75</v>
      </c>
      <c r="D13" s="302">
        <v>692.91666666666663</v>
      </c>
      <c r="E13" s="302">
        <v>681.0333333333333</v>
      </c>
      <c r="F13" s="302">
        <v>671.31666666666672</v>
      </c>
      <c r="G13" s="302">
        <v>659.43333333333339</v>
      </c>
      <c r="H13" s="302">
        <v>702.63333333333321</v>
      </c>
      <c r="I13" s="302">
        <v>714.51666666666665</v>
      </c>
      <c r="J13" s="302">
        <v>724.23333333333312</v>
      </c>
      <c r="K13" s="301">
        <v>704.8</v>
      </c>
      <c r="L13" s="301">
        <v>683.2</v>
      </c>
      <c r="M13" s="301">
        <v>7.6721500000000002</v>
      </c>
      <c r="N13" s="1"/>
      <c r="O13" s="1"/>
    </row>
    <row r="14" spans="1:15" ht="12" customHeight="1">
      <c r="A14" s="30">
        <v>4</v>
      </c>
      <c r="B14" s="311" t="s">
        <v>293</v>
      </c>
      <c r="C14" s="301">
        <v>1894.4</v>
      </c>
      <c r="D14" s="302">
        <v>1928.8</v>
      </c>
      <c r="E14" s="302">
        <v>1846.6</v>
      </c>
      <c r="F14" s="302">
        <v>1798.8</v>
      </c>
      <c r="G14" s="302">
        <v>1716.6</v>
      </c>
      <c r="H14" s="302">
        <v>1976.6</v>
      </c>
      <c r="I14" s="302">
        <v>2058.8000000000002</v>
      </c>
      <c r="J14" s="302">
        <v>2106.6</v>
      </c>
      <c r="K14" s="301">
        <v>2011</v>
      </c>
      <c r="L14" s="301">
        <v>1881</v>
      </c>
      <c r="M14" s="301">
        <v>0.83218999999999999</v>
      </c>
      <c r="N14" s="1"/>
      <c r="O14" s="1"/>
    </row>
    <row r="15" spans="1:15" ht="12" customHeight="1">
      <c r="A15" s="30">
        <v>5</v>
      </c>
      <c r="B15" s="311" t="s">
        <v>288</v>
      </c>
      <c r="C15" s="301">
        <v>2215.9499999999998</v>
      </c>
      <c r="D15" s="302">
        <v>2216.4833333333331</v>
      </c>
      <c r="E15" s="302">
        <v>2187.4666666666662</v>
      </c>
      <c r="F15" s="302">
        <v>2158.9833333333331</v>
      </c>
      <c r="G15" s="302">
        <v>2129.9666666666662</v>
      </c>
      <c r="H15" s="302">
        <v>2244.9666666666662</v>
      </c>
      <c r="I15" s="302">
        <v>2273.9833333333336</v>
      </c>
      <c r="J15" s="302">
        <v>2302.4666666666662</v>
      </c>
      <c r="K15" s="301">
        <v>2245.5</v>
      </c>
      <c r="L15" s="301">
        <v>2188</v>
      </c>
      <c r="M15" s="301">
        <v>0.95801999999999998</v>
      </c>
      <c r="N15" s="1"/>
      <c r="O15" s="1"/>
    </row>
    <row r="16" spans="1:15" ht="12" customHeight="1">
      <c r="A16" s="30">
        <v>6</v>
      </c>
      <c r="B16" s="311" t="s">
        <v>237</v>
      </c>
      <c r="C16" s="301">
        <v>17958.8</v>
      </c>
      <c r="D16" s="302">
        <v>18007.616666666669</v>
      </c>
      <c r="E16" s="302">
        <v>17815.233333333337</v>
      </c>
      <c r="F16" s="302">
        <v>17671.666666666668</v>
      </c>
      <c r="G16" s="302">
        <v>17479.283333333336</v>
      </c>
      <c r="H16" s="302">
        <v>18151.183333333338</v>
      </c>
      <c r="I16" s="302">
        <v>18343.566666666669</v>
      </c>
      <c r="J16" s="302">
        <v>18487.133333333339</v>
      </c>
      <c r="K16" s="301">
        <v>18200</v>
      </c>
      <c r="L16" s="301">
        <v>17864.05</v>
      </c>
      <c r="M16" s="301">
        <v>0.12304</v>
      </c>
      <c r="N16" s="1"/>
      <c r="O16" s="1"/>
    </row>
    <row r="17" spans="1:15" ht="12" customHeight="1">
      <c r="A17" s="30">
        <v>7</v>
      </c>
      <c r="B17" s="311" t="s">
        <v>241</v>
      </c>
      <c r="C17" s="301">
        <v>89.05</v>
      </c>
      <c r="D17" s="302">
        <v>89.616666666666674</v>
      </c>
      <c r="E17" s="302">
        <v>88.033333333333346</v>
      </c>
      <c r="F17" s="302">
        <v>87.016666666666666</v>
      </c>
      <c r="G17" s="302">
        <v>85.433333333333337</v>
      </c>
      <c r="H17" s="302">
        <v>90.633333333333354</v>
      </c>
      <c r="I17" s="302">
        <v>92.216666666666669</v>
      </c>
      <c r="J17" s="302">
        <v>93.233333333333363</v>
      </c>
      <c r="K17" s="301">
        <v>91.2</v>
      </c>
      <c r="L17" s="301">
        <v>88.6</v>
      </c>
      <c r="M17" s="301">
        <v>17.55988</v>
      </c>
      <c r="N17" s="1"/>
      <c r="O17" s="1"/>
    </row>
    <row r="18" spans="1:15" ht="12" customHeight="1">
      <c r="A18" s="30">
        <v>8</v>
      </c>
      <c r="B18" s="311" t="s">
        <v>41</v>
      </c>
      <c r="C18" s="301">
        <v>232.2</v>
      </c>
      <c r="D18" s="302">
        <v>233.41666666666666</v>
      </c>
      <c r="E18" s="302">
        <v>228.98333333333332</v>
      </c>
      <c r="F18" s="302">
        <v>225.76666666666665</v>
      </c>
      <c r="G18" s="302">
        <v>221.33333333333331</v>
      </c>
      <c r="H18" s="302">
        <v>236.63333333333333</v>
      </c>
      <c r="I18" s="302">
        <v>241.06666666666666</v>
      </c>
      <c r="J18" s="302">
        <v>244.28333333333333</v>
      </c>
      <c r="K18" s="301">
        <v>237.85</v>
      </c>
      <c r="L18" s="301">
        <v>230.2</v>
      </c>
      <c r="M18" s="301">
        <v>19.078589999999998</v>
      </c>
      <c r="N18" s="1"/>
      <c r="O18" s="1"/>
    </row>
    <row r="19" spans="1:15" ht="12" customHeight="1">
      <c r="A19" s="30">
        <v>9</v>
      </c>
      <c r="B19" s="311" t="s">
        <v>43</v>
      </c>
      <c r="C19" s="301">
        <v>2062.3000000000002</v>
      </c>
      <c r="D19" s="302">
        <v>2067.3833333333337</v>
      </c>
      <c r="E19" s="302">
        <v>2048.8666666666672</v>
      </c>
      <c r="F19" s="302">
        <v>2035.4333333333334</v>
      </c>
      <c r="G19" s="302">
        <v>2016.916666666667</v>
      </c>
      <c r="H19" s="302">
        <v>2080.8166666666675</v>
      </c>
      <c r="I19" s="302">
        <v>2099.3333333333339</v>
      </c>
      <c r="J19" s="302">
        <v>2112.7666666666678</v>
      </c>
      <c r="K19" s="301">
        <v>2085.9</v>
      </c>
      <c r="L19" s="301">
        <v>2053.9499999999998</v>
      </c>
      <c r="M19" s="301">
        <v>4.0338000000000003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2089.1999999999998</v>
      </c>
      <c r="D20" s="302">
        <v>2105.4166666666665</v>
      </c>
      <c r="E20" s="302">
        <v>2060.8833333333332</v>
      </c>
      <c r="F20" s="302">
        <v>2032.5666666666666</v>
      </c>
      <c r="G20" s="302">
        <v>1988.0333333333333</v>
      </c>
      <c r="H20" s="302">
        <v>2133.7333333333331</v>
      </c>
      <c r="I20" s="302">
        <v>2178.2666666666669</v>
      </c>
      <c r="J20" s="302">
        <v>2206.583333333333</v>
      </c>
      <c r="K20" s="301">
        <v>2149.9499999999998</v>
      </c>
      <c r="L20" s="301">
        <v>2077.1</v>
      </c>
      <c r="M20" s="301">
        <v>17.74137</v>
      </c>
      <c r="N20" s="1"/>
      <c r="O20" s="1"/>
    </row>
    <row r="21" spans="1:15" ht="12" customHeight="1">
      <c r="A21" s="30">
        <v>11</v>
      </c>
      <c r="B21" s="311" t="s">
        <v>238</v>
      </c>
      <c r="C21" s="301">
        <v>1736.1</v>
      </c>
      <c r="D21" s="302">
        <v>1749.9166666666667</v>
      </c>
      <c r="E21" s="302">
        <v>1706.2333333333336</v>
      </c>
      <c r="F21" s="302">
        <v>1676.3666666666668</v>
      </c>
      <c r="G21" s="302">
        <v>1632.6833333333336</v>
      </c>
      <c r="H21" s="302">
        <v>1779.7833333333335</v>
      </c>
      <c r="I21" s="302">
        <v>1823.4666666666665</v>
      </c>
      <c r="J21" s="302">
        <v>1853.3333333333335</v>
      </c>
      <c r="K21" s="301">
        <v>1793.6</v>
      </c>
      <c r="L21" s="301">
        <v>1720.05</v>
      </c>
      <c r="M21" s="301">
        <v>12.77913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668.3</v>
      </c>
      <c r="D22" s="302">
        <v>673.9</v>
      </c>
      <c r="E22" s="302">
        <v>659.94999999999993</v>
      </c>
      <c r="F22" s="302">
        <v>651.59999999999991</v>
      </c>
      <c r="G22" s="302">
        <v>637.64999999999986</v>
      </c>
      <c r="H22" s="302">
        <v>682.25</v>
      </c>
      <c r="I22" s="302">
        <v>696.2</v>
      </c>
      <c r="J22" s="302">
        <v>704.55000000000007</v>
      </c>
      <c r="K22" s="301">
        <v>687.85</v>
      </c>
      <c r="L22" s="301">
        <v>665.55</v>
      </c>
      <c r="M22" s="301">
        <v>29.641559999999998</v>
      </c>
      <c r="N22" s="1"/>
      <c r="O22" s="1"/>
    </row>
    <row r="23" spans="1:15" ht="12.75" customHeight="1">
      <c r="A23" s="30">
        <v>13</v>
      </c>
      <c r="B23" s="311" t="s">
        <v>240</v>
      </c>
      <c r="C23" s="301">
        <v>2122.35</v>
      </c>
      <c r="D23" s="302">
        <v>2141.6666666666665</v>
      </c>
      <c r="E23" s="302">
        <v>2063.333333333333</v>
      </c>
      <c r="F23" s="302">
        <v>2004.3166666666666</v>
      </c>
      <c r="G23" s="302">
        <v>1925.9833333333331</v>
      </c>
      <c r="H23" s="302">
        <v>2200.6833333333329</v>
      </c>
      <c r="I23" s="302">
        <v>2279.016666666666</v>
      </c>
      <c r="J23" s="302">
        <v>2338.0333333333328</v>
      </c>
      <c r="K23" s="301">
        <v>2220</v>
      </c>
      <c r="L23" s="301">
        <v>2082.65</v>
      </c>
      <c r="M23" s="301">
        <v>5.9130000000000003</v>
      </c>
      <c r="N23" s="1"/>
      <c r="O23" s="1"/>
    </row>
    <row r="24" spans="1:15" ht="12.75" customHeight="1">
      <c r="A24" s="30">
        <v>14</v>
      </c>
      <c r="B24" s="311" t="s">
        <v>294</v>
      </c>
      <c r="C24" s="301">
        <v>267.95</v>
      </c>
      <c r="D24" s="302">
        <v>269.66666666666669</v>
      </c>
      <c r="E24" s="302">
        <v>265.33333333333337</v>
      </c>
      <c r="F24" s="302">
        <v>262.7166666666667</v>
      </c>
      <c r="G24" s="302">
        <v>258.38333333333338</v>
      </c>
      <c r="H24" s="302">
        <v>272.28333333333336</v>
      </c>
      <c r="I24" s="302">
        <v>276.61666666666673</v>
      </c>
      <c r="J24" s="302">
        <v>279.23333333333335</v>
      </c>
      <c r="K24" s="301">
        <v>274</v>
      </c>
      <c r="L24" s="301">
        <v>267.05</v>
      </c>
      <c r="M24" s="301">
        <v>0.22564000000000001</v>
      </c>
      <c r="N24" s="1"/>
      <c r="O24" s="1"/>
    </row>
    <row r="25" spans="1:15" ht="12.75" customHeight="1">
      <c r="A25" s="30">
        <v>15</v>
      </c>
      <c r="B25" s="311" t="s">
        <v>295</v>
      </c>
      <c r="C25" s="301">
        <v>204.5</v>
      </c>
      <c r="D25" s="302">
        <v>205.86666666666667</v>
      </c>
      <c r="E25" s="302">
        <v>200.93333333333334</v>
      </c>
      <c r="F25" s="302">
        <v>197.36666666666667</v>
      </c>
      <c r="G25" s="302">
        <v>192.43333333333334</v>
      </c>
      <c r="H25" s="302">
        <v>209.43333333333334</v>
      </c>
      <c r="I25" s="302">
        <v>214.36666666666667</v>
      </c>
      <c r="J25" s="302">
        <v>217.93333333333334</v>
      </c>
      <c r="K25" s="301">
        <v>210.8</v>
      </c>
      <c r="L25" s="301">
        <v>202.3</v>
      </c>
      <c r="M25" s="301">
        <v>3.8564699999999998</v>
      </c>
      <c r="N25" s="1"/>
      <c r="O25" s="1"/>
    </row>
    <row r="26" spans="1:15" ht="12.75" customHeight="1">
      <c r="A26" s="30">
        <v>16</v>
      </c>
      <c r="B26" s="311" t="s">
        <v>296</v>
      </c>
      <c r="C26" s="301">
        <v>980.7</v>
      </c>
      <c r="D26" s="302">
        <v>968.4</v>
      </c>
      <c r="E26" s="302">
        <v>946.4</v>
      </c>
      <c r="F26" s="302">
        <v>912.1</v>
      </c>
      <c r="G26" s="302">
        <v>890.1</v>
      </c>
      <c r="H26" s="302">
        <v>1002.6999999999999</v>
      </c>
      <c r="I26" s="302">
        <v>1024.6999999999998</v>
      </c>
      <c r="J26" s="302">
        <v>1059</v>
      </c>
      <c r="K26" s="301">
        <v>990.4</v>
      </c>
      <c r="L26" s="301">
        <v>934.1</v>
      </c>
      <c r="M26" s="301">
        <v>4.4037699999999997</v>
      </c>
      <c r="N26" s="1"/>
      <c r="O26" s="1"/>
    </row>
    <row r="27" spans="1:15" ht="12.75" customHeight="1">
      <c r="A27" s="30">
        <v>17</v>
      </c>
      <c r="B27" s="311" t="s">
        <v>290</v>
      </c>
      <c r="C27" s="301">
        <v>2096.15</v>
      </c>
      <c r="D27" s="302">
        <v>2111.4</v>
      </c>
      <c r="E27" s="302">
        <v>2074.8000000000002</v>
      </c>
      <c r="F27" s="302">
        <v>2053.4500000000003</v>
      </c>
      <c r="G27" s="302">
        <v>2016.8500000000004</v>
      </c>
      <c r="H27" s="302">
        <v>2132.75</v>
      </c>
      <c r="I27" s="302">
        <v>2169.3499999999995</v>
      </c>
      <c r="J27" s="302">
        <v>2190.6999999999998</v>
      </c>
      <c r="K27" s="301">
        <v>2148</v>
      </c>
      <c r="L27" s="301">
        <v>2090.0500000000002</v>
      </c>
      <c r="M27" s="301">
        <v>0.23687</v>
      </c>
      <c r="N27" s="1"/>
      <c r="O27" s="1"/>
    </row>
    <row r="28" spans="1:15" ht="12.75" customHeight="1">
      <c r="A28" s="30">
        <v>18</v>
      </c>
      <c r="B28" s="311" t="s">
        <v>242</v>
      </c>
      <c r="C28" s="301">
        <v>1214.8</v>
      </c>
      <c r="D28" s="302">
        <v>1248.2666666666667</v>
      </c>
      <c r="E28" s="302">
        <v>1166.5333333333333</v>
      </c>
      <c r="F28" s="302">
        <v>1118.2666666666667</v>
      </c>
      <c r="G28" s="302">
        <v>1036.5333333333333</v>
      </c>
      <c r="H28" s="302">
        <v>1296.5333333333333</v>
      </c>
      <c r="I28" s="302">
        <v>1378.2666666666664</v>
      </c>
      <c r="J28" s="302">
        <v>1426.5333333333333</v>
      </c>
      <c r="K28" s="301">
        <v>1330</v>
      </c>
      <c r="L28" s="301">
        <v>1200</v>
      </c>
      <c r="M28" s="301">
        <v>3.0561600000000002</v>
      </c>
      <c r="N28" s="1"/>
      <c r="O28" s="1"/>
    </row>
    <row r="29" spans="1:15" ht="12.75" customHeight="1">
      <c r="A29" s="30">
        <v>19</v>
      </c>
      <c r="B29" s="311" t="s">
        <v>297</v>
      </c>
      <c r="C29" s="301">
        <v>59.05</v>
      </c>
      <c r="D29" s="302">
        <v>59.85</v>
      </c>
      <c r="E29" s="302">
        <v>57.85</v>
      </c>
      <c r="F29" s="302">
        <v>56.65</v>
      </c>
      <c r="G29" s="302">
        <v>54.65</v>
      </c>
      <c r="H29" s="302">
        <v>61.050000000000004</v>
      </c>
      <c r="I29" s="302">
        <v>63.050000000000004</v>
      </c>
      <c r="J29" s="302">
        <v>64.25</v>
      </c>
      <c r="K29" s="301">
        <v>61.85</v>
      </c>
      <c r="L29" s="301">
        <v>58.65</v>
      </c>
      <c r="M29" s="301">
        <v>0.65161000000000002</v>
      </c>
      <c r="N29" s="1"/>
      <c r="O29" s="1"/>
    </row>
    <row r="30" spans="1:15" ht="12.75" customHeight="1">
      <c r="A30" s="30">
        <v>20</v>
      </c>
      <c r="B30" s="311" t="s">
        <v>48</v>
      </c>
      <c r="C30" s="301">
        <v>2980</v>
      </c>
      <c r="D30" s="302">
        <v>3012.3666666666663</v>
      </c>
      <c r="E30" s="302">
        <v>2932.8333333333326</v>
      </c>
      <c r="F30" s="302">
        <v>2885.6666666666661</v>
      </c>
      <c r="G30" s="302">
        <v>2806.1333333333323</v>
      </c>
      <c r="H30" s="302">
        <v>3059.5333333333328</v>
      </c>
      <c r="I30" s="302">
        <v>3139.0666666666666</v>
      </c>
      <c r="J30" s="302">
        <v>3186.2333333333331</v>
      </c>
      <c r="K30" s="301">
        <v>3091.9</v>
      </c>
      <c r="L30" s="301">
        <v>2965.2</v>
      </c>
      <c r="M30" s="301">
        <v>1.03362</v>
      </c>
      <c r="N30" s="1"/>
      <c r="O30" s="1"/>
    </row>
    <row r="31" spans="1:15" ht="12.75" customHeight="1">
      <c r="A31" s="30">
        <v>21</v>
      </c>
      <c r="B31" s="311" t="s">
        <v>298</v>
      </c>
      <c r="C31" s="301">
        <v>2612.4</v>
      </c>
      <c r="D31" s="302">
        <v>2624.1166666666668</v>
      </c>
      <c r="E31" s="302">
        <v>2588.2833333333338</v>
      </c>
      <c r="F31" s="302">
        <v>2564.166666666667</v>
      </c>
      <c r="G31" s="302">
        <v>2528.3333333333339</v>
      </c>
      <c r="H31" s="302">
        <v>2648.2333333333336</v>
      </c>
      <c r="I31" s="302">
        <v>2684.0666666666666</v>
      </c>
      <c r="J31" s="302">
        <v>2708.1833333333334</v>
      </c>
      <c r="K31" s="301">
        <v>2659.95</v>
      </c>
      <c r="L31" s="301">
        <v>2600</v>
      </c>
      <c r="M31" s="301">
        <v>0.16236</v>
      </c>
      <c r="N31" s="1"/>
      <c r="O31" s="1"/>
    </row>
    <row r="32" spans="1:15" ht="12.75" customHeight="1">
      <c r="A32" s="30">
        <v>22</v>
      </c>
      <c r="B32" s="311" t="s">
        <v>299</v>
      </c>
      <c r="C32" s="301">
        <v>20.05</v>
      </c>
      <c r="D32" s="302">
        <v>20</v>
      </c>
      <c r="E32" s="302">
        <v>19.75</v>
      </c>
      <c r="F32" s="302">
        <v>19.45</v>
      </c>
      <c r="G32" s="302">
        <v>19.2</v>
      </c>
      <c r="H32" s="302">
        <v>20.3</v>
      </c>
      <c r="I32" s="302">
        <v>20.55</v>
      </c>
      <c r="J32" s="302">
        <v>20.85</v>
      </c>
      <c r="K32" s="301">
        <v>20.25</v>
      </c>
      <c r="L32" s="301">
        <v>19.7</v>
      </c>
      <c r="M32" s="301">
        <v>9.7866800000000005</v>
      </c>
      <c r="N32" s="1"/>
      <c r="O32" s="1"/>
    </row>
    <row r="33" spans="1:15" ht="12.75" customHeight="1">
      <c r="A33" s="30">
        <v>23</v>
      </c>
      <c r="B33" s="311" t="s">
        <v>50</v>
      </c>
      <c r="C33" s="301">
        <v>452.65</v>
      </c>
      <c r="D33" s="302">
        <v>455.3</v>
      </c>
      <c r="E33" s="302">
        <v>446.6</v>
      </c>
      <c r="F33" s="302">
        <v>440.55</v>
      </c>
      <c r="G33" s="302">
        <v>431.85</v>
      </c>
      <c r="H33" s="302">
        <v>461.35</v>
      </c>
      <c r="I33" s="302">
        <v>470.04999999999995</v>
      </c>
      <c r="J33" s="302">
        <v>476.1</v>
      </c>
      <c r="K33" s="301">
        <v>464</v>
      </c>
      <c r="L33" s="301">
        <v>449.25</v>
      </c>
      <c r="M33" s="301">
        <v>3.3923800000000002</v>
      </c>
      <c r="N33" s="1"/>
      <c r="O33" s="1"/>
    </row>
    <row r="34" spans="1:15" ht="12.75" customHeight="1">
      <c r="A34" s="30">
        <v>24</v>
      </c>
      <c r="B34" s="311" t="s">
        <v>300</v>
      </c>
      <c r="C34" s="301">
        <v>2094.5</v>
      </c>
      <c r="D34" s="302">
        <v>2100.4833333333331</v>
      </c>
      <c r="E34" s="302">
        <v>2057.2666666666664</v>
      </c>
      <c r="F34" s="302">
        <v>2020.0333333333333</v>
      </c>
      <c r="G34" s="302">
        <v>1976.8166666666666</v>
      </c>
      <c r="H34" s="302">
        <v>2137.7166666666662</v>
      </c>
      <c r="I34" s="302">
        <v>2180.9333333333325</v>
      </c>
      <c r="J34" s="302">
        <v>2218.1666666666661</v>
      </c>
      <c r="K34" s="301">
        <v>2143.6999999999998</v>
      </c>
      <c r="L34" s="301">
        <v>2063.25</v>
      </c>
      <c r="M34" s="301">
        <v>0.66434000000000004</v>
      </c>
      <c r="N34" s="1"/>
      <c r="O34" s="1"/>
    </row>
    <row r="35" spans="1:15" ht="12.75" customHeight="1">
      <c r="A35" s="30">
        <v>25</v>
      </c>
      <c r="B35" s="311" t="s">
        <v>51</v>
      </c>
      <c r="C35" s="301">
        <v>357.95</v>
      </c>
      <c r="D35" s="302">
        <v>357.45</v>
      </c>
      <c r="E35" s="302">
        <v>356</v>
      </c>
      <c r="F35" s="302">
        <v>354.05</v>
      </c>
      <c r="G35" s="302">
        <v>352.6</v>
      </c>
      <c r="H35" s="302">
        <v>359.4</v>
      </c>
      <c r="I35" s="302">
        <v>360.84999999999991</v>
      </c>
      <c r="J35" s="302">
        <v>362.79999999999995</v>
      </c>
      <c r="K35" s="301">
        <v>358.9</v>
      </c>
      <c r="L35" s="301">
        <v>355.5</v>
      </c>
      <c r="M35" s="301">
        <v>25.889050000000001</v>
      </c>
      <c r="N35" s="1"/>
      <c r="O35" s="1"/>
    </row>
    <row r="36" spans="1:15" ht="12.75" customHeight="1">
      <c r="A36" s="30">
        <v>26</v>
      </c>
      <c r="B36" s="311" t="s">
        <v>847</v>
      </c>
      <c r="C36" s="301">
        <v>1148.45</v>
      </c>
      <c r="D36" s="302">
        <v>1140.1666666666667</v>
      </c>
      <c r="E36" s="302">
        <v>1108.3333333333335</v>
      </c>
      <c r="F36" s="302">
        <v>1068.2166666666667</v>
      </c>
      <c r="G36" s="302">
        <v>1036.3833333333334</v>
      </c>
      <c r="H36" s="302">
        <v>1180.2833333333335</v>
      </c>
      <c r="I36" s="302">
        <v>1212.116666666667</v>
      </c>
      <c r="J36" s="302">
        <v>1252.2333333333336</v>
      </c>
      <c r="K36" s="301">
        <v>1172</v>
      </c>
      <c r="L36" s="301">
        <v>1100.05</v>
      </c>
      <c r="M36" s="301">
        <v>9.5193999999999992</v>
      </c>
      <c r="N36" s="1"/>
      <c r="O36" s="1"/>
    </row>
    <row r="37" spans="1:15" ht="12.75" customHeight="1">
      <c r="A37" s="30">
        <v>27</v>
      </c>
      <c r="B37" s="311" t="s">
        <v>809</v>
      </c>
      <c r="C37" s="301">
        <v>587.65</v>
      </c>
      <c r="D37" s="302">
        <v>596.83333333333337</v>
      </c>
      <c r="E37" s="302">
        <v>576.06666666666672</v>
      </c>
      <c r="F37" s="302">
        <v>564.48333333333335</v>
      </c>
      <c r="G37" s="302">
        <v>543.7166666666667</v>
      </c>
      <c r="H37" s="302">
        <v>608.41666666666674</v>
      </c>
      <c r="I37" s="302">
        <v>629.18333333333339</v>
      </c>
      <c r="J37" s="302">
        <v>640.76666666666677</v>
      </c>
      <c r="K37" s="301">
        <v>617.6</v>
      </c>
      <c r="L37" s="301">
        <v>585.25</v>
      </c>
      <c r="M37" s="301">
        <v>0.66239000000000003</v>
      </c>
      <c r="N37" s="1"/>
      <c r="O37" s="1"/>
    </row>
    <row r="38" spans="1:15" ht="12.75" customHeight="1">
      <c r="A38" s="30">
        <v>28</v>
      </c>
      <c r="B38" s="311" t="s">
        <v>291</v>
      </c>
      <c r="C38" s="301">
        <v>851.5</v>
      </c>
      <c r="D38" s="302">
        <v>857.43333333333339</v>
      </c>
      <c r="E38" s="302">
        <v>836.06666666666683</v>
      </c>
      <c r="F38" s="302">
        <v>820.63333333333344</v>
      </c>
      <c r="G38" s="302">
        <v>799.26666666666688</v>
      </c>
      <c r="H38" s="302">
        <v>872.86666666666679</v>
      </c>
      <c r="I38" s="302">
        <v>894.23333333333335</v>
      </c>
      <c r="J38" s="302">
        <v>909.66666666666674</v>
      </c>
      <c r="K38" s="301">
        <v>878.8</v>
      </c>
      <c r="L38" s="301">
        <v>842</v>
      </c>
      <c r="M38" s="301">
        <v>2.43031</v>
      </c>
      <c r="N38" s="1"/>
      <c r="O38" s="1"/>
    </row>
    <row r="39" spans="1:15" ht="12.75" customHeight="1">
      <c r="A39" s="30">
        <v>29</v>
      </c>
      <c r="B39" s="311" t="s">
        <v>52</v>
      </c>
      <c r="C39" s="301">
        <v>718.7</v>
      </c>
      <c r="D39" s="302">
        <v>719.88333333333333</v>
      </c>
      <c r="E39" s="302">
        <v>710.31666666666661</v>
      </c>
      <c r="F39" s="302">
        <v>701.93333333333328</v>
      </c>
      <c r="G39" s="302">
        <v>692.36666666666656</v>
      </c>
      <c r="H39" s="302">
        <v>728.26666666666665</v>
      </c>
      <c r="I39" s="302">
        <v>737.83333333333348</v>
      </c>
      <c r="J39" s="302">
        <v>746.2166666666667</v>
      </c>
      <c r="K39" s="301">
        <v>729.45</v>
      </c>
      <c r="L39" s="301">
        <v>711.5</v>
      </c>
      <c r="M39" s="301">
        <v>0.86558000000000002</v>
      </c>
      <c r="N39" s="1"/>
      <c r="O39" s="1"/>
    </row>
    <row r="40" spans="1:15" ht="12.75" customHeight="1">
      <c r="A40" s="30">
        <v>30</v>
      </c>
      <c r="B40" s="311" t="s">
        <v>53</v>
      </c>
      <c r="C40" s="301">
        <v>3787.75</v>
      </c>
      <c r="D40" s="302">
        <v>3769.5833333333335</v>
      </c>
      <c r="E40" s="302">
        <v>3731.416666666667</v>
      </c>
      <c r="F40" s="302">
        <v>3675.0833333333335</v>
      </c>
      <c r="G40" s="302">
        <v>3636.916666666667</v>
      </c>
      <c r="H40" s="302">
        <v>3825.916666666667</v>
      </c>
      <c r="I40" s="302">
        <v>3864.0833333333339</v>
      </c>
      <c r="J40" s="302">
        <v>3920.416666666667</v>
      </c>
      <c r="K40" s="301">
        <v>3807.75</v>
      </c>
      <c r="L40" s="301">
        <v>3713.25</v>
      </c>
      <c r="M40" s="301">
        <v>3.5960100000000002</v>
      </c>
      <c r="N40" s="1"/>
      <c r="O40" s="1"/>
    </row>
    <row r="41" spans="1:15" ht="12.75" customHeight="1">
      <c r="A41" s="30">
        <v>31</v>
      </c>
      <c r="B41" s="311" t="s">
        <v>54</v>
      </c>
      <c r="C41" s="301">
        <v>179.55</v>
      </c>
      <c r="D41" s="302">
        <v>178.98333333333335</v>
      </c>
      <c r="E41" s="302">
        <v>176.66666666666669</v>
      </c>
      <c r="F41" s="302">
        <v>173.78333333333333</v>
      </c>
      <c r="G41" s="302">
        <v>171.46666666666667</v>
      </c>
      <c r="H41" s="302">
        <v>181.8666666666667</v>
      </c>
      <c r="I41" s="302">
        <v>184.18333333333337</v>
      </c>
      <c r="J41" s="302">
        <v>187.06666666666672</v>
      </c>
      <c r="K41" s="301">
        <v>181.3</v>
      </c>
      <c r="L41" s="301">
        <v>176.1</v>
      </c>
      <c r="M41" s="301">
        <v>33.856960000000001</v>
      </c>
      <c r="N41" s="1"/>
      <c r="O41" s="1"/>
    </row>
    <row r="42" spans="1:15" ht="12.75" customHeight="1">
      <c r="A42" s="30">
        <v>32</v>
      </c>
      <c r="B42" s="311" t="s">
        <v>301</v>
      </c>
      <c r="C42" s="301">
        <v>498.5</v>
      </c>
      <c r="D42" s="302">
        <v>500.34999999999997</v>
      </c>
      <c r="E42" s="302">
        <v>478.79999999999995</v>
      </c>
      <c r="F42" s="302">
        <v>459.09999999999997</v>
      </c>
      <c r="G42" s="302">
        <v>437.54999999999995</v>
      </c>
      <c r="H42" s="302">
        <v>520.04999999999995</v>
      </c>
      <c r="I42" s="302">
        <v>541.6</v>
      </c>
      <c r="J42" s="302">
        <v>561.29999999999995</v>
      </c>
      <c r="K42" s="301">
        <v>521.9</v>
      </c>
      <c r="L42" s="301">
        <v>480.65</v>
      </c>
      <c r="M42" s="301">
        <v>13.318210000000001</v>
      </c>
      <c r="N42" s="1"/>
      <c r="O42" s="1"/>
    </row>
    <row r="43" spans="1:15" ht="12.75" customHeight="1">
      <c r="A43" s="30">
        <v>33</v>
      </c>
      <c r="B43" s="311" t="s">
        <v>302</v>
      </c>
      <c r="C43" s="301">
        <v>72.099999999999994</v>
      </c>
      <c r="D43" s="302">
        <v>73.016666666666666</v>
      </c>
      <c r="E43" s="302">
        <v>69.883333333333326</v>
      </c>
      <c r="F43" s="302">
        <v>67.666666666666657</v>
      </c>
      <c r="G43" s="302">
        <v>64.533333333333317</v>
      </c>
      <c r="H43" s="302">
        <v>75.233333333333334</v>
      </c>
      <c r="I43" s="302">
        <v>78.366666666666688</v>
      </c>
      <c r="J43" s="302">
        <v>80.583333333333343</v>
      </c>
      <c r="K43" s="301">
        <v>76.150000000000006</v>
      </c>
      <c r="L43" s="301">
        <v>70.8</v>
      </c>
      <c r="M43" s="301">
        <v>4.0960900000000002</v>
      </c>
      <c r="N43" s="1"/>
      <c r="O43" s="1"/>
    </row>
    <row r="44" spans="1:15" ht="12.75" customHeight="1">
      <c r="A44" s="30">
        <v>34</v>
      </c>
      <c r="B44" s="311" t="s">
        <v>55</v>
      </c>
      <c r="C44" s="301">
        <v>133.44999999999999</v>
      </c>
      <c r="D44" s="302">
        <v>134.31666666666666</v>
      </c>
      <c r="E44" s="302">
        <v>131.63333333333333</v>
      </c>
      <c r="F44" s="302">
        <v>129.81666666666666</v>
      </c>
      <c r="G44" s="302">
        <v>127.13333333333333</v>
      </c>
      <c r="H44" s="302">
        <v>136.13333333333333</v>
      </c>
      <c r="I44" s="302">
        <v>138.81666666666666</v>
      </c>
      <c r="J44" s="302">
        <v>140.63333333333333</v>
      </c>
      <c r="K44" s="301">
        <v>137</v>
      </c>
      <c r="L44" s="301">
        <v>132.5</v>
      </c>
      <c r="M44" s="301">
        <v>129.63055</v>
      </c>
      <c r="N44" s="1"/>
      <c r="O44" s="1"/>
    </row>
    <row r="45" spans="1:15" ht="12.75" customHeight="1">
      <c r="A45" s="30">
        <v>35</v>
      </c>
      <c r="B45" s="311" t="s">
        <v>57</v>
      </c>
      <c r="C45" s="301">
        <v>2666.35</v>
      </c>
      <c r="D45" s="302">
        <v>2666.8833333333332</v>
      </c>
      <c r="E45" s="302">
        <v>2625.8166666666666</v>
      </c>
      <c r="F45" s="302">
        <v>2585.2833333333333</v>
      </c>
      <c r="G45" s="302">
        <v>2544.2166666666667</v>
      </c>
      <c r="H45" s="302">
        <v>2707.4166666666665</v>
      </c>
      <c r="I45" s="302">
        <v>2748.4833333333331</v>
      </c>
      <c r="J45" s="302">
        <v>2789.0166666666664</v>
      </c>
      <c r="K45" s="301">
        <v>2707.95</v>
      </c>
      <c r="L45" s="301">
        <v>2626.35</v>
      </c>
      <c r="M45" s="301">
        <v>18.717600000000001</v>
      </c>
      <c r="N45" s="1"/>
      <c r="O45" s="1"/>
    </row>
    <row r="46" spans="1:15" ht="12.75" customHeight="1">
      <c r="A46" s="30">
        <v>36</v>
      </c>
      <c r="B46" s="311" t="s">
        <v>303</v>
      </c>
      <c r="C46" s="301">
        <v>173.05</v>
      </c>
      <c r="D46" s="302">
        <v>173.76666666666665</v>
      </c>
      <c r="E46" s="302">
        <v>170.73333333333329</v>
      </c>
      <c r="F46" s="302">
        <v>168.41666666666663</v>
      </c>
      <c r="G46" s="302">
        <v>165.38333333333327</v>
      </c>
      <c r="H46" s="302">
        <v>176.08333333333331</v>
      </c>
      <c r="I46" s="302">
        <v>179.11666666666667</v>
      </c>
      <c r="J46" s="302">
        <v>181.43333333333334</v>
      </c>
      <c r="K46" s="301">
        <v>176.8</v>
      </c>
      <c r="L46" s="301">
        <v>171.45</v>
      </c>
      <c r="M46" s="301">
        <v>1.72675</v>
      </c>
      <c r="N46" s="1"/>
      <c r="O46" s="1"/>
    </row>
    <row r="47" spans="1:15" ht="12.75" customHeight="1">
      <c r="A47" s="30">
        <v>37</v>
      </c>
      <c r="B47" s="311" t="s">
        <v>305</v>
      </c>
      <c r="C47" s="301">
        <v>1658.6</v>
      </c>
      <c r="D47" s="302">
        <v>1660.8500000000001</v>
      </c>
      <c r="E47" s="302">
        <v>1631.0000000000002</v>
      </c>
      <c r="F47" s="302">
        <v>1603.4</v>
      </c>
      <c r="G47" s="302">
        <v>1573.5500000000002</v>
      </c>
      <c r="H47" s="302">
        <v>1688.4500000000003</v>
      </c>
      <c r="I47" s="302">
        <v>1718.3000000000002</v>
      </c>
      <c r="J47" s="302">
        <v>1745.9000000000003</v>
      </c>
      <c r="K47" s="301">
        <v>1690.7</v>
      </c>
      <c r="L47" s="301">
        <v>1633.25</v>
      </c>
      <c r="M47" s="301">
        <v>2.58771</v>
      </c>
      <c r="N47" s="1"/>
      <c r="O47" s="1"/>
    </row>
    <row r="48" spans="1:15" ht="12.75" customHeight="1">
      <c r="A48" s="30">
        <v>38</v>
      </c>
      <c r="B48" s="311" t="s">
        <v>304</v>
      </c>
      <c r="C48" s="301">
        <v>2718.6</v>
      </c>
      <c r="D48" s="302">
        <v>2746.7000000000003</v>
      </c>
      <c r="E48" s="302">
        <v>2687.4000000000005</v>
      </c>
      <c r="F48" s="302">
        <v>2656.2000000000003</v>
      </c>
      <c r="G48" s="302">
        <v>2596.9000000000005</v>
      </c>
      <c r="H48" s="302">
        <v>2777.9000000000005</v>
      </c>
      <c r="I48" s="302">
        <v>2837.2000000000007</v>
      </c>
      <c r="J48" s="302">
        <v>2868.4000000000005</v>
      </c>
      <c r="K48" s="301">
        <v>2806</v>
      </c>
      <c r="L48" s="301">
        <v>2715.5</v>
      </c>
      <c r="M48" s="301">
        <v>4.1329999999999999E-2</v>
      </c>
      <c r="N48" s="1"/>
      <c r="O48" s="1"/>
    </row>
    <row r="49" spans="1:15" ht="12.75" customHeight="1">
      <c r="A49" s="30">
        <v>39</v>
      </c>
      <c r="B49" s="311" t="s">
        <v>239</v>
      </c>
      <c r="C49" s="301">
        <v>2270.8000000000002</v>
      </c>
      <c r="D49" s="302">
        <v>2320.2000000000003</v>
      </c>
      <c r="E49" s="302">
        <v>2181.6000000000004</v>
      </c>
      <c r="F49" s="302">
        <v>2092.4</v>
      </c>
      <c r="G49" s="302">
        <v>1953.8000000000002</v>
      </c>
      <c r="H49" s="302">
        <v>2409.4000000000005</v>
      </c>
      <c r="I49" s="302">
        <v>2548</v>
      </c>
      <c r="J49" s="302">
        <v>2637.2000000000007</v>
      </c>
      <c r="K49" s="301">
        <v>2458.8000000000002</v>
      </c>
      <c r="L49" s="301">
        <v>2231</v>
      </c>
      <c r="M49" s="301">
        <v>16.29448</v>
      </c>
      <c r="N49" s="1"/>
      <c r="O49" s="1"/>
    </row>
    <row r="50" spans="1:15" ht="12.75" customHeight="1">
      <c r="A50" s="30">
        <v>40</v>
      </c>
      <c r="B50" s="311" t="s">
        <v>306</v>
      </c>
      <c r="C50" s="301">
        <v>7941.15</v>
      </c>
      <c r="D50" s="302">
        <v>7967.05</v>
      </c>
      <c r="E50" s="302">
        <v>7889.1</v>
      </c>
      <c r="F50" s="302">
        <v>7837.05</v>
      </c>
      <c r="G50" s="302">
        <v>7759.1</v>
      </c>
      <c r="H50" s="302">
        <v>8019.1</v>
      </c>
      <c r="I50" s="302">
        <v>8097.0499999999993</v>
      </c>
      <c r="J50" s="302">
        <v>8149.1</v>
      </c>
      <c r="K50" s="301">
        <v>8045</v>
      </c>
      <c r="L50" s="301">
        <v>7915</v>
      </c>
      <c r="M50" s="301">
        <v>0.21911</v>
      </c>
      <c r="N50" s="1"/>
      <c r="O50" s="1"/>
    </row>
    <row r="51" spans="1:15" ht="12.75" customHeight="1">
      <c r="A51" s="30">
        <v>41</v>
      </c>
      <c r="B51" s="311" t="s">
        <v>59</v>
      </c>
      <c r="C51" s="301">
        <v>599.04999999999995</v>
      </c>
      <c r="D51" s="302">
        <v>601.29999999999995</v>
      </c>
      <c r="E51" s="302">
        <v>593.29999999999995</v>
      </c>
      <c r="F51" s="302">
        <v>587.54999999999995</v>
      </c>
      <c r="G51" s="302">
        <v>579.54999999999995</v>
      </c>
      <c r="H51" s="302">
        <v>607.04999999999995</v>
      </c>
      <c r="I51" s="302">
        <v>615.04999999999995</v>
      </c>
      <c r="J51" s="302">
        <v>620.79999999999995</v>
      </c>
      <c r="K51" s="301">
        <v>609.29999999999995</v>
      </c>
      <c r="L51" s="301">
        <v>595.54999999999995</v>
      </c>
      <c r="M51" s="301">
        <v>14.23249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518.5</v>
      </c>
      <c r="D52" s="302">
        <v>523.5</v>
      </c>
      <c r="E52" s="302">
        <v>511.04999999999995</v>
      </c>
      <c r="F52" s="302">
        <v>503.59999999999991</v>
      </c>
      <c r="G52" s="302">
        <v>491.14999999999986</v>
      </c>
      <c r="H52" s="302">
        <v>530.95000000000005</v>
      </c>
      <c r="I52" s="302">
        <v>543.40000000000009</v>
      </c>
      <c r="J52" s="302">
        <v>550.85000000000014</v>
      </c>
      <c r="K52" s="301">
        <v>535.95000000000005</v>
      </c>
      <c r="L52" s="301">
        <v>516.04999999999995</v>
      </c>
      <c r="M52" s="301">
        <v>13.037369999999999</v>
      </c>
      <c r="N52" s="1"/>
      <c r="O52" s="1"/>
    </row>
    <row r="53" spans="1:15" ht="12.75" customHeight="1">
      <c r="A53" s="30">
        <v>43</v>
      </c>
      <c r="B53" s="311" t="s">
        <v>307</v>
      </c>
      <c r="C53" s="301">
        <v>419.8</v>
      </c>
      <c r="D53" s="302">
        <v>419.68333333333334</v>
      </c>
      <c r="E53" s="302">
        <v>415.41666666666669</v>
      </c>
      <c r="F53" s="302">
        <v>411.03333333333336</v>
      </c>
      <c r="G53" s="302">
        <v>406.76666666666671</v>
      </c>
      <c r="H53" s="302">
        <v>424.06666666666666</v>
      </c>
      <c r="I53" s="302">
        <v>428.33333333333331</v>
      </c>
      <c r="J53" s="302">
        <v>432.71666666666664</v>
      </c>
      <c r="K53" s="301">
        <v>423.95</v>
      </c>
      <c r="L53" s="301">
        <v>415.3</v>
      </c>
      <c r="M53" s="301">
        <v>0.43861</v>
      </c>
      <c r="N53" s="1"/>
      <c r="O53" s="1"/>
    </row>
    <row r="54" spans="1:15" ht="12.75" customHeight="1">
      <c r="A54" s="30">
        <v>44</v>
      </c>
      <c r="B54" s="311" t="s">
        <v>61</v>
      </c>
      <c r="C54" s="301">
        <v>626.79999999999995</v>
      </c>
      <c r="D54" s="302">
        <v>627.23333333333323</v>
      </c>
      <c r="E54" s="302">
        <v>620.81666666666649</v>
      </c>
      <c r="F54" s="302">
        <v>614.83333333333326</v>
      </c>
      <c r="G54" s="302">
        <v>608.41666666666652</v>
      </c>
      <c r="H54" s="302">
        <v>633.21666666666647</v>
      </c>
      <c r="I54" s="302">
        <v>639.63333333333321</v>
      </c>
      <c r="J54" s="302">
        <v>645.61666666666645</v>
      </c>
      <c r="K54" s="301">
        <v>633.65</v>
      </c>
      <c r="L54" s="301">
        <v>621.25</v>
      </c>
      <c r="M54" s="301">
        <v>58.99024</v>
      </c>
      <c r="N54" s="1"/>
      <c r="O54" s="1"/>
    </row>
    <row r="55" spans="1:15" ht="12.75" customHeight="1">
      <c r="A55" s="30">
        <v>45</v>
      </c>
      <c r="B55" s="311" t="s">
        <v>62</v>
      </c>
      <c r="C55" s="301">
        <v>3635.65</v>
      </c>
      <c r="D55" s="302">
        <v>3657.1</v>
      </c>
      <c r="E55" s="302">
        <v>3592.7</v>
      </c>
      <c r="F55" s="302">
        <v>3549.75</v>
      </c>
      <c r="G55" s="302">
        <v>3485.35</v>
      </c>
      <c r="H55" s="302">
        <v>3700.0499999999997</v>
      </c>
      <c r="I55" s="302">
        <v>3764.4500000000003</v>
      </c>
      <c r="J55" s="302">
        <v>3807.3999999999996</v>
      </c>
      <c r="K55" s="301">
        <v>3721.5</v>
      </c>
      <c r="L55" s="301">
        <v>3614.15</v>
      </c>
      <c r="M55" s="301">
        <v>5.8548299999999998</v>
      </c>
      <c r="N55" s="1"/>
      <c r="O55" s="1"/>
    </row>
    <row r="56" spans="1:15" ht="12.75" customHeight="1">
      <c r="A56" s="30">
        <v>46</v>
      </c>
      <c r="B56" s="311" t="s">
        <v>311</v>
      </c>
      <c r="C56" s="301">
        <v>130.44999999999999</v>
      </c>
      <c r="D56" s="302">
        <v>131.11666666666667</v>
      </c>
      <c r="E56" s="302">
        <v>129.33333333333334</v>
      </c>
      <c r="F56" s="302">
        <v>128.21666666666667</v>
      </c>
      <c r="G56" s="302">
        <v>126.43333333333334</v>
      </c>
      <c r="H56" s="302">
        <v>132.23333333333335</v>
      </c>
      <c r="I56" s="302">
        <v>134.01666666666665</v>
      </c>
      <c r="J56" s="302">
        <v>135.13333333333335</v>
      </c>
      <c r="K56" s="301">
        <v>132.9</v>
      </c>
      <c r="L56" s="301">
        <v>130</v>
      </c>
      <c r="M56" s="301">
        <v>1.8990199999999999</v>
      </c>
      <c r="N56" s="1"/>
      <c r="O56" s="1"/>
    </row>
    <row r="57" spans="1:15" ht="12.75" customHeight="1">
      <c r="A57" s="30">
        <v>47</v>
      </c>
      <c r="B57" s="311" t="s">
        <v>312</v>
      </c>
      <c r="C57" s="301">
        <v>931.35</v>
      </c>
      <c r="D57" s="302">
        <v>930.01666666666677</v>
      </c>
      <c r="E57" s="302">
        <v>916.33333333333348</v>
      </c>
      <c r="F57" s="302">
        <v>901.31666666666672</v>
      </c>
      <c r="G57" s="302">
        <v>887.63333333333344</v>
      </c>
      <c r="H57" s="302">
        <v>945.03333333333353</v>
      </c>
      <c r="I57" s="302">
        <v>958.7166666666667</v>
      </c>
      <c r="J57" s="302">
        <v>973.73333333333358</v>
      </c>
      <c r="K57" s="301">
        <v>943.7</v>
      </c>
      <c r="L57" s="301">
        <v>915</v>
      </c>
      <c r="M57" s="301">
        <v>0.48083999999999999</v>
      </c>
      <c r="N57" s="1"/>
      <c r="O57" s="1"/>
    </row>
    <row r="58" spans="1:15" ht="12.75" customHeight="1">
      <c r="A58" s="30">
        <v>48</v>
      </c>
      <c r="B58" s="311" t="s">
        <v>64</v>
      </c>
      <c r="C58" s="301">
        <v>11435.55</v>
      </c>
      <c r="D58" s="302">
        <v>11495.183333333334</v>
      </c>
      <c r="E58" s="302">
        <v>11290.366666666669</v>
      </c>
      <c r="F58" s="302">
        <v>11145.183333333334</v>
      </c>
      <c r="G58" s="302">
        <v>10940.366666666669</v>
      </c>
      <c r="H58" s="302">
        <v>11640.366666666669</v>
      </c>
      <c r="I58" s="302">
        <v>11845.183333333334</v>
      </c>
      <c r="J58" s="302">
        <v>11990.366666666669</v>
      </c>
      <c r="K58" s="301">
        <v>11700</v>
      </c>
      <c r="L58" s="301">
        <v>11350</v>
      </c>
      <c r="M58" s="301">
        <v>2.8483299999999998</v>
      </c>
      <c r="N58" s="1"/>
      <c r="O58" s="1"/>
    </row>
    <row r="59" spans="1:15" ht="12" customHeight="1">
      <c r="A59" s="30">
        <v>49</v>
      </c>
      <c r="B59" s="311" t="s">
        <v>244</v>
      </c>
      <c r="C59" s="301">
        <v>4487</v>
      </c>
      <c r="D59" s="302">
        <v>4524.9833333333336</v>
      </c>
      <c r="E59" s="302">
        <v>4427.6166666666668</v>
      </c>
      <c r="F59" s="302">
        <v>4368.2333333333336</v>
      </c>
      <c r="G59" s="302">
        <v>4270.8666666666668</v>
      </c>
      <c r="H59" s="302">
        <v>4584.3666666666668</v>
      </c>
      <c r="I59" s="302">
        <v>4681.7333333333336</v>
      </c>
      <c r="J59" s="302">
        <v>4741.1166666666668</v>
      </c>
      <c r="K59" s="301">
        <v>4622.3500000000004</v>
      </c>
      <c r="L59" s="301">
        <v>4465.6000000000004</v>
      </c>
      <c r="M59" s="301">
        <v>0.3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5439.6</v>
      </c>
      <c r="D60" s="302">
        <v>5458.7</v>
      </c>
      <c r="E60" s="302">
        <v>5385.9</v>
      </c>
      <c r="F60" s="302">
        <v>5332.2</v>
      </c>
      <c r="G60" s="302">
        <v>5259.4</v>
      </c>
      <c r="H60" s="302">
        <v>5512.4</v>
      </c>
      <c r="I60" s="302">
        <v>5585.2000000000007</v>
      </c>
      <c r="J60" s="302">
        <v>5638.9</v>
      </c>
      <c r="K60" s="301">
        <v>5531.5</v>
      </c>
      <c r="L60" s="301">
        <v>5405</v>
      </c>
      <c r="M60" s="301">
        <v>8.9834599999999991</v>
      </c>
      <c r="N60" s="1"/>
      <c r="O60" s="1"/>
    </row>
    <row r="61" spans="1:15" ht="12.75" customHeight="1">
      <c r="A61" s="30">
        <v>51</v>
      </c>
      <c r="B61" s="311" t="s">
        <v>313</v>
      </c>
      <c r="C61" s="301">
        <v>2800.65</v>
      </c>
      <c r="D61" s="302">
        <v>2812.0333333333333</v>
      </c>
      <c r="E61" s="302">
        <v>2774.1166666666668</v>
      </c>
      <c r="F61" s="302">
        <v>2747.5833333333335</v>
      </c>
      <c r="G61" s="302">
        <v>2709.666666666667</v>
      </c>
      <c r="H61" s="302">
        <v>2838.5666666666666</v>
      </c>
      <c r="I61" s="302">
        <v>2876.4833333333336</v>
      </c>
      <c r="J61" s="302">
        <v>2903.0166666666664</v>
      </c>
      <c r="K61" s="301">
        <v>2849.95</v>
      </c>
      <c r="L61" s="301">
        <v>2785.5</v>
      </c>
      <c r="M61" s="301">
        <v>0.30718000000000001</v>
      </c>
      <c r="N61" s="1"/>
      <c r="O61" s="1"/>
    </row>
    <row r="62" spans="1:15" ht="12.75" customHeight="1">
      <c r="A62" s="30">
        <v>52</v>
      </c>
      <c r="B62" s="311" t="s">
        <v>66</v>
      </c>
      <c r="C62" s="301">
        <v>2077.4499999999998</v>
      </c>
      <c r="D62" s="302">
        <v>2075.4333333333329</v>
      </c>
      <c r="E62" s="302">
        <v>2055.8666666666659</v>
      </c>
      <c r="F62" s="302">
        <v>2034.2833333333328</v>
      </c>
      <c r="G62" s="302">
        <v>2014.7166666666658</v>
      </c>
      <c r="H62" s="302">
        <v>2097.016666666666</v>
      </c>
      <c r="I62" s="302">
        <v>2116.5833333333326</v>
      </c>
      <c r="J62" s="302">
        <v>2138.1666666666661</v>
      </c>
      <c r="K62" s="301">
        <v>2095</v>
      </c>
      <c r="L62" s="301">
        <v>2053.85</v>
      </c>
      <c r="M62" s="301">
        <v>1.23407</v>
      </c>
      <c r="N62" s="1"/>
      <c r="O62" s="1"/>
    </row>
    <row r="63" spans="1:15" ht="12.75" customHeight="1">
      <c r="A63" s="30">
        <v>53</v>
      </c>
      <c r="B63" s="311" t="s">
        <v>314</v>
      </c>
      <c r="C63" s="301">
        <v>359</v>
      </c>
      <c r="D63" s="302">
        <v>360.13333333333338</v>
      </c>
      <c r="E63" s="302">
        <v>355.86666666666679</v>
      </c>
      <c r="F63" s="302">
        <v>352.73333333333341</v>
      </c>
      <c r="G63" s="302">
        <v>348.46666666666681</v>
      </c>
      <c r="H63" s="302">
        <v>363.26666666666677</v>
      </c>
      <c r="I63" s="302">
        <v>367.5333333333333</v>
      </c>
      <c r="J63" s="302">
        <v>370.66666666666674</v>
      </c>
      <c r="K63" s="301">
        <v>364.4</v>
      </c>
      <c r="L63" s="301">
        <v>357</v>
      </c>
      <c r="M63" s="301">
        <v>19.208490000000001</v>
      </c>
      <c r="N63" s="1"/>
      <c r="O63" s="1"/>
    </row>
    <row r="64" spans="1:15" ht="12.75" customHeight="1">
      <c r="A64" s="30">
        <v>54</v>
      </c>
      <c r="B64" s="311" t="s">
        <v>67</v>
      </c>
      <c r="C64" s="301">
        <v>281.5</v>
      </c>
      <c r="D64" s="302">
        <v>280.7</v>
      </c>
      <c r="E64" s="302">
        <v>276.84999999999997</v>
      </c>
      <c r="F64" s="302">
        <v>272.2</v>
      </c>
      <c r="G64" s="302">
        <v>268.34999999999997</v>
      </c>
      <c r="H64" s="302">
        <v>285.34999999999997</v>
      </c>
      <c r="I64" s="302">
        <v>289.2</v>
      </c>
      <c r="J64" s="302">
        <v>293.84999999999997</v>
      </c>
      <c r="K64" s="301">
        <v>284.55</v>
      </c>
      <c r="L64" s="301">
        <v>276.05</v>
      </c>
      <c r="M64" s="301">
        <v>58.456919999999997</v>
      </c>
      <c r="N64" s="1"/>
      <c r="O64" s="1"/>
    </row>
    <row r="65" spans="1:15" ht="12.75" customHeight="1">
      <c r="A65" s="30">
        <v>55</v>
      </c>
      <c r="B65" s="311" t="s">
        <v>68</v>
      </c>
      <c r="C65" s="301">
        <v>95.45</v>
      </c>
      <c r="D65" s="302">
        <v>95.416666666666671</v>
      </c>
      <c r="E65" s="302">
        <v>94.233333333333348</v>
      </c>
      <c r="F65" s="302">
        <v>93.01666666666668</v>
      </c>
      <c r="G65" s="302">
        <v>91.833333333333357</v>
      </c>
      <c r="H65" s="302">
        <v>96.63333333333334</v>
      </c>
      <c r="I65" s="302">
        <v>97.816666666666649</v>
      </c>
      <c r="J65" s="302">
        <v>99.033333333333331</v>
      </c>
      <c r="K65" s="301">
        <v>96.6</v>
      </c>
      <c r="L65" s="301">
        <v>94.2</v>
      </c>
      <c r="M65" s="301">
        <v>195.42639</v>
      </c>
      <c r="N65" s="1"/>
      <c r="O65" s="1"/>
    </row>
    <row r="66" spans="1:15" ht="12.75" customHeight="1">
      <c r="A66" s="30">
        <v>56</v>
      </c>
      <c r="B66" s="311" t="s">
        <v>245</v>
      </c>
      <c r="C66" s="301">
        <v>44</v>
      </c>
      <c r="D66" s="302">
        <v>43.266666666666673</v>
      </c>
      <c r="E66" s="302">
        <v>42.133333333333347</v>
      </c>
      <c r="F66" s="302">
        <v>40.266666666666673</v>
      </c>
      <c r="G66" s="302">
        <v>39.133333333333347</v>
      </c>
      <c r="H66" s="302">
        <v>45.133333333333347</v>
      </c>
      <c r="I66" s="302">
        <v>46.266666666666673</v>
      </c>
      <c r="J66" s="302">
        <v>48.133333333333347</v>
      </c>
      <c r="K66" s="301">
        <v>44.4</v>
      </c>
      <c r="L66" s="301">
        <v>41.4</v>
      </c>
      <c r="M66" s="301">
        <v>47.111960000000003</v>
      </c>
      <c r="N66" s="1"/>
      <c r="O66" s="1"/>
    </row>
    <row r="67" spans="1:15" ht="12.75" customHeight="1">
      <c r="A67" s="30">
        <v>57</v>
      </c>
      <c r="B67" s="311" t="s">
        <v>308</v>
      </c>
      <c r="C67" s="301">
        <v>2535.25</v>
      </c>
      <c r="D67" s="302">
        <v>2527.1666666666665</v>
      </c>
      <c r="E67" s="302">
        <v>2493.1333333333332</v>
      </c>
      <c r="F67" s="302">
        <v>2451.0166666666669</v>
      </c>
      <c r="G67" s="302">
        <v>2416.9833333333336</v>
      </c>
      <c r="H67" s="302">
        <v>2569.2833333333328</v>
      </c>
      <c r="I67" s="302">
        <v>2603.3166666666666</v>
      </c>
      <c r="J67" s="302">
        <v>2645.4333333333325</v>
      </c>
      <c r="K67" s="301">
        <v>2561.1999999999998</v>
      </c>
      <c r="L67" s="301">
        <v>2485.0500000000002</v>
      </c>
      <c r="M67" s="301">
        <v>0.18815000000000001</v>
      </c>
      <c r="N67" s="1"/>
      <c r="O67" s="1"/>
    </row>
    <row r="68" spans="1:15" ht="12.75" customHeight="1">
      <c r="A68" s="30">
        <v>58</v>
      </c>
      <c r="B68" s="311" t="s">
        <v>69</v>
      </c>
      <c r="C68" s="301">
        <v>1643.3</v>
      </c>
      <c r="D68" s="302">
        <v>1642.0666666666666</v>
      </c>
      <c r="E68" s="302">
        <v>1618.1833333333332</v>
      </c>
      <c r="F68" s="302">
        <v>1593.0666666666666</v>
      </c>
      <c r="G68" s="302">
        <v>1569.1833333333332</v>
      </c>
      <c r="H68" s="302">
        <v>1667.1833333333332</v>
      </c>
      <c r="I68" s="302">
        <v>1691.0666666666664</v>
      </c>
      <c r="J68" s="302">
        <v>1716.1833333333332</v>
      </c>
      <c r="K68" s="301">
        <v>1665.95</v>
      </c>
      <c r="L68" s="301">
        <v>1616.95</v>
      </c>
      <c r="M68" s="301">
        <v>1.8213200000000001</v>
      </c>
      <c r="N68" s="1"/>
      <c r="O68" s="1"/>
    </row>
    <row r="69" spans="1:15" ht="12.75" customHeight="1">
      <c r="A69" s="30">
        <v>59</v>
      </c>
      <c r="B69" s="311" t="s">
        <v>316</v>
      </c>
      <c r="C69" s="301">
        <v>4866.7</v>
      </c>
      <c r="D69" s="302">
        <v>4896.5166666666664</v>
      </c>
      <c r="E69" s="302">
        <v>4773.1333333333332</v>
      </c>
      <c r="F69" s="302">
        <v>4679.5666666666666</v>
      </c>
      <c r="G69" s="302">
        <v>4556.1833333333334</v>
      </c>
      <c r="H69" s="302">
        <v>4990.083333333333</v>
      </c>
      <c r="I69" s="302">
        <v>5113.4666666666662</v>
      </c>
      <c r="J69" s="302">
        <v>5207.0333333333328</v>
      </c>
      <c r="K69" s="301">
        <v>5019.8999999999996</v>
      </c>
      <c r="L69" s="301">
        <v>4802.95</v>
      </c>
      <c r="M69" s="301">
        <v>9.6009999999999998E-2</v>
      </c>
      <c r="N69" s="1"/>
      <c r="O69" s="1"/>
    </row>
    <row r="70" spans="1:15" ht="12.75" customHeight="1">
      <c r="A70" s="30">
        <v>60</v>
      </c>
      <c r="B70" s="311" t="s">
        <v>246</v>
      </c>
      <c r="C70" s="301">
        <v>886.85</v>
      </c>
      <c r="D70" s="302">
        <v>884.2166666666667</v>
      </c>
      <c r="E70" s="302">
        <v>874.38333333333344</v>
      </c>
      <c r="F70" s="302">
        <v>861.91666666666674</v>
      </c>
      <c r="G70" s="302">
        <v>852.08333333333348</v>
      </c>
      <c r="H70" s="302">
        <v>896.68333333333339</v>
      </c>
      <c r="I70" s="302">
        <v>906.51666666666665</v>
      </c>
      <c r="J70" s="302">
        <v>918.98333333333335</v>
      </c>
      <c r="K70" s="301">
        <v>894.05</v>
      </c>
      <c r="L70" s="301">
        <v>871.75</v>
      </c>
      <c r="M70" s="301">
        <v>0.13516</v>
      </c>
      <c r="N70" s="1"/>
      <c r="O70" s="1"/>
    </row>
    <row r="71" spans="1:15" ht="12.75" customHeight="1">
      <c r="A71" s="30">
        <v>61</v>
      </c>
      <c r="B71" s="311" t="s">
        <v>317</v>
      </c>
      <c r="C71" s="301">
        <v>729.05</v>
      </c>
      <c r="D71" s="302">
        <v>736.2833333333333</v>
      </c>
      <c r="E71" s="302">
        <v>714.76666666666665</v>
      </c>
      <c r="F71" s="302">
        <v>700.48333333333335</v>
      </c>
      <c r="G71" s="302">
        <v>678.9666666666667</v>
      </c>
      <c r="H71" s="302">
        <v>750.56666666666661</v>
      </c>
      <c r="I71" s="302">
        <v>772.08333333333326</v>
      </c>
      <c r="J71" s="302">
        <v>786.36666666666656</v>
      </c>
      <c r="K71" s="301">
        <v>757.8</v>
      </c>
      <c r="L71" s="301">
        <v>722</v>
      </c>
      <c r="M71" s="301">
        <v>14.21641</v>
      </c>
      <c r="N71" s="1"/>
      <c r="O71" s="1"/>
    </row>
    <row r="72" spans="1:15" ht="12.75" customHeight="1">
      <c r="A72" s="30">
        <v>62</v>
      </c>
      <c r="B72" s="311" t="s">
        <v>71</v>
      </c>
      <c r="C72" s="301">
        <v>225.85</v>
      </c>
      <c r="D72" s="302">
        <v>226.94999999999996</v>
      </c>
      <c r="E72" s="302">
        <v>223.94999999999993</v>
      </c>
      <c r="F72" s="302">
        <v>222.04999999999998</v>
      </c>
      <c r="G72" s="302">
        <v>219.04999999999995</v>
      </c>
      <c r="H72" s="302">
        <v>228.84999999999991</v>
      </c>
      <c r="I72" s="302">
        <v>231.84999999999997</v>
      </c>
      <c r="J72" s="302">
        <v>233.74999999999989</v>
      </c>
      <c r="K72" s="301">
        <v>229.95</v>
      </c>
      <c r="L72" s="301">
        <v>225.05</v>
      </c>
      <c r="M72" s="301">
        <v>36.853909999999999</v>
      </c>
      <c r="N72" s="1"/>
      <c r="O72" s="1"/>
    </row>
    <row r="73" spans="1:15" ht="12.75" customHeight="1">
      <c r="A73" s="30">
        <v>63</v>
      </c>
      <c r="B73" s="311" t="s">
        <v>309</v>
      </c>
      <c r="C73" s="301">
        <v>1213.9000000000001</v>
      </c>
      <c r="D73" s="302">
        <v>1205.8166666666666</v>
      </c>
      <c r="E73" s="302">
        <v>1173.6333333333332</v>
      </c>
      <c r="F73" s="302">
        <v>1133.3666666666666</v>
      </c>
      <c r="G73" s="302">
        <v>1101.1833333333332</v>
      </c>
      <c r="H73" s="302">
        <v>1246.0833333333333</v>
      </c>
      <c r="I73" s="302">
        <v>1278.2666666666667</v>
      </c>
      <c r="J73" s="302">
        <v>1318.5333333333333</v>
      </c>
      <c r="K73" s="301">
        <v>1238</v>
      </c>
      <c r="L73" s="301">
        <v>1165.55</v>
      </c>
      <c r="M73" s="301">
        <v>2.1728700000000001</v>
      </c>
      <c r="N73" s="1"/>
      <c r="O73" s="1"/>
    </row>
    <row r="74" spans="1:15" ht="12.75" customHeight="1">
      <c r="A74" s="30">
        <v>64</v>
      </c>
      <c r="B74" s="311" t="s">
        <v>72</v>
      </c>
      <c r="C74" s="301">
        <v>584.85</v>
      </c>
      <c r="D74" s="302">
        <v>582.66666666666663</v>
      </c>
      <c r="E74" s="302">
        <v>572.18333333333328</v>
      </c>
      <c r="F74" s="302">
        <v>559.51666666666665</v>
      </c>
      <c r="G74" s="302">
        <v>549.0333333333333</v>
      </c>
      <c r="H74" s="302">
        <v>595.33333333333326</v>
      </c>
      <c r="I74" s="302">
        <v>605.81666666666661</v>
      </c>
      <c r="J74" s="302">
        <v>618.48333333333323</v>
      </c>
      <c r="K74" s="301">
        <v>593.15</v>
      </c>
      <c r="L74" s="301">
        <v>570</v>
      </c>
      <c r="M74" s="301">
        <v>6.4818300000000004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637.65</v>
      </c>
      <c r="D75" s="302">
        <v>638.38333333333333</v>
      </c>
      <c r="E75" s="302">
        <v>630.81666666666661</v>
      </c>
      <c r="F75" s="302">
        <v>623.98333333333323</v>
      </c>
      <c r="G75" s="302">
        <v>616.41666666666652</v>
      </c>
      <c r="H75" s="302">
        <v>645.2166666666667</v>
      </c>
      <c r="I75" s="302">
        <v>652.78333333333353</v>
      </c>
      <c r="J75" s="302">
        <v>659.61666666666679</v>
      </c>
      <c r="K75" s="301">
        <v>645.95000000000005</v>
      </c>
      <c r="L75" s="301">
        <v>631.54999999999995</v>
      </c>
      <c r="M75" s="301">
        <v>6.7517300000000002</v>
      </c>
      <c r="N75" s="1"/>
      <c r="O75" s="1"/>
    </row>
    <row r="76" spans="1:15" ht="12.75" customHeight="1">
      <c r="A76" s="30">
        <v>66</v>
      </c>
      <c r="B76" s="311" t="s">
        <v>318</v>
      </c>
      <c r="C76" s="301">
        <v>10385.700000000001</v>
      </c>
      <c r="D76" s="302">
        <v>10384.566666666668</v>
      </c>
      <c r="E76" s="302">
        <v>10119.133333333335</v>
      </c>
      <c r="F76" s="302">
        <v>9852.5666666666675</v>
      </c>
      <c r="G76" s="302">
        <v>9587.133333333335</v>
      </c>
      <c r="H76" s="302">
        <v>10651.133333333335</v>
      </c>
      <c r="I76" s="302">
        <v>10916.566666666666</v>
      </c>
      <c r="J76" s="302">
        <v>11183.133333333335</v>
      </c>
      <c r="K76" s="301">
        <v>10650</v>
      </c>
      <c r="L76" s="301">
        <v>10118</v>
      </c>
      <c r="M76" s="301">
        <v>1.0200000000000001E-2</v>
      </c>
      <c r="N76" s="1"/>
      <c r="O76" s="1"/>
    </row>
    <row r="77" spans="1:15" ht="12.75" customHeight="1">
      <c r="A77" s="30">
        <v>67</v>
      </c>
      <c r="B77" s="311" t="s">
        <v>75</v>
      </c>
      <c r="C77" s="301">
        <v>642.85</v>
      </c>
      <c r="D77" s="302">
        <v>644.88333333333333</v>
      </c>
      <c r="E77" s="302">
        <v>639.41666666666663</v>
      </c>
      <c r="F77" s="302">
        <v>635.98333333333335</v>
      </c>
      <c r="G77" s="302">
        <v>630.51666666666665</v>
      </c>
      <c r="H77" s="302">
        <v>648.31666666666661</v>
      </c>
      <c r="I77" s="302">
        <v>653.7833333333333</v>
      </c>
      <c r="J77" s="302">
        <v>657.21666666666658</v>
      </c>
      <c r="K77" s="301">
        <v>650.35</v>
      </c>
      <c r="L77" s="301">
        <v>641.45000000000005</v>
      </c>
      <c r="M77" s="301">
        <v>43.488840000000003</v>
      </c>
      <c r="N77" s="1"/>
      <c r="O77" s="1"/>
    </row>
    <row r="78" spans="1:15" ht="12.75" customHeight="1">
      <c r="A78" s="30">
        <v>68</v>
      </c>
      <c r="B78" s="311" t="s">
        <v>76</v>
      </c>
      <c r="C78" s="301">
        <v>43.65</v>
      </c>
      <c r="D78" s="302">
        <v>43.9</v>
      </c>
      <c r="E78" s="302">
        <v>43.099999999999994</v>
      </c>
      <c r="F78" s="302">
        <v>42.55</v>
      </c>
      <c r="G78" s="302">
        <v>41.749999999999993</v>
      </c>
      <c r="H78" s="302">
        <v>44.449999999999996</v>
      </c>
      <c r="I78" s="302">
        <v>45.249999999999993</v>
      </c>
      <c r="J78" s="302">
        <v>45.8</v>
      </c>
      <c r="K78" s="301">
        <v>44.7</v>
      </c>
      <c r="L78" s="301">
        <v>43.35</v>
      </c>
      <c r="M78" s="301">
        <v>158.10722999999999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314</v>
      </c>
      <c r="D79" s="302">
        <v>316.53333333333336</v>
      </c>
      <c r="E79" s="302">
        <v>308.9666666666667</v>
      </c>
      <c r="F79" s="302">
        <v>303.93333333333334</v>
      </c>
      <c r="G79" s="302">
        <v>296.36666666666667</v>
      </c>
      <c r="H79" s="302">
        <v>321.56666666666672</v>
      </c>
      <c r="I79" s="302">
        <v>329.13333333333344</v>
      </c>
      <c r="J79" s="302">
        <v>334.16666666666674</v>
      </c>
      <c r="K79" s="301">
        <v>324.10000000000002</v>
      </c>
      <c r="L79" s="301">
        <v>311.5</v>
      </c>
      <c r="M79" s="301">
        <v>27.954350000000002</v>
      </c>
      <c r="N79" s="1"/>
      <c r="O79" s="1"/>
    </row>
    <row r="80" spans="1:15" ht="12.75" customHeight="1">
      <c r="A80" s="30">
        <v>70</v>
      </c>
      <c r="B80" s="311" t="s">
        <v>319</v>
      </c>
      <c r="C80" s="301">
        <v>835.05</v>
      </c>
      <c r="D80" s="302">
        <v>842.44999999999993</v>
      </c>
      <c r="E80" s="302">
        <v>823.59999999999991</v>
      </c>
      <c r="F80" s="302">
        <v>812.15</v>
      </c>
      <c r="G80" s="302">
        <v>793.3</v>
      </c>
      <c r="H80" s="302">
        <v>853.89999999999986</v>
      </c>
      <c r="I80" s="302">
        <v>872.75</v>
      </c>
      <c r="J80" s="302">
        <v>884.19999999999982</v>
      </c>
      <c r="K80" s="301">
        <v>861.3</v>
      </c>
      <c r="L80" s="301">
        <v>831</v>
      </c>
      <c r="M80" s="301">
        <v>1.31349</v>
      </c>
      <c r="N80" s="1"/>
      <c r="O80" s="1"/>
    </row>
    <row r="81" spans="1:15" ht="12.75" customHeight="1">
      <c r="A81" s="30">
        <v>71</v>
      </c>
      <c r="B81" s="311" t="s">
        <v>321</v>
      </c>
      <c r="C81" s="301">
        <v>7172.45</v>
      </c>
      <c r="D81" s="302">
        <v>7054.333333333333</v>
      </c>
      <c r="E81" s="302">
        <v>6883.6666666666661</v>
      </c>
      <c r="F81" s="302">
        <v>6594.8833333333332</v>
      </c>
      <c r="G81" s="302">
        <v>6424.2166666666662</v>
      </c>
      <c r="H81" s="302">
        <v>7343.1166666666659</v>
      </c>
      <c r="I81" s="302">
        <v>7513.7833333333319</v>
      </c>
      <c r="J81" s="302">
        <v>7802.5666666666657</v>
      </c>
      <c r="K81" s="301">
        <v>7225</v>
      </c>
      <c r="L81" s="301">
        <v>6765.55</v>
      </c>
      <c r="M81" s="301">
        <v>0.26895999999999998</v>
      </c>
      <c r="N81" s="1"/>
      <c r="O81" s="1"/>
    </row>
    <row r="82" spans="1:15" ht="12.75" customHeight="1">
      <c r="A82" s="30">
        <v>72</v>
      </c>
      <c r="B82" s="311" t="s">
        <v>322</v>
      </c>
      <c r="C82" s="301">
        <v>945.55</v>
      </c>
      <c r="D82" s="302">
        <v>945.05000000000007</v>
      </c>
      <c r="E82" s="302">
        <v>932.75000000000011</v>
      </c>
      <c r="F82" s="302">
        <v>919.95</v>
      </c>
      <c r="G82" s="302">
        <v>907.65000000000009</v>
      </c>
      <c r="H82" s="302">
        <v>957.85000000000014</v>
      </c>
      <c r="I82" s="302">
        <v>970.15000000000009</v>
      </c>
      <c r="J82" s="302">
        <v>982.95000000000016</v>
      </c>
      <c r="K82" s="301">
        <v>957.35</v>
      </c>
      <c r="L82" s="301">
        <v>932.25</v>
      </c>
      <c r="M82" s="301">
        <v>0.26937</v>
      </c>
      <c r="N82" s="1"/>
      <c r="O82" s="1"/>
    </row>
    <row r="83" spans="1:15" ht="12.75" customHeight="1">
      <c r="A83" s="30">
        <v>73</v>
      </c>
      <c r="B83" s="311" t="s">
        <v>78</v>
      </c>
      <c r="C83" s="301">
        <v>13437.85</v>
      </c>
      <c r="D83" s="302">
        <v>13517.616666666669</v>
      </c>
      <c r="E83" s="302">
        <v>13325.283333333336</v>
      </c>
      <c r="F83" s="302">
        <v>13212.716666666667</v>
      </c>
      <c r="G83" s="302">
        <v>13020.383333333335</v>
      </c>
      <c r="H83" s="302">
        <v>13630.183333333338</v>
      </c>
      <c r="I83" s="302">
        <v>13822.51666666667</v>
      </c>
      <c r="J83" s="302">
        <v>13935.083333333339</v>
      </c>
      <c r="K83" s="301">
        <v>13709.95</v>
      </c>
      <c r="L83" s="301">
        <v>13405.05</v>
      </c>
      <c r="M83" s="301">
        <v>0.13705999999999999</v>
      </c>
      <c r="N83" s="1"/>
      <c r="O83" s="1"/>
    </row>
    <row r="84" spans="1:15" ht="12.75" customHeight="1">
      <c r="A84" s="30">
        <v>74</v>
      </c>
      <c r="B84" s="311" t="s">
        <v>80</v>
      </c>
      <c r="C84" s="301">
        <v>305.89999999999998</v>
      </c>
      <c r="D84" s="302">
        <v>303.34999999999997</v>
      </c>
      <c r="E84" s="302">
        <v>299.29999999999995</v>
      </c>
      <c r="F84" s="302">
        <v>292.7</v>
      </c>
      <c r="G84" s="302">
        <v>288.64999999999998</v>
      </c>
      <c r="H84" s="302">
        <v>309.94999999999993</v>
      </c>
      <c r="I84" s="302">
        <v>314</v>
      </c>
      <c r="J84" s="302">
        <v>320.59999999999991</v>
      </c>
      <c r="K84" s="301">
        <v>307.39999999999998</v>
      </c>
      <c r="L84" s="301">
        <v>296.75</v>
      </c>
      <c r="M84" s="301">
        <v>66.024339999999995</v>
      </c>
      <c r="N84" s="1"/>
      <c r="O84" s="1"/>
    </row>
    <row r="85" spans="1:15" ht="12.75" customHeight="1">
      <c r="A85" s="30">
        <v>75</v>
      </c>
      <c r="B85" s="311" t="s">
        <v>323</v>
      </c>
      <c r="C85" s="301">
        <v>429.95</v>
      </c>
      <c r="D85" s="302">
        <v>435.41666666666669</v>
      </c>
      <c r="E85" s="302">
        <v>420.98333333333335</v>
      </c>
      <c r="F85" s="302">
        <v>412.01666666666665</v>
      </c>
      <c r="G85" s="302">
        <v>397.58333333333331</v>
      </c>
      <c r="H85" s="302">
        <v>444.38333333333338</v>
      </c>
      <c r="I85" s="302">
        <v>458.81666666666666</v>
      </c>
      <c r="J85" s="302">
        <v>467.78333333333342</v>
      </c>
      <c r="K85" s="301">
        <v>449.85</v>
      </c>
      <c r="L85" s="301">
        <v>426.45</v>
      </c>
      <c r="M85" s="301">
        <v>1.12008</v>
      </c>
      <c r="N85" s="1"/>
      <c r="O85" s="1"/>
    </row>
    <row r="86" spans="1:15" ht="12.75" customHeight="1">
      <c r="A86" s="30">
        <v>76</v>
      </c>
      <c r="B86" s="311" t="s">
        <v>81</v>
      </c>
      <c r="C86" s="301">
        <v>3403.65</v>
      </c>
      <c r="D86" s="302">
        <v>3414.9166666666665</v>
      </c>
      <c r="E86" s="302">
        <v>3374.9333333333329</v>
      </c>
      <c r="F86" s="302">
        <v>3346.2166666666662</v>
      </c>
      <c r="G86" s="302">
        <v>3306.2333333333327</v>
      </c>
      <c r="H86" s="302">
        <v>3443.6333333333332</v>
      </c>
      <c r="I86" s="302">
        <v>3483.6166666666668</v>
      </c>
      <c r="J86" s="302">
        <v>3512.3333333333335</v>
      </c>
      <c r="K86" s="301">
        <v>3454.9</v>
      </c>
      <c r="L86" s="301">
        <v>3386.2</v>
      </c>
      <c r="M86" s="301">
        <v>1.7085399999999999</v>
      </c>
      <c r="N86" s="1"/>
      <c r="O86" s="1"/>
    </row>
    <row r="87" spans="1:15" ht="12.75" customHeight="1">
      <c r="A87" s="30">
        <v>77</v>
      </c>
      <c r="B87" s="311" t="s">
        <v>310</v>
      </c>
      <c r="C87" s="301">
        <v>596.95000000000005</v>
      </c>
      <c r="D87" s="302">
        <v>599.31666666666672</v>
      </c>
      <c r="E87" s="302">
        <v>583.83333333333348</v>
      </c>
      <c r="F87" s="302">
        <v>570.71666666666681</v>
      </c>
      <c r="G87" s="302">
        <v>555.23333333333358</v>
      </c>
      <c r="H87" s="302">
        <v>612.43333333333339</v>
      </c>
      <c r="I87" s="302">
        <v>627.91666666666674</v>
      </c>
      <c r="J87" s="302">
        <v>641.0333333333333</v>
      </c>
      <c r="K87" s="301">
        <v>614.79999999999995</v>
      </c>
      <c r="L87" s="301">
        <v>586.20000000000005</v>
      </c>
      <c r="M87" s="301">
        <v>18.218779999999999</v>
      </c>
      <c r="N87" s="1"/>
      <c r="O87" s="1"/>
    </row>
    <row r="88" spans="1:15" ht="12.75" customHeight="1">
      <c r="A88" s="30">
        <v>78</v>
      </c>
      <c r="B88" s="311" t="s">
        <v>320</v>
      </c>
      <c r="C88" s="301">
        <v>342.55</v>
      </c>
      <c r="D88" s="302">
        <v>339.03333333333336</v>
      </c>
      <c r="E88" s="302">
        <v>333.91666666666674</v>
      </c>
      <c r="F88" s="302">
        <v>325.28333333333336</v>
      </c>
      <c r="G88" s="302">
        <v>320.16666666666674</v>
      </c>
      <c r="H88" s="302">
        <v>347.66666666666674</v>
      </c>
      <c r="I88" s="302">
        <v>352.78333333333342</v>
      </c>
      <c r="J88" s="302">
        <v>361.41666666666674</v>
      </c>
      <c r="K88" s="301">
        <v>344.15</v>
      </c>
      <c r="L88" s="301">
        <v>330.4</v>
      </c>
      <c r="M88" s="301">
        <v>25.22925</v>
      </c>
      <c r="N88" s="1"/>
      <c r="O88" s="1"/>
    </row>
    <row r="89" spans="1:15" ht="12.75" customHeight="1">
      <c r="A89" s="30">
        <v>79</v>
      </c>
      <c r="B89" s="311" t="s">
        <v>411</v>
      </c>
      <c r="C89" s="301">
        <v>615.20000000000005</v>
      </c>
      <c r="D89" s="302">
        <v>616.80000000000007</v>
      </c>
      <c r="E89" s="302">
        <v>602.35000000000014</v>
      </c>
      <c r="F89" s="302">
        <v>589.50000000000011</v>
      </c>
      <c r="G89" s="302">
        <v>575.05000000000018</v>
      </c>
      <c r="H89" s="302">
        <v>629.65000000000009</v>
      </c>
      <c r="I89" s="302">
        <v>644.10000000000014</v>
      </c>
      <c r="J89" s="302">
        <v>656.95</v>
      </c>
      <c r="K89" s="301">
        <v>631.25</v>
      </c>
      <c r="L89" s="301">
        <v>603.95000000000005</v>
      </c>
      <c r="M89" s="301">
        <v>2.7131599999999998</v>
      </c>
      <c r="N89" s="1"/>
      <c r="O89" s="1"/>
    </row>
    <row r="90" spans="1:15" ht="12.75" customHeight="1">
      <c r="A90" s="30">
        <v>80</v>
      </c>
      <c r="B90" s="311" t="s">
        <v>341</v>
      </c>
      <c r="C90" s="301">
        <v>2294.0500000000002</v>
      </c>
      <c r="D90" s="302">
        <v>2327.4333333333334</v>
      </c>
      <c r="E90" s="302">
        <v>2246.8666666666668</v>
      </c>
      <c r="F90" s="302">
        <v>2199.6833333333334</v>
      </c>
      <c r="G90" s="302">
        <v>2119.1166666666668</v>
      </c>
      <c r="H90" s="302">
        <v>2374.6166666666668</v>
      </c>
      <c r="I90" s="302">
        <v>2455.1833333333334</v>
      </c>
      <c r="J90" s="302">
        <v>2502.3666666666668</v>
      </c>
      <c r="K90" s="301">
        <v>2408</v>
      </c>
      <c r="L90" s="301">
        <v>2280.25</v>
      </c>
      <c r="M90" s="301">
        <v>1.16412</v>
      </c>
      <c r="N90" s="1"/>
      <c r="O90" s="1"/>
    </row>
    <row r="91" spans="1:15" ht="12.75" customHeight="1">
      <c r="A91" s="30">
        <v>81</v>
      </c>
      <c r="B91" s="311" t="s">
        <v>82</v>
      </c>
      <c r="C91" s="301">
        <v>180.85</v>
      </c>
      <c r="D91" s="302">
        <v>181.13333333333335</v>
      </c>
      <c r="E91" s="302">
        <v>179.01666666666671</v>
      </c>
      <c r="F91" s="302">
        <v>177.18333333333337</v>
      </c>
      <c r="G91" s="302">
        <v>175.06666666666672</v>
      </c>
      <c r="H91" s="302">
        <v>182.9666666666667</v>
      </c>
      <c r="I91" s="302">
        <v>185.08333333333331</v>
      </c>
      <c r="J91" s="302">
        <v>186.91666666666669</v>
      </c>
      <c r="K91" s="301">
        <v>183.25</v>
      </c>
      <c r="L91" s="301">
        <v>179.3</v>
      </c>
      <c r="M91" s="301">
        <v>63.391469999999998</v>
      </c>
      <c r="N91" s="1"/>
      <c r="O91" s="1"/>
    </row>
    <row r="92" spans="1:15" ht="12.75" customHeight="1">
      <c r="A92" s="30">
        <v>82</v>
      </c>
      <c r="B92" s="311" t="s">
        <v>327</v>
      </c>
      <c r="C92" s="301">
        <v>421.5</v>
      </c>
      <c r="D92" s="302">
        <v>417.59999999999997</v>
      </c>
      <c r="E92" s="302">
        <v>411.89999999999992</v>
      </c>
      <c r="F92" s="302">
        <v>402.29999999999995</v>
      </c>
      <c r="G92" s="302">
        <v>396.59999999999991</v>
      </c>
      <c r="H92" s="302">
        <v>427.19999999999993</v>
      </c>
      <c r="I92" s="302">
        <v>432.9</v>
      </c>
      <c r="J92" s="302">
        <v>442.49999999999994</v>
      </c>
      <c r="K92" s="301">
        <v>423.3</v>
      </c>
      <c r="L92" s="301">
        <v>408</v>
      </c>
      <c r="M92" s="301">
        <v>6.2310699999999999</v>
      </c>
      <c r="N92" s="1"/>
      <c r="O92" s="1"/>
    </row>
    <row r="93" spans="1:15" ht="12.75" customHeight="1">
      <c r="A93" s="30">
        <v>83</v>
      </c>
      <c r="B93" s="311" t="s">
        <v>328</v>
      </c>
      <c r="C93" s="301">
        <v>686.9</v>
      </c>
      <c r="D93" s="302">
        <v>682.38333333333333</v>
      </c>
      <c r="E93" s="302">
        <v>666.9666666666667</v>
      </c>
      <c r="F93" s="302">
        <v>647.03333333333342</v>
      </c>
      <c r="G93" s="302">
        <v>631.61666666666679</v>
      </c>
      <c r="H93" s="302">
        <v>702.31666666666661</v>
      </c>
      <c r="I93" s="302">
        <v>717.73333333333335</v>
      </c>
      <c r="J93" s="302">
        <v>737.66666666666652</v>
      </c>
      <c r="K93" s="301">
        <v>697.8</v>
      </c>
      <c r="L93" s="301">
        <v>662.45</v>
      </c>
      <c r="M93" s="301">
        <v>0.50156999999999996</v>
      </c>
      <c r="N93" s="1"/>
      <c r="O93" s="1"/>
    </row>
    <row r="94" spans="1:15" ht="12.75" customHeight="1">
      <c r="A94" s="30">
        <v>84</v>
      </c>
      <c r="B94" s="311" t="s">
        <v>330</v>
      </c>
      <c r="C94" s="301">
        <v>662.65</v>
      </c>
      <c r="D94" s="302">
        <v>661</v>
      </c>
      <c r="E94" s="302">
        <v>656.8</v>
      </c>
      <c r="F94" s="302">
        <v>650.94999999999993</v>
      </c>
      <c r="G94" s="302">
        <v>646.74999999999989</v>
      </c>
      <c r="H94" s="302">
        <v>666.85</v>
      </c>
      <c r="I94" s="302">
        <v>671.05000000000007</v>
      </c>
      <c r="J94" s="302">
        <v>676.90000000000009</v>
      </c>
      <c r="K94" s="301">
        <v>665.2</v>
      </c>
      <c r="L94" s="301">
        <v>655.15</v>
      </c>
      <c r="M94" s="301">
        <v>0.54046000000000005</v>
      </c>
      <c r="N94" s="1"/>
      <c r="O94" s="1"/>
    </row>
    <row r="95" spans="1:15" ht="12.75" customHeight="1">
      <c r="A95" s="30">
        <v>85</v>
      </c>
      <c r="B95" s="311" t="s">
        <v>248</v>
      </c>
      <c r="C95" s="301">
        <v>103.55</v>
      </c>
      <c r="D95" s="302">
        <v>103.36666666666667</v>
      </c>
      <c r="E95" s="302">
        <v>102.53333333333335</v>
      </c>
      <c r="F95" s="302">
        <v>101.51666666666667</v>
      </c>
      <c r="G95" s="302">
        <v>100.68333333333334</v>
      </c>
      <c r="H95" s="302">
        <v>104.38333333333335</v>
      </c>
      <c r="I95" s="302">
        <v>105.21666666666667</v>
      </c>
      <c r="J95" s="302">
        <v>106.23333333333336</v>
      </c>
      <c r="K95" s="301">
        <v>104.2</v>
      </c>
      <c r="L95" s="301">
        <v>102.35</v>
      </c>
      <c r="M95" s="301">
        <v>3.69313</v>
      </c>
      <c r="N95" s="1"/>
      <c r="O95" s="1"/>
    </row>
    <row r="96" spans="1:15" ht="12.75" customHeight="1">
      <c r="A96" s="30">
        <v>86</v>
      </c>
      <c r="B96" s="311" t="s">
        <v>324</v>
      </c>
      <c r="C96" s="301">
        <v>349.8</v>
      </c>
      <c r="D96" s="302">
        <v>351.45</v>
      </c>
      <c r="E96" s="302">
        <v>343.9</v>
      </c>
      <c r="F96" s="302">
        <v>338</v>
      </c>
      <c r="G96" s="302">
        <v>330.45</v>
      </c>
      <c r="H96" s="302">
        <v>357.34999999999997</v>
      </c>
      <c r="I96" s="302">
        <v>364.90000000000003</v>
      </c>
      <c r="J96" s="302">
        <v>370.79999999999995</v>
      </c>
      <c r="K96" s="301">
        <v>359</v>
      </c>
      <c r="L96" s="301">
        <v>345.55</v>
      </c>
      <c r="M96" s="301">
        <v>0.56250999999999995</v>
      </c>
      <c r="N96" s="1"/>
      <c r="O96" s="1"/>
    </row>
    <row r="97" spans="1:15" ht="12.75" customHeight="1">
      <c r="A97" s="30">
        <v>87</v>
      </c>
      <c r="B97" s="311" t="s">
        <v>333</v>
      </c>
      <c r="C97" s="301">
        <v>1079.1500000000001</v>
      </c>
      <c r="D97" s="302">
        <v>1084.3999999999999</v>
      </c>
      <c r="E97" s="302">
        <v>1069.7999999999997</v>
      </c>
      <c r="F97" s="302">
        <v>1060.4499999999998</v>
      </c>
      <c r="G97" s="302">
        <v>1045.8499999999997</v>
      </c>
      <c r="H97" s="302">
        <v>1093.7499999999998</v>
      </c>
      <c r="I97" s="302">
        <v>1108.3499999999997</v>
      </c>
      <c r="J97" s="302">
        <v>1117.6999999999998</v>
      </c>
      <c r="K97" s="301">
        <v>1099</v>
      </c>
      <c r="L97" s="301">
        <v>1075.05</v>
      </c>
      <c r="M97" s="301">
        <v>2.5897299999999999</v>
      </c>
      <c r="N97" s="1"/>
      <c r="O97" s="1"/>
    </row>
    <row r="98" spans="1:15" ht="12.75" customHeight="1">
      <c r="A98" s="30">
        <v>88</v>
      </c>
      <c r="B98" s="311" t="s">
        <v>331</v>
      </c>
      <c r="C98" s="301">
        <v>909.75</v>
      </c>
      <c r="D98" s="302">
        <v>909.61666666666667</v>
      </c>
      <c r="E98" s="302">
        <v>891.23333333333335</v>
      </c>
      <c r="F98" s="302">
        <v>872.7166666666667</v>
      </c>
      <c r="G98" s="302">
        <v>854.33333333333337</v>
      </c>
      <c r="H98" s="302">
        <v>928.13333333333333</v>
      </c>
      <c r="I98" s="302">
        <v>946.51666666666677</v>
      </c>
      <c r="J98" s="302">
        <v>965.0333333333333</v>
      </c>
      <c r="K98" s="301">
        <v>928</v>
      </c>
      <c r="L98" s="301">
        <v>891.1</v>
      </c>
      <c r="M98" s="301">
        <v>1.6342699999999999</v>
      </c>
      <c r="N98" s="1"/>
      <c r="O98" s="1"/>
    </row>
    <row r="99" spans="1:15" ht="12.75" customHeight="1">
      <c r="A99" s="30">
        <v>89</v>
      </c>
      <c r="B99" s="311" t="s">
        <v>332</v>
      </c>
      <c r="C99" s="301">
        <v>17.3</v>
      </c>
      <c r="D99" s="302">
        <v>17.183333333333334</v>
      </c>
      <c r="E99" s="302">
        <v>16.566666666666666</v>
      </c>
      <c r="F99" s="302">
        <v>15.833333333333332</v>
      </c>
      <c r="G99" s="302">
        <v>15.216666666666665</v>
      </c>
      <c r="H99" s="302">
        <v>17.916666666666668</v>
      </c>
      <c r="I99" s="302">
        <v>18.533333333333335</v>
      </c>
      <c r="J99" s="302">
        <v>19.266666666666669</v>
      </c>
      <c r="K99" s="301">
        <v>17.8</v>
      </c>
      <c r="L99" s="301">
        <v>16.45</v>
      </c>
      <c r="M99" s="301">
        <v>53.589559999999999</v>
      </c>
      <c r="N99" s="1"/>
      <c r="O99" s="1"/>
    </row>
    <row r="100" spans="1:15" ht="12.75" customHeight="1">
      <c r="A100" s="30">
        <v>90</v>
      </c>
      <c r="B100" s="311" t="s">
        <v>334</v>
      </c>
      <c r="C100" s="301">
        <v>499.95</v>
      </c>
      <c r="D100" s="302">
        <v>503.06666666666666</v>
      </c>
      <c r="E100" s="302">
        <v>494.13333333333333</v>
      </c>
      <c r="F100" s="302">
        <v>488.31666666666666</v>
      </c>
      <c r="G100" s="302">
        <v>479.38333333333333</v>
      </c>
      <c r="H100" s="302">
        <v>508.88333333333333</v>
      </c>
      <c r="I100" s="302">
        <v>517.81666666666661</v>
      </c>
      <c r="J100" s="302">
        <v>523.63333333333333</v>
      </c>
      <c r="K100" s="301">
        <v>512</v>
      </c>
      <c r="L100" s="301">
        <v>497.25</v>
      </c>
      <c r="M100" s="301">
        <v>0.66705999999999999</v>
      </c>
      <c r="N100" s="1"/>
      <c r="O100" s="1"/>
    </row>
    <row r="101" spans="1:15" ht="12.75" customHeight="1">
      <c r="A101" s="30">
        <v>91</v>
      </c>
      <c r="B101" s="311" t="s">
        <v>335</v>
      </c>
      <c r="C101" s="301">
        <v>737.25</v>
      </c>
      <c r="D101" s="302">
        <v>739.38333333333333</v>
      </c>
      <c r="E101" s="302">
        <v>729.9666666666667</v>
      </c>
      <c r="F101" s="302">
        <v>722.68333333333339</v>
      </c>
      <c r="G101" s="302">
        <v>713.26666666666677</v>
      </c>
      <c r="H101" s="302">
        <v>746.66666666666663</v>
      </c>
      <c r="I101" s="302">
        <v>756.08333333333337</v>
      </c>
      <c r="J101" s="302">
        <v>763.36666666666656</v>
      </c>
      <c r="K101" s="301">
        <v>748.8</v>
      </c>
      <c r="L101" s="301">
        <v>732.1</v>
      </c>
      <c r="M101" s="301">
        <v>0.47069</v>
      </c>
      <c r="N101" s="1"/>
      <c r="O101" s="1"/>
    </row>
    <row r="102" spans="1:15" ht="12.75" customHeight="1">
      <c r="A102" s="30">
        <v>92</v>
      </c>
      <c r="B102" s="311" t="s">
        <v>336</v>
      </c>
      <c r="C102" s="301">
        <v>3990.5</v>
      </c>
      <c r="D102" s="302">
        <v>4007.5</v>
      </c>
      <c r="E102" s="302">
        <v>3941</v>
      </c>
      <c r="F102" s="302">
        <v>3891.5</v>
      </c>
      <c r="G102" s="302">
        <v>3825</v>
      </c>
      <c r="H102" s="302">
        <v>4057</v>
      </c>
      <c r="I102" s="302">
        <v>4123.5</v>
      </c>
      <c r="J102" s="302">
        <v>4173</v>
      </c>
      <c r="K102" s="301">
        <v>4074</v>
      </c>
      <c r="L102" s="301">
        <v>3958</v>
      </c>
      <c r="M102" s="301">
        <v>4.0770000000000001E-2</v>
      </c>
      <c r="N102" s="1"/>
      <c r="O102" s="1"/>
    </row>
    <row r="103" spans="1:15" ht="12.75" customHeight="1">
      <c r="A103" s="30">
        <v>93</v>
      </c>
      <c r="B103" s="311" t="s">
        <v>247</v>
      </c>
      <c r="C103" s="301">
        <v>69</v>
      </c>
      <c r="D103" s="302">
        <v>69.45</v>
      </c>
      <c r="E103" s="302">
        <v>68.150000000000006</v>
      </c>
      <c r="F103" s="302">
        <v>67.3</v>
      </c>
      <c r="G103" s="302">
        <v>66</v>
      </c>
      <c r="H103" s="302">
        <v>70.300000000000011</v>
      </c>
      <c r="I103" s="302">
        <v>71.599999999999994</v>
      </c>
      <c r="J103" s="302">
        <v>72.450000000000017</v>
      </c>
      <c r="K103" s="301">
        <v>70.75</v>
      </c>
      <c r="L103" s="301">
        <v>68.599999999999994</v>
      </c>
      <c r="M103" s="301">
        <v>12.08841</v>
      </c>
      <c r="N103" s="1"/>
      <c r="O103" s="1"/>
    </row>
    <row r="104" spans="1:15" ht="12.75" customHeight="1">
      <c r="A104" s="30">
        <v>94</v>
      </c>
      <c r="B104" s="311" t="s">
        <v>329</v>
      </c>
      <c r="C104" s="301">
        <v>696.15</v>
      </c>
      <c r="D104" s="302">
        <v>698.7166666666667</v>
      </c>
      <c r="E104" s="302">
        <v>692.43333333333339</v>
      </c>
      <c r="F104" s="302">
        <v>688.7166666666667</v>
      </c>
      <c r="G104" s="302">
        <v>682.43333333333339</v>
      </c>
      <c r="H104" s="302">
        <v>702.43333333333339</v>
      </c>
      <c r="I104" s="302">
        <v>708.7166666666667</v>
      </c>
      <c r="J104" s="302">
        <v>712.43333333333339</v>
      </c>
      <c r="K104" s="301">
        <v>705</v>
      </c>
      <c r="L104" s="301">
        <v>695</v>
      </c>
      <c r="M104" s="301">
        <v>1.2082200000000001</v>
      </c>
      <c r="N104" s="1"/>
      <c r="O104" s="1"/>
    </row>
    <row r="105" spans="1:15" ht="12.75" customHeight="1">
      <c r="A105" s="30">
        <v>95</v>
      </c>
      <c r="B105" s="311" t="s">
        <v>826</v>
      </c>
      <c r="C105" s="301">
        <v>177</v>
      </c>
      <c r="D105" s="302">
        <v>175.4666666666667</v>
      </c>
      <c r="E105" s="302">
        <v>172.5833333333334</v>
      </c>
      <c r="F105" s="302">
        <v>168.16666666666671</v>
      </c>
      <c r="G105" s="302">
        <v>165.28333333333342</v>
      </c>
      <c r="H105" s="302">
        <v>179.88333333333338</v>
      </c>
      <c r="I105" s="302">
        <v>182.76666666666671</v>
      </c>
      <c r="J105" s="302">
        <v>187.18333333333337</v>
      </c>
      <c r="K105" s="301">
        <v>178.35</v>
      </c>
      <c r="L105" s="301">
        <v>171.05</v>
      </c>
      <c r="M105" s="301">
        <v>10.366910000000001</v>
      </c>
      <c r="N105" s="1"/>
      <c r="O105" s="1"/>
    </row>
    <row r="106" spans="1:15" ht="12.75" customHeight="1">
      <c r="A106" s="30">
        <v>96</v>
      </c>
      <c r="B106" s="311" t="s">
        <v>337</v>
      </c>
      <c r="C106" s="301">
        <v>299.95</v>
      </c>
      <c r="D106" s="302">
        <v>299.3</v>
      </c>
      <c r="E106" s="302">
        <v>294.10000000000002</v>
      </c>
      <c r="F106" s="302">
        <v>288.25</v>
      </c>
      <c r="G106" s="302">
        <v>283.05</v>
      </c>
      <c r="H106" s="302">
        <v>305.15000000000003</v>
      </c>
      <c r="I106" s="302">
        <v>310.34999999999997</v>
      </c>
      <c r="J106" s="302">
        <v>316.20000000000005</v>
      </c>
      <c r="K106" s="301">
        <v>304.5</v>
      </c>
      <c r="L106" s="301">
        <v>293.45</v>
      </c>
      <c r="M106" s="301">
        <v>0.87429999999999997</v>
      </c>
      <c r="N106" s="1"/>
      <c r="O106" s="1"/>
    </row>
    <row r="107" spans="1:15" ht="12.75" customHeight="1">
      <c r="A107" s="30">
        <v>97</v>
      </c>
      <c r="B107" s="311" t="s">
        <v>338</v>
      </c>
      <c r="C107" s="301">
        <v>277.35000000000002</v>
      </c>
      <c r="D107" s="302">
        <v>281.2833333333333</v>
      </c>
      <c r="E107" s="302">
        <v>270.86666666666662</v>
      </c>
      <c r="F107" s="302">
        <v>264.38333333333333</v>
      </c>
      <c r="G107" s="302">
        <v>253.96666666666664</v>
      </c>
      <c r="H107" s="302">
        <v>287.76666666666659</v>
      </c>
      <c r="I107" s="302">
        <v>298.18333333333334</v>
      </c>
      <c r="J107" s="302">
        <v>304.66666666666657</v>
      </c>
      <c r="K107" s="301">
        <v>291.7</v>
      </c>
      <c r="L107" s="301">
        <v>274.8</v>
      </c>
      <c r="M107" s="301">
        <v>20.908270000000002</v>
      </c>
      <c r="N107" s="1"/>
      <c r="O107" s="1"/>
    </row>
    <row r="108" spans="1:15" ht="12.75" customHeight="1">
      <c r="A108" s="30">
        <v>98</v>
      </c>
      <c r="B108" s="311" t="s">
        <v>83</v>
      </c>
      <c r="C108" s="301">
        <v>617.15</v>
      </c>
      <c r="D108" s="302">
        <v>618.43333333333328</v>
      </c>
      <c r="E108" s="302">
        <v>609.96666666666658</v>
      </c>
      <c r="F108" s="302">
        <v>602.7833333333333</v>
      </c>
      <c r="G108" s="302">
        <v>594.31666666666661</v>
      </c>
      <c r="H108" s="302">
        <v>625.61666666666656</v>
      </c>
      <c r="I108" s="302">
        <v>634.08333333333326</v>
      </c>
      <c r="J108" s="302">
        <v>641.26666666666654</v>
      </c>
      <c r="K108" s="301">
        <v>626.9</v>
      </c>
      <c r="L108" s="301">
        <v>611.25</v>
      </c>
      <c r="M108" s="301">
        <v>12.806380000000001</v>
      </c>
      <c r="N108" s="1"/>
      <c r="O108" s="1"/>
    </row>
    <row r="109" spans="1:15" ht="12.75" customHeight="1">
      <c r="A109" s="30">
        <v>99</v>
      </c>
      <c r="B109" s="311" t="s">
        <v>339</v>
      </c>
      <c r="C109" s="301">
        <v>610.29999999999995</v>
      </c>
      <c r="D109" s="302">
        <v>612.68333333333328</v>
      </c>
      <c r="E109" s="302">
        <v>605.61666666666656</v>
      </c>
      <c r="F109" s="302">
        <v>600.93333333333328</v>
      </c>
      <c r="G109" s="302">
        <v>593.86666666666656</v>
      </c>
      <c r="H109" s="302">
        <v>617.36666666666656</v>
      </c>
      <c r="I109" s="302">
        <v>624.43333333333339</v>
      </c>
      <c r="J109" s="302">
        <v>629.11666666666656</v>
      </c>
      <c r="K109" s="301">
        <v>619.75</v>
      </c>
      <c r="L109" s="301">
        <v>608</v>
      </c>
      <c r="M109" s="301">
        <v>0.35927999999999999</v>
      </c>
      <c r="N109" s="1"/>
      <c r="O109" s="1"/>
    </row>
    <row r="110" spans="1:15" ht="12.75" customHeight="1">
      <c r="A110" s="30">
        <v>100</v>
      </c>
      <c r="B110" s="311" t="s">
        <v>84</v>
      </c>
      <c r="C110" s="301">
        <v>916.9</v>
      </c>
      <c r="D110" s="302">
        <v>924.9</v>
      </c>
      <c r="E110" s="302">
        <v>904.8</v>
      </c>
      <c r="F110" s="302">
        <v>892.69999999999993</v>
      </c>
      <c r="G110" s="302">
        <v>872.59999999999991</v>
      </c>
      <c r="H110" s="302">
        <v>937</v>
      </c>
      <c r="I110" s="302">
        <v>957.10000000000014</v>
      </c>
      <c r="J110" s="302">
        <v>969.2</v>
      </c>
      <c r="K110" s="301">
        <v>945</v>
      </c>
      <c r="L110" s="301">
        <v>912.8</v>
      </c>
      <c r="M110" s="301">
        <v>16.988299999999999</v>
      </c>
      <c r="N110" s="1"/>
      <c r="O110" s="1"/>
    </row>
    <row r="111" spans="1:15" ht="12.75" customHeight="1">
      <c r="A111" s="30">
        <v>101</v>
      </c>
      <c r="B111" s="311" t="s">
        <v>85</v>
      </c>
      <c r="C111" s="301">
        <v>179.35</v>
      </c>
      <c r="D111" s="302">
        <v>181.03333333333333</v>
      </c>
      <c r="E111" s="302">
        <v>177.31666666666666</v>
      </c>
      <c r="F111" s="302">
        <v>175.28333333333333</v>
      </c>
      <c r="G111" s="302">
        <v>171.56666666666666</v>
      </c>
      <c r="H111" s="302">
        <v>183.06666666666666</v>
      </c>
      <c r="I111" s="302">
        <v>186.7833333333333</v>
      </c>
      <c r="J111" s="302">
        <v>188.81666666666666</v>
      </c>
      <c r="K111" s="301">
        <v>184.75</v>
      </c>
      <c r="L111" s="301">
        <v>179</v>
      </c>
      <c r="M111" s="301">
        <v>65.604039999999998</v>
      </c>
      <c r="N111" s="1"/>
      <c r="O111" s="1"/>
    </row>
    <row r="112" spans="1:15" ht="12.75" customHeight="1">
      <c r="A112" s="30">
        <v>102</v>
      </c>
      <c r="B112" s="311" t="s">
        <v>340</v>
      </c>
      <c r="C112" s="301">
        <v>315.2</v>
      </c>
      <c r="D112" s="302">
        <v>313.46666666666664</v>
      </c>
      <c r="E112" s="302">
        <v>308.5333333333333</v>
      </c>
      <c r="F112" s="302">
        <v>301.86666666666667</v>
      </c>
      <c r="G112" s="302">
        <v>296.93333333333334</v>
      </c>
      <c r="H112" s="302">
        <v>320.13333333333327</v>
      </c>
      <c r="I112" s="302">
        <v>325.06666666666655</v>
      </c>
      <c r="J112" s="302">
        <v>331.73333333333323</v>
      </c>
      <c r="K112" s="301">
        <v>318.39999999999998</v>
      </c>
      <c r="L112" s="301">
        <v>306.8</v>
      </c>
      <c r="M112" s="301">
        <v>1.5194099999999999</v>
      </c>
      <c r="N112" s="1"/>
      <c r="O112" s="1"/>
    </row>
    <row r="113" spans="1:15" ht="12.75" customHeight="1">
      <c r="A113" s="30">
        <v>103</v>
      </c>
      <c r="B113" s="311" t="s">
        <v>87</v>
      </c>
      <c r="C113" s="301">
        <v>3503.05</v>
      </c>
      <c r="D113" s="302">
        <v>3512.0166666666664</v>
      </c>
      <c r="E113" s="302">
        <v>3454.0333333333328</v>
      </c>
      <c r="F113" s="302">
        <v>3405.0166666666664</v>
      </c>
      <c r="G113" s="302">
        <v>3347.0333333333328</v>
      </c>
      <c r="H113" s="302">
        <v>3561.0333333333328</v>
      </c>
      <c r="I113" s="302">
        <v>3619.0166666666664</v>
      </c>
      <c r="J113" s="302">
        <v>3668.0333333333328</v>
      </c>
      <c r="K113" s="301">
        <v>3570</v>
      </c>
      <c r="L113" s="301">
        <v>3463</v>
      </c>
      <c r="M113" s="301">
        <v>3.8300399999999999</v>
      </c>
      <c r="N113" s="1"/>
      <c r="O113" s="1"/>
    </row>
    <row r="114" spans="1:15" ht="12.75" customHeight="1">
      <c r="A114" s="30">
        <v>104</v>
      </c>
      <c r="B114" s="311" t="s">
        <v>88</v>
      </c>
      <c r="C114" s="301">
        <v>1488.7</v>
      </c>
      <c r="D114" s="302">
        <v>1495.1666666666667</v>
      </c>
      <c r="E114" s="302">
        <v>1473.8333333333335</v>
      </c>
      <c r="F114" s="302">
        <v>1458.9666666666667</v>
      </c>
      <c r="G114" s="302">
        <v>1437.6333333333334</v>
      </c>
      <c r="H114" s="302">
        <v>1510.0333333333335</v>
      </c>
      <c r="I114" s="302">
        <v>1531.366666666667</v>
      </c>
      <c r="J114" s="302">
        <v>1546.2333333333336</v>
      </c>
      <c r="K114" s="301">
        <v>1516.5</v>
      </c>
      <c r="L114" s="301">
        <v>1480.3</v>
      </c>
      <c r="M114" s="301">
        <v>2.3570099999999998</v>
      </c>
      <c r="N114" s="1"/>
      <c r="O114" s="1"/>
    </row>
    <row r="115" spans="1:15" ht="12.75" customHeight="1">
      <c r="A115" s="30">
        <v>105</v>
      </c>
      <c r="B115" s="311" t="s">
        <v>89</v>
      </c>
      <c r="C115" s="301">
        <v>613.79999999999995</v>
      </c>
      <c r="D115" s="302">
        <v>616.6</v>
      </c>
      <c r="E115" s="302">
        <v>606.20000000000005</v>
      </c>
      <c r="F115" s="302">
        <v>598.6</v>
      </c>
      <c r="G115" s="302">
        <v>588.20000000000005</v>
      </c>
      <c r="H115" s="302">
        <v>624.20000000000005</v>
      </c>
      <c r="I115" s="302">
        <v>634.59999999999991</v>
      </c>
      <c r="J115" s="302">
        <v>642.20000000000005</v>
      </c>
      <c r="K115" s="301">
        <v>627</v>
      </c>
      <c r="L115" s="301">
        <v>609</v>
      </c>
      <c r="M115" s="301">
        <v>6.48794</v>
      </c>
      <c r="N115" s="1"/>
      <c r="O115" s="1"/>
    </row>
    <row r="116" spans="1:15" ht="12.75" customHeight="1">
      <c r="A116" s="30">
        <v>106</v>
      </c>
      <c r="B116" s="311" t="s">
        <v>90</v>
      </c>
      <c r="C116" s="301">
        <v>925.75</v>
      </c>
      <c r="D116" s="302">
        <v>923.1</v>
      </c>
      <c r="E116" s="302">
        <v>912.65000000000009</v>
      </c>
      <c r="F116" s="302">
        <v>899.55000000000007</v>
      </c>
      <c r="G116" s="302">
        <v>889.10000000000014</v>
      </c>
      <c r="H116" s="302">
        <v>936.2</v>
      </c>
      <c r="I116" s="302">
        <v>946.65000000000009</v>
      </c>
      <c r="J116" s="302">
        <v>959.75</v>
      </c>
      <c r="K116" s="301">
        <v>933.55</v>
      </c>
      <c r="L116" s="301">
        <v>910</v>
      </c>
      <c r="M116" s="301">
        <v>2.8533900000000001</v>
      </c>
      <c r="N116" s="1"/>
      <c r="O116" s="1"/>
    </row>
    <row r="117" spans="1:15" ht="12.75" customHeight="1">
      <c r="A117" s="30">
        <v>107</v>
      </c>
      <c r="B117" s="311" t="s">
        <v>342</v>
      </c>
      <c r="C117" s="301">
        <v>891.8</v>
      </c>
      <c r="D117" s="302">
        <v>896.2833333333333</v>
      </c>
      <c r="E117" s="302">
        <v>875.61666666666656</v>
      </c>
      <c r="F117" s="302">
        <v>859.43333333333328</v>
      </c>
      <c r="G117" s="302">
        <v>838.76666666666654</v>
      </c>
      <c r="H117" s="302">
        <v>912.46666666666658</v>
      </c>
      <c r="I117" s="302">
        <v>933.13333333333333</v>
      </c>
      <c r="J117" s="302">
        <v>949.31666666666661</v>
      </c>
      <c r="K117" s="301">
        <v>916.95</v>
      </c>
      <c r="L117" s="301">
        <v>880.1</v>
      </c>
      <c r="M117" s="301">
        <v>1.1590400000000001</v>
      </c>
      <c r="N117" s="1"/>
      <c r="O117" s="1"/>
    </row>
    <row r="118" spans="1:15" ht="12.75" customHeight="1">
      <c r="A118" s="30">
        <v>108</v>
      </c>
      <c r="B118" s="311" t="s">
        <v>325</v>
      </c>
      <c r="C118" s="301">
        <v>3204.85</v>
      </c>
      <c r="D118" s="302">
        <v>3148.4833333333336</v>
      </c>
      <c r="E118" s="302">
        <v>3061.4666666666672</v>
      </c>
      <c r="F118" s="302">
        <v>2918.0833333333335</v>
      </c>
      <c r="G118" s="302">
        <v>2831.0666666666671</v>
      </c>
      <c r="H118" s="302">
        <v>3291.8666666666672</v>
      </c>
      <c r="I118" s="302">
        <v>3378.8833333333337</v>
      </c>
      <c r="J118" s="302">
        <v>3522.2666666666673</v>
      </c>
      <c r="K118" s="301">
        <v>3235.5</v>
      </c>
      <c r="L118" s="301">
        <v>3005.1</v>
      </c>
      <c r="M118" s="301">
        <v>1.3450299999999999</v>
      </c>
      <c r="N118" s="1"/>
      <c r="O118" s="1"/>
    </row>
    <row r="119" spans="1:15" ht="12.75" customHeight="1">
      <c r="A119" s="30">
        <v>109</v>
      </c>
      <c r="B119" s="311" t="s">
        <v>249</v>
      </c>
      <c r="C119" s="301">
        <v>325.60000000000002</v>
      </c>
      <c r="D119" s="302">
        <v>325.53333333333336</v>
      </c>
      <c r="E119" s="302">
        <v>321.56666666666672</v>
      </c>
      <c r="F119" s="302">
        <v>317.53333333333336</v>
      </c>
      <c r="G119" s="302">
        <v>313.56666666666672</v>
      </c>
      <c r="H119" s="302">
        <v>329.56666666666672</v>
      </c>
      <c r="I119" s="302">
        <v>333.5333333333333</v>
      </c>
      <c r="J119" s="302">
        <v>337.56666666666672</v>
      </c>
      <c r="K119" s="301">
        <v>329.5</v>
      </c>
      <c r="L119" s="301">
        <v>321.5</v>
      </c>
      <c r="M119" s="301">
        <v>11.02416</v>
      </c>
      <c r="N119" s="1"/>
      <c r="O119" s="1"/>
    </row>
    <row r="120" spans="1:15" ht="12.75" customHeight="1">
      <c r="A120" s="30">
        <v>110</v>
      </c>
      <c r="B120" s="311" t="s">
        <v>326</v>
      </c>
      <c r="C120" s="301">
        <v>187.85</v>
      </c>
      <c r="D120" s="302">
        <v>187.29999999999998</v>
      </c>
      <c r="E120" s="302">
        <v>184.64999999999998</v>
      </c>
      <c r="F120" s="302">
        <v>181.45</v>
      </c>
      <c r="G120" s="302">
        <v>178.79999999999998</v>
      </c>
      <c r="H120" s="302">
        <v>190.49999999999997</v>
      </c>
      <c r="I120" s="302">
        <v>193.15</v>
      </c>
      <c r="J120" s="302">
        <v>196.34999999999997</v>
      </c>
      <c r="K120" s="301">
        <v>189.95</v>
      </c>
      <c r="L120" s="301">
        <v>184.1</v>
      </c>
      <c r="M120" s="301">
        <v>1.272</v>
      </c>
      <c r="N120" s="1"/>
      <c r="O120" s="1"/>
    </row>
    <row r="121" spans="1:15" ht="12.75" customHeight="1">
      <c r="A121" s="30">
        <v>111</v>
      </c>
      <c r="B121" s="311" t="s">
        <v>91</v>
      </c>
      <c r="C121" s="301">
        <v>121.5</v>
      </c>
      <c r="D121" s="302">
        <v>122.39999999999999</v>
      </c>
      <c r="E121" s="302">
        <v>119.79999999999998</v>
      </c>
      <c r="F121" s="302">
        <v>118.1</v>
      </c>
      <c r="G121" s="302">
        <v>115.49999999999999</v>
      </c>
      <c r="H121" s="302">
        <v>124.09999999999998</v>
      </c>
      <c r="I121" s="302">
        <v>126.69999999999997</v>
      </c>
      <c r="J121" s="302">
        <v>128.39999999999998</v>
      </c>
      <c r="K121" s="301">
        <v>125</v>
      </c>
      <c r="L121" s="301">
        <v>120.7</v>
      </c>
      <c r="M121" s="301">
        <v>22.677800000000001</v>
      </c>
      <c r="N121" s="1"/>
      <c r="O121" s="1"/>
    </row>
    <row r="122" spans="1:15" ht="12.75" customHeight="1">
      <c r="A122" s="30">
        <v>112</v>
      </c>
      <c r="B122" s="311" t="s">
        <v>92</v>
      </c>
      <c r="C122" s="301">
        <v>963.8</v>
      </c>
      <c r="D122" s="302">
        <v>967.26666666666677</v>
      </c>
      <c r="E122" s="302">
        <v>954.93333333333351</v>
      </c>
      <c r="F122" s="302">
        <v>946.06666666666672</v>
      </c>
      <c r="G122" s="302">
        <v>933.73333333333346</v>
      </c>
      <c r="H122" s="302">
        <v>976.13333333333355</v>
      </c>
      <c r="I122" s="302">
        <v>988.46666666666681</v>
      </c>
      <c r="J122" s="302">
        <v>997.3333333333336</v>
      </c>
      <c r="K122" s="301">
        <v>979.6</v>
      </c>
      <c r="L122" s="301">
        <v>958.4</v>
      </c>
      <c r="M122" s="301">
        <v>4.1200200000000002</v>
      </c>
      <c r="N122" s="1"/>
      <c r="O122" s="1"/>
    </row>
    <row r="123" spans="1:15" ht="12.75" customHeight="1">
      <c r="A123" s="30">
        <v>113</v>
      </c>
      <c r="B123" s="311" t="s">
        <v>343</v>
      </c>
      <c r="C123" s="301">
        <v>792.1</v>
      </c>
      <c r="D123" s="302">
        <v>809.69999999999993</v>
      </c>
      <c r="E123" s="302">
        <v>771.39999999999986</v>
      </c>
      <c r="F123" s="302">
        <v>750.69999999999993</v>
      </c>
      <c r="G123" s="302">
        <v>712.39999999999986</v>
      </c>
      <c r="H123" s="302">
        <v>830.39999999999986</v>
      </c>
      <c r="I123" s="302">
        <v>868.69999999999982</v>
      </c>
      <c r="J123" s="302">
        <v>889.39999999999986</v>
      </c>
      <c r="K123" s="301">
        <v>848</v>
      </c>
      <c r="L123" s="301">
        <v>789</v>
      </c>
      <c r="M123" s="301">
        <v>5.9685699999999997</v>
      </c>
      <c r="N123" s="1"/>
      <c r="O123" s="1"/>
    </row>
    <row r="124" spans="1:15" ht="12.75" customHeight="1">
      <c r="A124" s="30">
        <v>114</v>
      </c>
      <c r="B124" s="311" t="s">
        <v>93</v>
      </c>
      <c r="C124" s="301">
        <v>498.95</v>
      </c>
      <c r="D124" s="302">
        <v>502.16666666666669</v>
      </c>
      <c r="E124" s="302">
        <v>491.93333333333339</v>
      </c>
      <c r="F124" s="302">
        <v>484.91666666666669</v>
      </c>
      <c r="G124" s="302">
        <v>474.68333333333339</v>
      </c>
      <c r="H124" s="302">
        <v>509.18333333333339</v>
      </c>
      <c r="I124" s="302">
        <v>519.41666666666663</v>
      </c>
      <c r="J124" s="302">
        <v>526.43333333333339</v>
      </c>
      <c r="K124" s="301">
        <v>512.4</v>
      </c>
      <c r="L124" s="301">
        <v>495.15</v>
      </c>
      <c r="M124" s="301">
        <v>17.66236</v>
      </c>
      <c r="N124" s="1"/>
      <c r="O124" s="1"/>
    </row>
    <row r="125" spans="1:15" ht="12.75" customHeight="1">
      <c r="A125" s="30">
        <v>115</v>
      </c>
      <c r="B125" s="311" t="s">
        <v>250</v>
      </c>
      <c r="C125" s="301">
        <v>1246.95</v>
      </c>
      <c r="D125" s="302">
        <v>1240</v>
      </c>
      <c r="E125" s="302">
        <v>1221.8</v>
      </c>
      <c r="F125" s="302">
        <v>1196.6499999999999</v>
      </c>
      <c r="G125" s="302">
        <v>1178.4499999999998</v>
      </c>
      <c r="H125" s="302">
        <v>1265.1500000000001</v>
      </c>
      <c r="I125" s="302">
        <v>1283.3499999999999</v>
      </c>
      <c r="J125" s="302">
        <v>1308.5000000000002</v>
      </c>
      <c r="K125" s="301">
        <v>1258.2</v>
      </c>
      <c r="L125" s="301">
        <v>1214.8499999999999</v>
      </c>
      <c r="M125" s="301">
        <v>1.4313199999999999</v>
      </c>
      <c r="N125" s="1"/>
      <c r="O125" s="1"/>
    </row>
    <row r="126" spans="1:15" ht="12.75" customHeight="1">
      <c r="A126" s="30">
        <v>116</v>
      </c>
      <c r="B126" s="311" t="s">
        <v>348</v>
      </c>
      <c r="C126" s="301">
        <v>192.7</v>
      </c>
      <c r="D126" s="302">
        <v>193.5</v>
      </c>
      <c r="E126" s="302">
        <v>187.3</v>
      </c>
      <c r="F126" s="302">
        <v>181.9</v>
      </c>
      <c r="G126" s="302">
        <v>175.70000000000002</v>
      </c>
      <c r="H126" s="302">
        <v>198.9</v>
      </c>
      <c r="I126" s="302">
        <v>205.1</v>
      </c>
      <c r="J126" s="302">
        <v>210.5</v>
      </c>
      <c r="K126" s="301">
        <v>199.7</v>
      </c>
      <c r="L126" s="301">
        <v>188.1</v>
      </c>
      <c r="M126" s="301">
        <v>3.4909300000000001</v>
      </c>
      <c r="N126" s="1"/>
      <c r="O126" s="1"/>
    </row>
    <row r="127" spans="1:15" ht="12.75" customHeight="1">
      <c r="A127" s="30">
        <v>117</v>
      </c>
      <c r="B127" s="311" t="s">
        <v>344</v>
      </c>
      <c r="C127" s="301">
        <v>73.95</v>
      </c>
      <c r="D127" s="302">
        <v>74.63333333333334</v>
      </c>
      <c r="E127" s="302">
        <v>72.816666666666677</v>
      </c>
      <c r="F127" s="302">
        <v>71.683333333333337</v>
      </c>
      <c r="G127" s="302">
        <v>69.866666666666674</v>
      </c>
      <c r="H127" s="302">
        <v>75.76666666666668</v>
      </c>
      <c r="I127" s="302">
        <v>77.583333333333343</v>
      </c>
      <c r="J127" s="302">
        <v>78.716666666666683</v>
      </c>
      <c r="K127" s="301">
        <v>76.45</v>
      </c>
      <c r="L127" s="301">
        <v>73.5</v>
      </c>
      <c r="M127" s="301">
        <v>4.6927199999999996</v>
      </c>
      <c r="N127" s="1"/>
      <c r="O127" s="1"/>
    </row>
    <row r="128" spans="1:15" ht="12.75" customHeight="1">
      <c r="A128" s="30">
        <v>118</v>
      </c>
      <c r="B128" s="311" t="s">
        <v>345</v>
      </c>
      <c r="C128" s="301">
        <v>926</v>
      </c>
      <c r="D128" s="302">
        <v>931.41666666666663</v>
      </c>
      <c r="E128" s="302">
        <v>916.63333333333321</v>
      </c>
      <c r="F128" s="302">
        <v>907.26666666666654</v>
      </c>
      <c r="G128" s="302">
        <v>892.48333333333312</v>
      </c>
      <c r="H128" s="302">
        <v>940.7833333333333</v>
      </c>
      <c r="I128" s="302">
        <v>955.56666666666683</v>
      </c>
      <c r="J128" s="302">
        <v>964.93333333333339</v>
      </c>
      <c r="K128" s="301">
        <v>946.2</v>
      </c>
      <c r="L128" s="301">
        <v>922.05</v>
      </c>
      <c r="M128" s="301">
        <v>0.73824999999999996</v>
      </c>
      <c r="N128" s="1"/>
      <c r="O128" s="1"/>
    </row>
    <row r="129" spans="1:15" ht="12.75" customHeight="1">
      <c r="A129" s="30">
        <v>119</v>
      </c>
      <c r="B129" s="311" t="s">
        <v>94</v>
      </c>
      <c r="C129" s="301">
        <v>1780.2</v>
      </c>
      <c r="D129" s="302">
        <v>1781.3833333333334</v>
      </c>
      <c r="E129" s="302">
        <v>1748.1166666666668</v>
      </c>
      <c r="F129" s="302">
        <v>1716.0333333333333</v>
      </c>
      <c r="G129" s="302">
        <v>1682.7666666666667</v>
      </c>
      <c r="H129" s="302">
        <v>1813.4666666666669</v>
      </c>
      <c r="I129" s="302">
        <v>1846.7333333333338</v>
      </c>
      <c r="J129" s="302">
        <v>1878.8166666666671</v>
      </c>
      <c r="K129" s="301">
        <v>1814.65</v>
      </c>
      <c r="L129" s="301">
        <v>1749.3</v>
      </c>
      <c r="M129" s="301">
        <v>7.5118400000000003</v>
      </c>
      <c r="N129" s="1"/>
      <c r="O129" s="1"/>
    </row>
    <row r="130" spans="1:15" ht="12.75" customHeight="1">
      <c r="A130" s="30">
        <v>120</v>
      </c>
      <c r="B130" s="311" t="s">
        <v>346</v>
      </c>
      <c r="C130" s="301">
        <v>173.95</v>
      </c>
      <c r="D130" s="302">
        <v>175.68333333333331</v>
      </c>
      <c r="E130" s="302">
        <v>168.46666666666661</v>
      </c>
      <c r="F130" s="302">
        <v>162.98333333333329</v>
      </c>
      <c r="G130" s="302">
        <v>155.76666666666659</v>
      </c>
      <c r="H130" s="302">
        <v>181.16666666666663</v>
      </c>
      <c r="I130" s="302">
        <v>188.38333333333333</v>
      </c>
      <c r="J130" s="302">
        <v>193.86666666666665</v>
      </c>
      <c r="K130" s="301">
        <v>182.9</v>
      </c>
      <c r="L130" s="301">
        <v>170.2</v>
      </c>
      <c r="M130" s="301">
        <v>104.62475000000001</v>
      </c>
      <c r="N130" s="1"/>
      <c r="O130" s="1"/>
    </row>
    <row r="131" spans="1:15" ht="12.75" customHeight="1">
      <c r="A131" s="30">
        <v>121</v>
      </c>
      <c r="B131" s="311" t="s">
        <v>251</v>
      </c>
      <c r="C131" s="301">
        <v>31.55</v>
      </c>
      <c r="D131" s="302">
        <v>32</v>
      </c>
      <c r="E131" s="302">
        <v>31.1</v>
      </c>
      <c r="F131" s="302">
        <v>30.650000000000002</v>
      </c>
      <c r="G131" s="302">
        <v>29.750000000000004</v>
      </c>
      <c r="H131" s="302">
        <v>32.450000000000003</v>
      </c>
      <c r="I131" s="302">
        <v>33.350000000000009</v>
      </c>
      <c r="J131" s="302">
        <v>33.799999999999997</v>
      </c>
      <c r="K131" s="301">
        <v>32.9</v>
      </c>
      <c r="L131" s="301">
        <v>31.55</v>
      </c>
      <c r="M131" s="301">
        <v>26.065090000000001</v>
      </c>
      <c r="N131" s="1"/>
      <c r="O131" s="1"/>
    </row>
    <row r="132" spans="1:15" ht="12.75" customHeight="1">
      <c r="A132" s="30">
        <v>122</v>
      </c>
      <c r="B132" s="311" t="s">
        <v>347</v>
      </c>
      <c r="C132" s="301">
        <v>670.65</v>
      </c>
      <c r="D132" s="302">
        <v>675.46666666666658</v>
      </c>
      <c r="E132" s="302">
        <v>661.98333333333312</v>
      </c>
      <c r="F132" s="302">
        <v>653.31666666666649</v>
      </c>
      <c r="G132" s="302">
        <v>639.83333333333303</v>
      </c>
      <c r="H132" s="302">
        <v>684.13333333333321</v>
      </c>
      <c r="I132" s="302">
        <v>697.61666666666656</v>
      </c>
      <c r="J132" s="302">
        <v>706.2833333333333</v>
      </c>
      <c r="K132" s="301">
        <v>688.95</v>
      </c>
      <c r="L132" s="301">
        <v>666.8</v>
      </c>
      <c r="M132" s="301">
        <v>0.12376</v>
      </c>
      <c r="N132" s="1"/>
      <c r="O132" s="1"/>
    </row>
    <row r="133" spans="1:15" ht="12.75" customHeight="1">
      <c r="A133" s="30">
        <v>123</v>
      </c>
      <c r="B133" s="311" t="s">
        <v>95</v>
      </c>
      <c r="C133" s="301">
        <v>3599.6</v>
      </c>
      <c r="D133" s="302">
        <v>3590.0333333333333</v>
      </c>
      <c r="E133" s="302">
        <v>3555.0666666666666</v>
      </c>
      <c r="F133" s="302">
        <v>3510.5333333333333</v>
      </c>
      <c r="G133" s="302">
        <v>3475.5666666666666</v>
      </c>
      <c r="H133" s="302">
        <v>3634.5666666666666</v>
      </c>
      <c r="I133" s="302">
        <v>3669.5333333333328</v>
      </c>
      <c r="J133" s="302">
        <v>3714.0666666666666</v>
      </c>
      <c r="K133" s="301">
        <v>3625</v>
      </c>
      <c r="L133" s="301">
        <v>3545.5</v>
      </c>
      <c r="M133" s="301">
        <v>4.50929</v>
      </c>
      <c r="N133" s="1"/>
      <c r="O133" s="1"/>
    </row>
    <row r="134" spans="1:15" ht="12.75" customHeight="1">
      <c r="A134" s="30">
        <v>124</v>
      </c>
      <c r="B134" s="311" t="s">
        <v>252</v>
      </c>
      <c r="C134" s="301">
        <v>3365.7</v>
      </c>
      <c r="D134" s="302">
        <v>3344.8166666666671</v>
      </c>
      <c r="E134" s="302">
        <v>3271.1333333333341</v>
      </c>
      <c r="F134" s="302">
        <v>3176.5666666666671</v>
      </c>
      <c r="G134" s="302">
        <v>3102.8833333333341</v>
      </c>
      <c r="H134" s="302">
        <v>3439.3833333333341</v>
      </c>
      <c r="I134" s="302">
        <v>3513.0666666666675</v>
      </c>
      <c r="J134" s="302">
        <v>3607.6333333333341</v>
      </c>
      <c r="K134" s="301">
        <v>3418.5</v>
      </c>
      <c r="L134" s="301">
        <v>3250.25</v>
      </c>
      <c r="M134" s="301">
        <v>7.45939</v>
      </c>
      <c r="N134" s="1"/>
      <c r="O134" s="1"/>
    </row>
    <row r="135" spans="1:15" ht="12.75" customHeight="1">
      <c r="A135" s="30">
        <v>125</v>
      </c>
      <c r="B135" s="311" t="s">
        <v>97</v>
      </c>
      <c r="C135" s="301">
        <v>304.3</v>
      </c>
      <c r="D135" s="302">
        <v>307.33333333333331</v>
      </c>
      <c r="E135" s="302">
        <v>300.21666666666664</v>
      </c>
      <c r="F135" s="302">
        <v>296.13333333333333</v>
      </c>
      <c r="G135" s="302">
        <v>289.01666666666665</v>
      </c>
      <c r="H135" s="302">
        <v>311.41666666666663</v>
      </c>
      <c r="I135" s="302">
        <v>318.5333333333333</v>
      </c>
      <c r="J135" s="302">
        <v>322.61666666666662</v>
      </c>
      <c r="K135" s="301">
        <v>314.45</v>
      </c>
      <c r="L135" s="301">
        <v>303.25</v>
      </c>
      <c r="M135" s="301">
        <v>43.540210000000002</v>
      </c>
      <c r="N135" s="1"/>
      <c r="O135" s="1"/>
    </row>
    <row r="136" spans="1:15" ht="12.75" customHeight="1">
      <c r="A136" s="30">
        <v>126</v>
      </c>
      <c r="B136" s="311" t="s">
        <v>243</v>
      </c>
      <c r="C136" s="301">
        <v>3486.35</v>
      </c>
      <c r="D136" s="302">
        <v>3492.2833333333328</v>
      </c>
      <c r="E136" s="302">
        <v>3460.1166666666659</v>
      </c>
      <c r="F136" s="302">
        <v>3433.8833333333332</v>
      </c>
      <c r="G136" s="302">
        <v>3401.7166666666662</v>
      </c>
      <c r="H136" s="302">
        <v>3518.5166666666655</v>
      </c>
      <c r="I136" s="302">
        <v>3550.6833333333325</v>
      </c>
      <c r="J136" s="302">
        <v>3576.9166666666652</v>
      </c>
      <c r="K136" s="301">
        <v>3524.45</v>
      </c>
      <c r="L136" s="301">
        <v>3466.05</v>
      </c>
      <c r="M136" s="301">
        <v>1.9729699999999999</v>
      </c>
      <c r="N136" s="1"/>
      <c r="O136" s="1"/>
    </row>
    <row r="137" spans="1:15" ht="12.75" customHeight="1">
      <c r="A137" s="30">
        <v>127</v>
      </c>
      <c r="B137" s="311" t="s">
        <v>98</v>
      </c>
      <c r="C137" s="301">
        <v>4260.8999999999996</v>
      </c>
      <c r="D137" s="302">
        <v>4256.583333333333</v>
      </c>
      <c r="E137" s="302">
        <v>4164.3166666666657</v>
      </c>
      <c r="F137" s="302">
        <v>4067.7333333333327</v>
      </c>
      <c r="G137" s="302">
        <v>3975.4666666666653</v>
      </c>
      <c r="H137" s="302">
        <v>4353.1666666666661</v>
      </c>
      <c r="I137" s="302">
        <v>4445.4333333333343</v>
      </c>
      <c r="J137" s="302">
        <v>4542.0166666666664</v>
      </c>
      <c r="K137" s="301">
        <v>4348.8500000000004</v>
      </c>
      <c r="L137" s="301">
        <v>4160</v>
      </c>
      <c r="M137" s="301">
        <v>5.69557</v>
      </c>
      <c r="N137" s="1"/>
      <c r="O137" s="1"/>
    </row>
    <row r="138" spans="1:15" ht="12.75" customHeight="1">
      <c r="A138" s="30">
        <v>128</v>
      </c>
      <c r="B138" s="311" t="s">
        <v>560</v>
      </c>
      <c r="C138" s="301">
        <v>1884.55</v>
      </c>
      <c r="D138" s="302">
        <v>1895.1833333333334</v>
      </c>
      <c r="E138" s="302">
        <v>1850.3666666666668</v>
      </c>
      <c r="F138" s="302">
        <v>1816.1833333333334</v>
      </c>
      <c r="G138" s="302">
        <v>1771.3666666666668</v>
      </c>
      <c r="H138" s="302">
        <v>1929.3666666666668</v>
      </c>
      <c r="I138" s="302">
        <v>1974.1833333333334</v>
      </c>
      <c r="J138" s="302">
        <v>2008.3666666666668</v>
      </c>
      <c r="K138" s="301">
        <v>1940</v>
      </c>
      <c r="L138" s="301">
        <v>1861</v>
      </c>
      <c r="M138" s="301">
        <v>0.63902000000000003</v>
      </c>
      <c r="N138" s="1"/>
      <c r="O138" s="1"/>
    </row>
    <row r="139" spans="1:15" ht="12.75" customHeight="1">
      <c r="A139" s="30">
        <v>129</v>
      </c>
      <c r="B139" s="311" t="s">
        <v>352</v>
      </c>
      <c r="C139" s="301">
        <v>52.7</v>
      </c>
      <c r="D139" s="302">
        <v>52.933333333333337</v>
      </c>
      <c r="E139" s="302">
        <v>51.866666666666674</v>
      </c>
      <c r="F139" s="302">
        <v>51.033333333333339</v>
      </c>
      <c r="G139" s="302">
        <v>49.966666666666676</v>
      </c>
      <c r="H139" s="302">
        <v>53.766666666666673</v>
      </c>
      <c r="I139" s="302">
        <v>54.833333333333336</v>
      </c>
      <c r="J139" s="302">
        <v>55.666666666666671</v>
      </c>
      <c r="K139" s="301">
        <v>54</v>
      </c>
      <c r="L139" s="301">
        <v>52.1</v>
      </c>
      <c r="M139" s="301">
        <v>5.3170400000000004</v>
      </c>
      <c r="N139" s="1"/>
      <c r="O139" s="1"/>
    </row>
    <row r="140" spans="1:15" ht="12.75" customHeight="1">
      <c r="A140" s="30">
        <v>130</v>
      </c>
      <c r="B140" s="311" t="s">
        <v>99</v>
      </c>
      <c r="C140" s="301">
        <v>2662.75</v>
      </c>
      <c r="D140" s="302">
        <v>2672.6166666666668</v>
      </c>
      <c r="E140" s="302">
        <v>2632.2333333333336</v>
      </c>
      <c r="F140" s="302">
        <v>2601.7166666666667</v>
      </c>
      <c r="G140" s="302">
        <v>2561.3333333333335</v>
      </c>
      <c r="H140" s="302">
        <v>2703.1333333333337</v>
      </c>
      <c r="I140" s="302">
        <v>2743.5166666666669</v>
      </c>
      <c r="J140" s="302">
        <v>2774.0333333333338</v>
      </c>
      <c r="K140" s="301">
        <v>2713</v>
      </c>
      <c r="L140" s="301">
        <v>2642.1</v>
      </c>
      <c r="M140" s="301">
        <v>2.73509</v>
      </c>
      <c r="N140" s="1"/>
      <c r="O140" s="1"/>
    </row>
    <row r="141" spans="1:15" ht="12.75" customHeight="1">
      <c r="A141" s="30">
        <v>131</v>
      </c>
      <c r="B141" s="311" t="s">
        <v>349</v>
      </c>
      <c r="C141" s="301">
        <v>503.3</v>
      </c>
      <c r="D141" s="302">
        <v>511.76666666666665</v>
      </c>
      <c r="E141" s="302">
        <v>483.5333333333333</v>
      </c>
      <c r="F141" s="302">
        <v>463.76666666666665</v>
      </c>
      <c r="G141" s="302">
        <v>435.5333333333333</v>
      </c>
      <c r="H141" s="302">
        <v>531.5333333333333</v>
      </c>
      <c r="I141" s="302">
        <v>559.76666666666665</v>
      </c>
      <c r="J141" s="302">
        <v>579.5333333333333</v>
      </c>
      <c r="K141" s="301">
        <v>540</v>
      </c>
      <c r="L141" s="301">
        <v>492</v>
      </c>
      <c r="M141" s="301">
        <v>15.48922</v>
      </c>
      <c r="N141" s="1"/>
      <c r="O141" s="1"/>
    </row>
    <row r="142" spans="1:15" ht="12.75" customHeight="1">
      <c r="A142" s="30">
        <v>132</v>
      </c>
      <c r="B142" s="311" t="s">
        <v>350</v>
      </c>
      <c r="C142" s="301">
        <v>126.65</v>
      </c>
      <c r="D142" s="302">
        <v>126.16666666666667</v>
      </c>
      <c r="E142" s="302">
        <v>124.03333333333333</v>
      </c>
      <c r="F142" s="302">
        <v>121.41666666666666</v>
      </c>
      <c r="G142" s="302">
        <v>119.28333333333332</v>
      </c>
      <c r="H142" s="302">
        <v>128.78333333333336</v>
      </c>
      <c r="I142" s="302">
        <v>130.91666666666669</v>
      </c>
      <c r="J142" s="302">
        <v>133.53333333333336</v>
      </c>
      <c r="K142" s="301">
        <v>128.30000000000001</v>
      </c>
      <c r="L142" s="301">
        <v>123.55</v>
      </c>
      <c r="M142" s="301">
        <v>1.5658099999999999</v>
      </c>
      <c r="N142" s="1"/>
      <c r="O142" s="1"/>
    </row>
    <row r="143" spans="1:15" ht="12.75" customHeight="1">
      <c r="A143" s="30">
        <v>133</v>
      </c>
      <c r="B143" s="311" t="s">
        <v>353</v>
      </c>
      <c r="C143" s="301">
        <v>377.3</v>
      </c>
      <c r="D143" s="302">
        <v>380.59999999999997</v>
      </c>
      <c r="E143" s="302">
        <v>372.19999999999993</v>
      </c>
      <c r="F143" s="302">
        <v>367.09999999999997</v>
      </c>
      <c r="G143" s="302">
        <v>358.69999999999993</v>
      </c>
      <c r="H143" s="302">
        <v>385.69999999999993</v>
      </c>
      <c r="I143" s="302">
        <v>394.09999999999991</v>
      </c>
      <c r="J143" s="302">
        <v>399.19999999999993</v>
      </c>
      <c r="K143" s="301">
        <v>389</v>
      </c>
      <c r="L143" s="301">
        <v>375.5</v>
      </c>
      <c r="M143" s="301">
        <v>1.1711199999999999</v>
      </c>
      <c r="N143" s="1"/>
      <c r="O143" s="1"/>
    </row>
    <row r="144" spans="1:15" ht="12.75" customHeight="1">
      <c r="A144" s="30">
        <v>134</v>
      </c>
      <c r="B144" s="311" t="s">
        <v>253</v>
      </c>
      <c r="C144" s="301">
        <v>400.3</v>
      </c>
      <c r="D144" s="302">
        <v>401.2</v>
      </c>
      <c r="E144" s="302">
        <v>397.4</v>
      </c>
      <c r="F144" s="302">
        <v>394.5</v>
      </c>
      <c r="G144" s="302">
        <v>390.7</v>
      </c>
      <c r="H144" s="302">
        <v>404.09999999999997</v>
      </c>
      <c r="I144" s="302">
        <v>407.90000000000003</v>
      </c>
      <c r="J144" s="302">
        <v>410.79999999999995</v>
      </c>
      <c r="K144" s="301">
        <v>405</v>
      </c>
      <c r="L144" s="301">
        <v>398.3</v>
      </c>
      <c r="M144" s="301">
        <v>7.9852499999999997</v>
      </c>
      <c r="N144" s="1"/>
      <c r="O144" s="1"/>
    </row>
    <row r="145" spans="1:15" ht="12.75" customHeight="1">
      <c r="A145" s="30">
        <v>135</v>
      </c>
      <c r="B145" s="311" t="s">
        <v>254</v>
      </c>
      <c r="C145" s="301">
        <v>1267.9000000000001</v>
      </c>
      <c r="D145" s="302">
        <v>1279.3</v>
      </c>
      <c r="E145" s="302">
        <v>1248.5999999999999</v>
      </c>
      <c r="F145" s="302">
        <v>1229.3</v>
      </c>
      <c r="G145" s="302">
        <v>1198.5999999999999</v>
      </c>
      <c r="H145" s="302">
        <v>1298.5999999999999</v>
      </c>
      <c r="I145" s="302">
        <v>1329.3000000000002</v>
      </c>
      <c r="J145" s="302">
        <v>1348.6</v>
      </c>
      <c r="K145" s="301">
        <v>1310</v>
      </c>
      <c r="L145" s="301">
        <v>1260</v>
      </c>
      <c r="M145" s="301">
        <v>0.46066000000000001</v>
      </c>
      <c r="N145" s="1"/>
      <c r="O145" s="1"/>
    </row>
    <row r="146" spans="1:15" ht="12.75" customHeight="1">
      <c r="A146" s="30">
        <v>136</v>
      </c>
      <c r="B146" s="311" t="s">
        <v>354</v>
      </c>
      <c r="C146" s="301">
        <v>56.6</v>
      </c>
      <c r="D146" s="302">
        <v>56.79999999999999</v>
      </c>
      <c r="E146" s="302">
        <v>56.09999999999998</v>
      </c>
      <c r="F146" s="302">
        <v>55.599999999999987</v>
      </c>
      <c r="G146" s="302">
        <v>54.899999999999977</v>
      </c>
      <c r="H146" s="302">
        <v>57.299999999999983</v>
      </c>
      <c r="I146" s="302">
        <v>57.999999999999986</v>
      </c>
      <c r="J146" s="302">
        <v>58.499999999999986</v>
      </c>
      <c r="K146" s="301">
        <v>57.5</v>
      </c>
      <c r="L146" s="301">
        <v>56.3</v>
      </c>
      <c r="M146" s="301">
        <v>5.4998100000000001</v>
      </c>
      <c r="N146" s="1"/>
      <c r="O146" s="1"/>
    </row>
    <row r="147" spans="1:15" ht="12.75" customHeight="1">
      <c r="A147" s="30">
        <v>137</v>
      </c>
      <c r="B147" s="311" t="s">
        <v>351</v>
      </c>
      <c r="C147" s="301">
        <v>150</v>
      </c>
      <c r="D147" s="302">
        <v>149.78333333333333</v>
      </c>
      <c r="E147" s="302">
        <v>148.21666666666667</v>
      </c>
      <c r="F147" s="302">
        <v>146.43333333333334</v>
      </c>
      <c r="G147" s="302">
        <v>144.86666666666667</v>
      </c>
      <c r="H147" s="302">
        <v>151.56666666666666</v>
      </c>
      <c r="I147" s="302">
        <v>153.13333333333333</v>
      </c>
      <c r="J147" s="302">
        <v>154.91666666666666</v>
      </c>
      <c r="K147" s="301">
        <v>151.35</v>
      </c>
      <c r="L147" s="301">
        <v>148</v>
      </c>
      <c r="M147" s="301">
        <v>4.8827999999999996</v>
      </c>
      <c r="N147" s="1"/>
      <c r="O147" s="1"/>
    </row>
    <row r="148" spans="1:15" ht="12.75" customHeight="1">
      <c r="A148" s="30">
        <v>138</v>
      </c>
      <c r="B148" s="311" t="s">
        <v>355</v>
      </c>
      <c r="C148" s="301">
        <v>79.099999999999994</v>
      </c>
      <c r="D148" s="302">
        <v>79.8</v>
      </c>
      <c r="E148" s="302">
        <v>77.899999999999991</v>
      </c>
      <c r="F148" s="302">
        <v>76.699999999999989</v>
      </c>
      <c r="G148" s="302">
        <v>74.799999999999983</v>
      </c>
      <c r="H148" s="302">
        <v>81</v>
      </c>
      <c r="I148" s="302">
        <v>82.9</v>
      </c>
      <c r="J148" s="302">
        <v>84.100000000000009</v>
      </c>
      <c r="K148" s="301">
        <v>81.7</v>
      </c>
      <c r="L148" s="301">
        <v>78.599999999999994</v>
      </c>
      <c r="M148" s="301">
        <v>5.5891299999999999</v>
      </c>
      <c r="N148" s="1"/>
      <c r="O148" s="1"/>
    </row>
    <row r="149" spans="1:15" ht="12.75" customHeight="1">
      <c r="A149" s="30">
        <v>139</v>
      </c>
      <c r="B149" s="311" t="s">
        <v>827</v>
      </c>
      <c r="C149" s="301">
        <v>37.85</v>
      </c>
      <c r="D149" s="302">
        <v>38.016666666666666</v>
      </c>
      <c r="E149" s="302">
        <v>37.533333333333331</v>
      </c>
      <c r="F149" s="302">
        <v>37.216666666666669</v>
      </c>
      <c r="G149" s="302">
        <v>36.733333333333334</v>
      </c>
      <c r="H149" s="302">
        <v>38.333333333333329</v>
      </c>
      <c r="I149" s="302">
        <v>38.816666666666663</v>
      </c>
      <c r="J149" s="302">
        <v>39.133333333333326</v>
      </c>
      <c r="K149" s="301">
        <v>38.5</v>
      </c>
      <c r="L149" s="301">
        <v>37.700000000000003</v>
      </c>
      <c r="M149" s="301">
        <v>3.1795900000000001</v>
      </c>
      <c r="N149" s="1"/>
      <c r="O149" s="1"/>
    </row>
    <row r="150" spans="1:15" ht="12.75" customHeight="1">
      <c r="A150" s="30">
        <v>140</v>
      </c>
      <c r="B150" s="311" t="s">
        <v>356</v>
      </c>
      <c r="C150" s="301">
        <v>638.5</v>
      </c>
      <c r="D150" s="302">
        <v>635.80000000000007</v>
      </c>
      <c r="E150" s="302">
        <v>628.90000000000009</v>
      </c>
      <c r="F150" s="302">
        <v>619.30000000000007</v>
      </c>
      <c r="G150" s="302">
        <v>612.40000000000009</v>
      </c>
      <c r="H150" s="302">
        <v>645.40000000000009</v>
      </c>
      <c r="I150" s="302">
        <v>652.29999999999995</v>
      </c>
      <c r="J150" s="302">
        <v>661.90000000000009</v>
      </c>
      <c r="K150" s="301">
        <v>642.70000000000005</v>
      </c>
      <c r="L150" s="301">
        <v>626.20000000000005</v>
      </c>
      <c r="M150" s="301">
        <v>0.19281999999999999</v>
      </c>
      <c r="N150" s="1"/>
      <c r="O150" s="1"/>
    </row>
    <row r="151" spans="1:15" ht="12.75" customHeight="1">
      <c r="A151" s="30">
        <v>141</v>
      </c>
      <c r="B151" s="311" t="s">
        <v>100</v>
      </c>
      <c r="C151" s="301">
        <v>1479.55</v>
      </c>
      <c r="D151" s="302">
        <v>1487.2</v>
      </c>
      <c r="E151" s="302">
        <v>1461.25</v>
      </c>
      <c r="F151" s="302">
        <v>1442.95</v>
      </c>
      <c r="G151" s="302">
        <v>1417</v>
      </c>
      <c r="H151" s="302">
        <v>1505.5</v>
      </c>
      <c r="I151" s="302">
        <v>1531.4500000000003</v>
      </c>
      <c r="J151" s="302">
        <v>1549.75</v>
      </c>
      <c r="K151" s="301">
        <v>1513.15</v>
      </c>
      <c r="L151" s="301">
        <v>1468.9</v>
      </c>
      <c r="M151" s="301">
        <v>1.9011800000000001</v>
      </c>
      <c r="N151" s="1"/>
      <c r="O151" s="1"/>
    </row>
    <row r="152" spans="1:15" ht="12.75" customHeight="1">
      <c r="A152" s="30">
        <v>142</v>
      </c>
      <c r="B152" s="311" t="s">
        <v>101</v>
      </c>
      <c r="C152" s="301">
        <v>134.35</v>
      </c>
      <c r="D152" s="302">
        <v>134.98333333333332</v>
      </c>
      <c r="E152" s="302">
        <v>133.16666666666663</v>
      </c>
      <c r="F152" s="302">
        <v>131.98333333333332</v>
      </c>
      <c r="G152" s="302">
        <v>130.16666666666663</v>
      </c>
      <c r="H152" s="302">
        <v>136.16666666666663</v>
      </c>
      <c r="I152" s="302">
        <v>137.98333333333329</v>
      </c>
      <c r="J152" s="302">
        <v>139.16666666666663</v>
      </c>
      <c r="K152" s="301">
        <v>136.80000000000001</v>
      </c>
      <c r="L152" s="301">
        <v>133.80000000000001</v>
      </c>
      <c r="M152" s="301">
        <v>12.441610000000001</v>
      </c>
      <c r="N152" s="1"/>
      <c r="O152" s="1"/>
    </row>
    <row r="153" spans="1:15" ht="12.75" customHeight="1">
      <c r="A153" s="30">
        <v>143</v>
      </c>
      <c r="B153" s="311" t="s">
        <v>828</v>
      </c>
      <c r="C153" s="301">
        <v>96.45</v>
      </c>
      <c r="D153" s="302">
        <v>96.45</v>
      </c>
      <c r="E153" s="302">
        <v>94.25</v>
      </c>
      <c r="F153" s="302">
        <v>92.05</v>
      </c>
      <c r="G153" s="302">
        <v>89.85</v>
      </c>
      <c r="H153" s="302">
        <v>98.65</v>
      </c>
      <c r="I153" s="302">
        <v>100.85000000000002</v>
      </c>
      <c r="J153" s="302">
        <v>103.05000000000001</v>
      </c>
      <c r="K153" s="301">
        <v>98.65</v>
      </c>
      <c r="L153" s="301">
        <v>94.25</v>
      </c>
      <c r="M153" s="301">
        <v>4.8878300000000001</v>
      </c>
      <c r="N153" s="1"/>
      <c r="O153" s="1"/>
    </row>
    <row r="154" spans="1:15" ht="12.75" customHeight="1">
      <c r="A154" s="30">
        <v>144</v>
      </c>
      <c r="B154" s="311" t="s">
        <v>357</v>
      </c>
      <c r="C154" s="301">
        <v>232.9</v>
      </c>
      <c r="D154" s="302">
        <v>233.5</v>
      </c>
      <c r="E154" s="302">
        <v>228.8</v>
      </c>
      <c r="F154" s="302">
        <v>224.70000000000002</v>
      </c>
      <c r="G154" s="302">
        <v>220.00000000000003</v>
      </c>
      <c r="H154" s="302">
        <v>237.6</v>
      </c>
      <c r="I154" s="302">
        <v>242.29999999999998</v>
      </c>
      <c r="J154" s="302">
        <v>246.39999999999998</v>
      </c>
      <c r="K154" s="301">
        <v>238.2</v>
      </c>
      <c r="L154" s="301">
        <v>229.4</v>
      </c>
      <c r="M154" s="301">
        <v>1.2376</v>
      </c>
      <c r="N154" s="1"/>
      <c r="O154" s="1"/>
    </row>
    <row r="155" spans="1:15" ht="12.75" customHeight="1">
      <c r="A155" s="30">
        <v>145</v>
      </c>
      <c r="B155" s="311" t="s">
        <v>102</v>
      </c>
      <c r="C155" s="301">
        <v>86.8</v>
      </c>
      <c r="D155" s="302">
        <v>86.95</v>
      </c>
      <c r="E155" s="302">
        <v>86.2</v>
      </c>
      <c r="F155" s="302">
        <v>85.6</v>
      </c>
      <c r="G155" s="302">
        <v>84.85</v>
      </c>
      <c r="H155" s="302">
        <v>87.550000000000011</v>
      </c>
      <c r="I155" s="302">
        <v>88.300000000000011</v>
      </c>
      <c r="J155" s="302">
        <v>88.90000000000002</v>
      </c>
      <c r="K155" s="301">
        <v>87.7</v>
      </c>
      <c r="L155" s="301">
        <v>86.35</v>
      </c>
      <c r="M155" s="301">
        <v>44.63288</v>
      </c>
      <c r="N155" s="1"/>
      <c r="O155" s="1"/>
    </row>
    <row r="156" spans="1:15" ht="12.75" customHeight="1">
      <c r="A156" s="30">
        <v>146</v>
      </c>
      <c r="B156" s="311" t="s">
        <v>359</v>
      </c>
      <c r="C156" s="301">
        <v>355.75</v>
      </c>
      <c r="D156" s="302">
        <v>359.85000000000008</v>
      </c>
      <c r="E156" s="302">
        <v>350.00000000000017</v>
      </c>
      <c r="F156" s="302">
        <v>344.25000000000011</v>
      </c>
      <c r="G156" s="302">
        <v>334.4000000000002</v>
      </c>
      <c r="H156" s="302">
        <v>365.60000000000014</v>
      </c>
      <c r="I156" s="302">
        <v>375.45000000000005</v>
      </c>
      <c r="J156" s="302">
        <v>381.2000000000001</v>
      </c>
      <c r="K156" s="301">
        <v>369.7</v>
      </c>
      <c r="L156" s="301">
        <v>354.1</v>
      </c>
      <c r="M156" s="301">
        <v>0.71162000000000003</v>
      </c>
      <c r="N156" s="1"/>
      <c r="O156" s="1"/>
    </row>
    <row r="157" spans="1:15" ht="12.75" customHeight="1">
      <c r="A157" s="30">
        <v>147</v>
      </c>
      <c r="B157" s="311" t="s">
        <v>358</v>
      </c>
      <c r="C157" s="301">
        <v>4706.55</v>
      </c>
      <c r="D157" s="302">
        <v>4693.5333333333338</v>
      </c>
      <c r="E157" s="302">
        <v>4642.0166666666673</v>
      </c>
      <c r="F157" s="302">
        <v>4577.4833333333336</v>
      </c>
      <c r="G157" s="302">
        <v>4525.9666666666672</v>
      </c>
      <c r="H157" s="302">
        <v>4758.0666666666675</v>
      </c>
      <c r="I157" s="302">
        <v>4809.5833333333339</v>
      </c>
      <c r="J157" s="302">
        <v>4874.1166666666677</v>
      </c>
      <c r="K157" s="301">
        <v>4745.05</v>
      </c>
      <c r="L157" s="301">
        <v>4629</v>
      </c>
      <c r="M157" s="301">
        <v>0.39545999999999998</v>
      </c>
      <c r="N157" s="1"/>
      <c r="O157" s="1"/>
    </row>
    <row r="158" spans="1:15" ht="12.75" customHeight="1">
      <c r="A158" s="30">
        <v>148</v>
      </c>
      <c r="B158" s="311" t="s">
        <v>360</v>
      </c>
      <c r="C158" s="301">
        <v>136.25</v>
      </c>
      <c r="D158" s="302">
        <v>136.41666666666666</v>
      </c>
      <c r="E158" s="302">
        <v>134.83333333333331</v>
      </c>
      <c r="F158" s="302">
        <v>133.41666666666666</v>
      </c>
      <c r="G158" s="302">
        <v>131.83333333333331</v>
      </c>
      <c r="H158" s="302">
        <v>137.83333333333331</v>
      </c>
      <c r="I158" s="302">
        <v>139.41666666666663</v>
      </c>
      <c r="J158" s="302">
        <v>140.83333333333331</v>
      </c>
      <c r="K158" s="301">
        <v>138</v>
      </c>
      <c r="L158" s="301">
        <v>135</v>
      </c>
      <c r="M158" s="301">
        <v>2.5144899999999999</v>
      </c>
      <c r="N158" s="1"/>
      <c r="O158" s="1"/>
    </row>
    <row r="159" spans="1:15" ht="12.75" customHeight="1">
      <c r="A159" s="30">
        <v>149</v>
      </c>
      <c r="B159" s="311" t="s">
        <v>377</v>
      </c>
      <c r="C159" s="301">
        <v>2550.5500000000002</v>
      </c>
      <c r="D159" s="302">
        <v>2567.9500000000003</v>
      </c>
      <c r="E159" s="302">
        <v>2515.9000000000005</v>
      </c>
      <c r="F159" s="302">
        <v>2481.2500000000005</v>
      </c>
      <c r="G159" s="302">
        <v>2429.2000000000007</v>
      </c>
      <c r="H159" s="302">
        <v>2602.6000000000004</v>
      </c>
      <c r="I159" s="302">
        <v>2654.6500000000005</v>
      </c>
      <c r="J159" s="302">
        <v>2689.3</v>
      </c>
      <c r="K159" s="301">
        <v>2620</v>
      </c>
      <c r="L159" s="301">
        <v>2533.3000000000002</v>
      </c>
      <c r="M159" s="301">
        <v>0.27210000000000001</v>
      </c>
      <c r="N159" s="1"/>
      <c r="O159" s="1"/>
    </row>
    <row r="160" spans="1:15" ht="12.75" customHeight="1">
      <c r="A160" s="30">
        <v>150</v>
      </c>
      <c r="B160" s="311" t="s">
        <v>255</v>
      </c>
      <c r="C160" s="301">
        <v>229.2</v>
      </c>
      <c r="D160" s="302">
        <v>229.86666666666667</v>
      </c>
      <c r="E160" s="302">
        <v>225.83333333333334</v>
      </c>
      <c r="F160" s="302">
        <v>222.46666666666667</v>
      </c>
      <c r="G160" s="302">
        <v>218.43333333333334</v>
      </c>
      <c r="H160" s="302">
        <v>233.23333333333335</v>
      </c>
      <c r="I160" s="302">
        <v>237.26666666666665</v>
      </c>
      <c r="J160" s="302">
        <v>240.63333333333335</v>
      </c>
      <c r="K160" s="301">
        <v>233.9</v>
      </c>
      <c r="L160" s="301">
        <v>226.5</v>
      </c>
      <c r="M160" s="301">
        <v>13.09041</v>
      </c>
      <c r="N160" s="1"/>
      <c r="O160" s="1"/>
    </row>
    <row r="161" spans="1:15" ht="12.75" customHeight="1">
      <c r="A161" s="30">
        <v>151</v>
      </c>
      <c r="B161" s="311" t="s">
        <v>363</v>
      </c>
      <c r="C161" s="301">
        <v>7.25</v>
      </c>
      <c r="D161" s="302">
        <v>7.25</v>
      </c>
      <c r="E161" s="302">
        <v>7.25</v>
      </c>
      <c r="F161" s="302">
        <v>7.25</v>
      </c>
      <c r="G161" s="302">
        <v>7.25</v>
      </c>
      <c r="H161" s="302">
        <v>7.25</v>
      </c>
      <c r="I161" s="302">
        <v>7.25</v>
      </c>
      <c r="J161" s="302">
        <v>7.25</v>
      </c>
      <c r="K161" s="301">
        <v>7.25</v>
      </c>
      <c r="L161" s="301">
        <v>7.25</v>
      </c>
      <c r="M161" s="301">
        <v>7.36904</v>
      </c>
      <c r="N161" s="1"/>
      <c r="O161" s="1"/>
    </row>
    <row r="162" spans="1:15" ht="12.75" customHeight="1">
      <c r="A162" s="30">
        <v>152</v>
      </c>
      <c r="B162" s="311" t="s">
        <v>361</v>
      </c>
      <c r="C162" s="301">
        <v>96.2</v>
      </c>
      <c r="D162" s="302">
        <v>96.84999999999998</v>
      </c>
      <c r="E162" s="302">
        <v>94.94999999999996</v>
      </c>
      <c r="F162" s="302">
        <v>93.699999999999974</v>
      </c>
      <c r="G162" s="302">
        <v>91.799999999999955</v>
      </c>
      <c r="H162" s="302">
        <v>98.099999999999966</v>
      </c>
      <c r="I162" s="302">
        <v>99.999999999999972</v>
      </c>
      <c r="J162" s="302">
        <v>101.24999999999997</v>
      </c>
      <c r="K162" s="301">
        <v>98.75</v>
      </c>
      <c r="L162" s="301">
        <v>95.6</v>
      </c>
      <c r="M162" s="301">
        <v>15.454510000000001</v>
      </c>
      <c r="N162" s="1"/>
      <c r="O162" s="1"/>
    </row>
    <row r="163" spans="1:15" ht="12.75" customHeight="1">
      <c r="A163" s="30">
        <v>153</v>
      </c>
      <c r="B163" s="311" t="s">
        <v>376</v>
      </c>
      <c r="C163" s="301">
        <v>242.15</v>
      </c>
      <c r="D163" s="302">
        <v>240.93333333333331</v>
      </c>
      <c r="E163" s="302">
        <v>236.21666666666661</v>
      </c>
      <c r="F163" s="302">
        <v>230.2833333333333</v>
      </c>
      <c r="G163" s="302">
        <v>225.56666666666661</v>
      </c>
      <c r="H163" s="302">
        <v>246.86666666666662</v>
      </c>
      <c r="I163" s="302">
        <v>251.58333333333331</v>
      </c>
      <c r="J163" s="302">
        <v>257.51666666666665</v>
      </c>
      <c r="K163" s="301">
        <v>245.65</v>
      </c>
      <c r="L163" s="301">
        <v>235</v>
      </c>
      <c r="M163" s="301">
        <v>3.5211600000000001</v>
      </c>
      <c r="N163" s="1"/>
      <c r="O163" s="1"/>
    </row>
    <row r="164" spans="1:15" ht="12.75" customHeight="1">
      <c r="A164" s="30">
        <v>154</v>
      </c>
      <c r="B164" s="311" t="s">
        <v>103</v>
      </c>
      <c r="C164" s="301">
        <v>133.6</v>
      </c>
      <c r="D164" s="302">
        <v>132.95000000000002</v>
      </c>
      <c r="E164" s="302">
        <v>131.00000000000003</v>
      </c>
      <c r="F164" s="302">
        <v>128.4</v>
      </c>
      <c r="G164" s="302">
        <v>126.45000000000002</v>
      </c>
      <c r="H164" s="302">
        <v>135.55000000000004</v>
      </c>
      <c r="I164" s="302">
        <v>137.50000000000003</v>
      </c>
      <c r="J164" s="302">
        <v>140.10000000000005</v>
      </c>
      <c r="K164" s="301">
        <v>134.9</v>
      </c>
      <c r="L164" s="301">
        <v>130.35</v>
      </c>
      <c r="M164" s="301">
        <v>128.29948999999999</v>
      </c>
      <c r="N164" s="1"/>
      <c r="O164" s="1"/>
    </row>
    <row r="165" spans="1:15" ht="12.75" customHeight="1">
      <c r="A165" s="30">
        <v>155</v>
      </c>
      <c r="B165" s="311" t="s">
        <v>365</v>
      </c>
      <c r="C165" s="301">
        <v>2926.5</v>
      </c>
      <c r="D165" s="302">
        <v>2918.6</v>
      </c>
      <c r="E165" s="302">
        <v>2887.2</v>
      </c>
      <c r="F165" s="302">
        <v>2847.9</v>
      </c>
      <c r="G165" s="302">
        <v>2816.5</v>
      </c>
      <c r="H165" s="302">
        <v>2957.8999999999996</v>
      </c>
      <c r="I165" s="302">
        <v>2989.3</v>
      </c>
      <c r="J165" s="302">
        <v>3028.5999999999995</v>
      </c>
      <c r="K165" s="301">
        <v>2950</v>
      </c>
      <c r="L165" s="301">
        <v>2879.3</v>
      </c>
      <c r="M165" s="301">
        <v>0.70550999999999997</v>
      </c>
      <c r="N165" s="1"/>
      <c r="O165" s="1"/>
    </row>
    <row r="166" spans="1:15" ht="12.75" customHeight="1">
      <c r="A166" s="30">
        <v>156</v>
      </c>
      <c r="B166" s="311" t="s">
        <v>366</v>
      </c>
      <c r="C166" s="301">
        <v>2860.15</v>
      </c>
      <c r="D166" s="302">
        <v>2862.5166666666664</v>
      </c>
      <c r="E166" s="302">
        <v>2845.6333333333328</v>
      </c>
      <c r="F166" s="302">
        <v>2831.1166666666663</v>
      </c>
      <c r="G166" s="302">
        <v>2814.2333333333327</v>
      </c>
      <c r="H166" s="302">
        <v>2877.0333333333328</v>
      </c>
      <c r="I166" s="302">
        <v>2893.9166666666661</v>
      </c>
      <c r="J166" s="302">
        <v>2908.4333333333329</v>
      </c>
      <c r="K166" s="301">
        <v>2879.4</v>
      </c>
      <c r="L166" s="301">
        <v>2848</v>
      </c>
      <c r="M166" s="301">
        <v>4.2410000000000003E-2</v>
      </c>
      <c r="N166" s="1"/>
      <c r="O166" s="1"/>
    </row>
    <row r="167" spans="1:15" ht="12.75" customHeight="1">
      <c r="A167" s="30">
        <v>157</v>
      </c>
      <c r="B167" s="311" t="s">
        <v>372</v>
      </c>
      <c r="C167" s="301">
        <v>367.3</v>
      </c>
      <c r="D167" s="302">
        <v>370.7166666666667</v>
      </c>
      <c r="E167" s="302">
        <v>361.78333333333342</v>
      </c>
      <c r="F167" s="302">
        <v>356.26666666666671</v>
      </c>
      <c r="G167" s="302">
        <v>347.33333333333343</v>
      </c>
      <c r="H167" s="302">
        <v>376.23333333333341</v>
      </c>
      <c r="I167" s="302">
        <v>385.16666666666669</v>
      </c>
      <c r="J167" s="302">
        <v>390.68333333333339</v>
      </c>
      <c r="K167" s="301">
        <v>379.65</v>
      </c>
      <c r="L167" s="301">
        <v>365.2</v>
      </c>
      <c r="M167" s="301">
        <v>0.76576999999999995</v>
      </c>
      <c r="N167" s="1"/>
      <c r="O167" s="1"/>
    </row>
    <row r="168" spans="1:15" ht="12.75" customHeight="1">
      <c r="A168" s="30">
        <v>158</v>
      </c>
      <c r="B168" s="311" t="s">
        <v>367</v>
      </c>
      <c r="C168" s="301">
        <v>111.95</v>
      </c>
      <c r="D168" s="302">
        <v>112.59999999999998</v>
      </c>
      <c r="E168" s="302">
        <v>110.44999999999996</v>
      </c>
      <c r="F168" s="302">
        <v>108.94999999999997</v>
      </c>
      <c r="G168" s="302">
        <v>106.79999999999995</v>
      </c>
      <c r="H168" s="302">
        <v>114.09999999999997</v>
      </c>
      <c r="I168" s="302">
        <v>116.24999999999997</v>
      </c>
      <c r="J168" s="302">
        <v>117.74999999999997</v>
      </c>
      <c r="K168" s="301">
        <v>114.75</v>
      </c>
      <c r="L168" s="301">
        <v>111.1</v>
      </c>
      <c r="M168" s="301">
        <v>1.50912</v>
      </c>
      <c r="N168" s="1"/>
      <c r="O168" s="1"/>
    </row>
    <row r="169" spans="1:15" ht="12.75" customHeight="1">
      <c r="A169" s="30">
        <v>159</v>
      </c>
      <c r="B169" s="311" t="s">
        <v>368</v>
      </c>
      <c r="C169" s="301">
        <v>4923.6499999999996</v>
      </c>
      <c r="D169" s="302">
        <v>4893.05</v>
      </c>
      <c r="E169" s="302">
        <v>4858.2000000000007</v>
      </c>
      <c r="F169" s="302">
        <v>4792.7500000000009</v>
      </c>
      <c r="G169" s="302">
        <v>4757.9000000000015</v>
      </c>
      <c r="H169" s="302">
        <v>4958.5</v>
      </c>
      <c r="I169" s="302">
        <v>4993.3500000000004</v>
      </c>
      <c r="J169" s="302">
        <v>5058.7999999999993</v>
      </c>
      <c r="K169" s="301">
        <v>4927.8999999999996</v>
      </c>
      <c r="L169" s="301">
        <v>4827.6000000000004</v>
      </c>
      <c r="M169" s="301">
        <v>2.0029999999999999E-2</v>
      </c>
      <c r="N169" s="1"/>
      <c r="O169" s="1"/>
    </row>
    <row r="170" spans="1:15" ht="12.75" customHeight="1">
      <c r="A170" s="30">
        <v>160</v>
      </c>
      <c r="B170" s="311" t="s">
        <v>256</v>
      </c>
      <c r="C170" s="301">
        <v>2573.15</v>
      </c>
      <c r="D170" s="302">
        <v>2606.9</v>
      </c>
      <c r="E170" s="302">
        <v>2524.3000000000002</v>
      </c>
      <c r="F170" s="302">
        <v>2475.4500000000003</v>
      </c>
      <c r="G170" s="302">
        <v>2392.8500000000004</v>
      </c>
      <c r="H170" s="302">
        <v>2655.75</v>
      </c>
      <c r="I170" s="302">
        <v>2738.3499999999995</v>
      </c>
      <c r="J170" s="302">
        <v>2787.2</v>
      </c>
      <c r="K170" s="301">
        <v>2689.5</v>
      </c>
      <c r="L170" s="301">
        <v>2558.0500000000002</v>
      </c>
      <c r="M170" s="301">
        <v>1.0914900000000001</v>
      </c>
      <c r="N170" s="1"/>
      <c r="O170" s="1"/>
    </row>
    <row r="171" spans="1:15" ht="12.75" customHeight="1">
      <c r="A171" s="30">
        <v>161</v>
      </c>
      <c r="B171" s="311" t="s">
        <v>369</v>
      </c>
      <c r="C171" s="301">
        <v>1507.3</v>
      </c>
      <c r="D171" s="302">
        <v>1510.8666666666668</v>
      </c>
      <c r="E171" s="302">
        <v>1498.9333333333336</v>
      </c>
      <c r="F171" s="302">
        <v>1490.5666666666668</v>
      </c>
      <c r="G171" s="302">
        <v>1478.6333333333337</v>
      </c>
      <c r="H171" s="302">
        <v>1519.2333333333336</v>
      </c>
      <c r="I171" s="302">
        <v>1531.166666666667</v>
      </c>
      <c r="J171" s="302">
        <v>1539.5333333333335</v>
      </c>
      <c r="K171" s="301">
        <v>1522.8</v>
      </c>
      <c r="L171" s="301">
        <v>1502.5</v>
      </c>
      <c r="M171" s="301">
        <v>0.12956000000000001</v>
      </c>
      <c r="N171" s="1"/>
      <c r="O171" s="1"/>
    </row>
    <row r="172" spans="1:15" ht="12.75" customHeight="1">
      <c r="A172" s="30">
        <v>162</v>
      </c>
      <c r="B172" s="311" t="s">
        <v>104</v>
      </c>
      <c r="C172" s="301">
        <v>367.35</v>
      </c>
      <c r="D172" s="302">
        <v>368.13333333333338</v>
      </c>
      <c r="E172" s="302">
        <v>361.76666666666677</v>
      </c>
      <c r="F172" s="302">
        <v>356.18333333333339</v>
      </c>
      <c r="G172" s="302">
        <v>349.81666666666678</v>
      </c>
      <c r="H172" s="302">
        <v>373.71666666666675</v>
      </c>
      <c r="I172" s="302">
        <v>380.08333333333343</v>
      </c>
      <c r="J172" s="302">
        <v>385.66666666666674</v>
      </c>
      <c r="K172" s="301">
        <v>374.5</v>
      </c>
      <c r="L172" s="301">
        <v>362.55</v>
      </c>
      <c r="M172" s="301">
        <v>5.8146000000000004</v>
      </c>
      <c r="N172" s="1"/>
      <c r="O172" s="1"/>
    </row>
    <row r="173" spans="1:15" ht="12.75" customHeight="1">
      <c r="A173" s="30">
        <v>163</v>
      </c>
      <c r="B173" s="311" t="s">
        <v>364</v>
      </c>
      <c r="C173" s="301">
        <v>3949.75</v>
      </c>
      <c r="D173" s="302">
        <v>3943.8833333333332</v>
      </c>
      <c r="E173" s="302">
        <v>3907.8666666666663</v>
      </c>
      <c r="F173" s="302">
        <v>3865.9833333333331</v>
      </c>
      <c r="G173" s="302">
        <v>3829.9666666666662</v>
      </c>
      <c r="H173" s="302">
        <v>3985.7666666666664</v>
      </c>
      <c r="I173" s="302">
        <v>4021.7833333333328</v>
      </c>
      <c r="J173" s="302">
        <v>4063.6666666666665</v>
      </c>
      <c r="K173" s="301">
        <v>3979.9</v>
      </c>
      <c r="L173" s="301">
        <v>3902</v>
      </c>
      <c r="M173" s="301">
        <v>8.6050000000000001E-2</v>
      </c>
      <c r="N173" s="1"/>
      <c r="O173" s="1"/>
    </row>
    <row r="174" spans="1:15" ht="12.75" customHeight="1">
      <c r="A174" s="30">
        <v>164</v>
      </c>
      <c r="B174" s="311" t="s">
        <v>378</v>
      </c>
      <c r="C174" s="301">
        <v>572.25</v>
      </c>
      <c r="D174" s="302">
        <v>574.16666666666663</v>
      </c>
      <c r="E174" s="302">
        <v>563.33333333333326</v>
      </c>
      <c r="F174" s="302">
        <v>554.41666666666663</v>
      </c>
      <c r="G174" s="302">
        <v>543.58333333333326</v>
      </c>
      <c r="H174" s="302">
        <v>583.08333333333326</v>
      </c>
      <c r="I174" s="302">
        <v>593.91666666666652</v>
      </c>
      <c r="J174" s="302">
        <v>602.83333333333326</v>
      </c>
      <c r="K174" s="301">
        <v>585</v>
      </c>
      <c r="L174" s="301">
        <v>565.25</v>
      </c>
      <c r="M174" s="301">
        <v>17.379799999999999</v>
      </c>
      <c r="N174" s="1"/>
      <c r="O174" s="1"/>
    </row>
    <row r="175" spans="1:15" ht="12.75" customHeight="1">
      <c r="A175" s="30">
        <v>165</v>
      </c>
      <c r="B175" s="311" t="s">
        <v>370</v>
      </c>
      <c r="C175" s="301">
        <v>1025.05</v>
      </c>
      <c r="D175" s="302">
        <v>1033.6833333333334</v>
      </c>
      <c r="E175" s="302">
        <v>1007.3666666666668</v>
      </c>
      <c r="F175" s="302">
        <v>989.68333333333339</v>
      </c>
      <c r="G175" s="302">
        <v>963.36666666666679</v>
      </c>
      <c r="H175" s="302">
        <v>1051.3666666666668</v>
      </c>
      <c r="I175" s="302">
        <v>1077.6833333333334</v>
      </c>
      <c r="J175" s="302">
        <v>1095.3666666666668</v>
      </c>
      <c r="K175" s="301">
        <v>1060</v>
      </c>
      <c r="L175" s="301">
        <v>1016</v>
      </c>
      <c r="M175" s="301">
        <v>0.15201999999999999</v>
      </c>
      <c r="N175" s="1"/>
      <c r="O175" s="1"/>
    </row>
    <row r="176" spans="1:15" ht="12.75" customHeight="1">
      <c r="A176" s="30">
        <v>166</v>
      </c>
      <c r="B176" s="311" t="s">
        <v>257</v>
      </c>
      <c r="C176" s="301">
        <v>501.05</v>
      </c>
      <c r="D176" s="302">
        <v>501.33333333333331</v>
      </c>
      <c r="E176" s="302">
        <v>496.86666666666662</v>
      </c>
      <c r="F176" s="302">
        <v>492.68333333333328</v>
      </c>
      <c r="G176" s="302">
        <v>488.21666666666658</v>
      </c>
      <c r="H176" s="302">
        <v>505.51666666666665</v>
      </c>
      <c r="I176" s="302">
        <v>509.98333333333335</v>
      </c>
      <c r="J176" s="302">
        <v>514.16666666666674</v>
      </c>
      <c r="K176" s="301">
        <v>505.8</v>
      </c>
      <c r="L176" s="301">
        <v>497.15</v>
      </c>
      <c r="M176" s="301">
        <v>0.60138999999999998</v>
      </c>
      <c r="N176" s="1"/>
      <c r="O176" s="1"/>
    </row>
    <row r="177" spans="1:15" ht="12.75" customHeight="1">
      <c r="A177" s="30">
        <v>167</v>
      </c>
      <c r="B177" s="311" t="s">
        <v>107</v>
      </c>
      <c r="C177" s="301">
        <v>762.05</v>
      </c>
      <c r="D177" s="302">
        <v>760.25</v>
      </c>
      <c r="E177" s="302">
        <v>751.8</v>
      </c>
      <c r="F177" s="302">
        <v>741.55</v>
      </c>
      <c r="G177" s="302">
        <v>733.09999999999991</v>
      </c>
      <c r="H177" s="302">
        <v>770.5</v>
      </c>
      <c r="I177" s="302">
        <v>778.95</v>
      </c>
      <c r="J177" s="302">
        <v>789.2</v>
      </c>
      <c r="K177" s="301">
        <v>768.7</v>
      </c>
      <c r="L177" s="301">
        <v>750</v>
      </c>
      <c r="M177" s="301">
        <v>8.9605200000000007</v>
      </c>
      <c r="N177" s="1"/>
      <c r="O177" s="1"/>
    </row>
    <row r="178" spans="1:15" ht="12.75" customHeight="1">
      <c r="A178" s="30">
        <v>168</v>
      </c>
      <c r="B178" s="311" t="s">
        <v>258</v>
      </c>
      <c r="C178" s="301">
        <v>418.5</v>
      </c>
      <c r="D178" s="302">
        <v>419.06666666666661</v>
      </c>
      <c r="E178" s="302">
        <v>414.5833333333332</v>
      </c>
      <c r="F178" s="302">
        <v>410.66666666666657</v>
      </c>
      <c r="G178" s="302">
        <v>406.18333333333317</v>
      </c>
      <c r="H178" s="302">
        <v>422.98333333333323</v>
      </c>
      <c r="I178" s="302">
        <v>427.46666666666658</v>
      </c>
      <c r="J178" s="302">
        <v>431.38333333333327</v>
      </c>
      <c r="K178" s="301">
        <v>423.55</v>
      </c>
      <c r="L178" s="301">
        <v>415.15</v>
      </c>
      <c r="M178" s="301">
        <v>0.40373999999999999</v>
      </c>
      <c r="N178" s="1"/>
      <c r="O178" s="1"/>
    </row>
    <row r="179" spans="1:15" ht="12.75" customHeight="1">
      <c r="A179" s="30">
        <v>169</v>
      </c>
      <c r="B179" s="311" t="s">
        <v>108</v>
      </c>
      <c r="C179" s="301">
        <v>1170.3499999999999</v>
      </c>
      <c r="D179" s="302">
        <v>1178.9666666666665</v>
      </c>
      <c r="E179" s="302">
        <v>1150.383333333333</v>
      </c>
      <c r="F179" s="302">
        <v>1130.4166666666665</v>
      </c>
      <c r="G179" s="302">
        <v>1101.833333333333</v>
      </c>
      <c r="H179" s="302">
        <v>1198.9333333333329</v>
      </c>
      <c r="I179" s="302">
        <v>1227.5166666666664</v>
      </c>
      <c r="J179" s="302">
        <v>1247.4833333333329</v>
      </c>
      <c r="K179" s="301">
        <v>1207.55</v>
      </c>
      <c r="L179" s="301">
        <v>1159</v>
      </c>
      <c r="M179" s="301">
        <v>3.6945899999999998</v>
      </c>
      <c r="N179" s="1"/>
      <c r="O179" s="1"/>
    </row>
    <row r="180" spans="1:15" ht="12.75" customHeight="1">
      <c r="A180" s="30">
        <v>170</v>
      </c>
      <c r="B180" s="311" t="s">
        <v>379</v>
      </c>
      <c r="C180" s="301">
        <v>71.7</v>
      </c>
      <c r="D180" s="302">
        <v>72.616666666666674</v>
      </c>
      <c r="E180" s="302">
        <v>70.333333333333343</v>
      </c>
      <c r="F180" s="302">
        <v>68.966666666666669</v>
      </c>
      <c r="G180" s="302">
        <v>66.683333333333337</v>
      </c>
      <c r="H180" s="302">
        <v>73.983333333333348</v>
      </c>
      <c r="I180" s="302">
        <v>76.26666666666668</v>
      </c>
      <c r="J180" s="302">
        <v>77.633333333333354</v>
      </c>
      <c r="K180" s="301">
        <v>74.900000000000006</v>
      </c>
      <c r="L180" s="301">
        <v>71.25</v>
      </c>
      <c r="M180" s="301">
        <v>17.825189999999999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238.9</v>
      </c>
      <c r="D181" s="302">
        <v>241.16666666666666</v>
      </c>
      <c r="E181" s="302">
        <v>234.7833333333333</v>
      </c>
      <c r="F181" s="302">
        <v>230.66666666666666</v>
      </c>
      <c r="G181" s="302">
        <v>224.2833333333333</v>
      </c>
      <c r="H181" s="302">
        <v>245.2833333333333</v>
      </c>
      <c r="I181" s="302">
        <v>251.66666666666669</v>
      </c>
      <c r="J181" s="302">
        <v>255.7833333333333</v>
      </c>
      <c r="K181" s="301">
        <v>247.55</v>
      </c>
      <c r="L181" s="301">
        <v>237.05</v>
      </c>
      <c r="M181" s="301">
        <v>7.3898200000000003</v>
      </c>
      <c r="N181" s="1"/>
      <c r="O181" s="1"/>
    </row>
    <row r="182" spans="1:15" ht="12.75" customHeight="1">
      <c r="A182" s="30">
        <v>172</v>
      </c>
      <c r="B182" s="311" t="s">
        <v>371</v>
      </c>
      <c r="C182" s="301">
        <v>377.5</v>
      </c>
      <c r="D182" s="302">
        <v>380.36666666666662</v>
      </c>
      <c r="E182" s="302">
        <v>370.93333333333322</v>
      </c>
      <c r="F182" s="302">
        <v>364.36666666666662</v>
      </c>
      <c r="G182" s="302">
        <v>354.93333333333322</v>
      </c>
      <c r="H182" s="302">
        <v>386.93333333333322</v>
      </c>
      <c r="I182" s="302">
        <v>396.36666666666662</v>
      </c>
      <c r="J182" s="302">
        <v>402.93333333333322</v>
      </c>
      <c r="K182" s="301">
        <v>389.8</v>
      </c>
      <c r="L182" s="301">
        <v>373.8</v>
      </c>
      <c r="M182" s="301">
        <v>5.7017100000000003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1324.9</v>
      </c>
      <c r="D183" s="302">
        <v>1322.2166666666667</v>
      </c>
      <c r="E183" s="302">
        <v>1313.4333333333334</v>
      </c>
      <c r="F183" s="302">
        <v>1301.9666666666667</v>
      </c>
      <c r="G183" s="302">
        <v>1293.1833333333334</v>
      </c>
      <c r="H183" s="302">
        <v>1333.6833333333334</v>
      </c>
      <c r="I183" s="302">
        <v>1342.4666666666667</v>
      </c>
      <c r="J183" s="302">
        <v>1353.9333333333334</v>
      </c>
      <c r="K183" s="301">
        <v>1331</v>
      </c>
      <c r="L183" s="301">
        <v>1310.75</v>
      </c>
      <c r="M183" s="301">
        <v>5.0444100000000001</v>
      </c>
      <c r="N183" s="1"/>
      <c r="O183" s="1"/>
    </row>
    <row r="184" spans="1:15" ht="12.75" customHeight="1">
      <c r="A184" s="30">
        <v>174</v>
      </c>
      <c r="B184" s="311" t="s">
        <v>373</v>
      </c>
      <c r="C184" s="301">
        <v>134.4</v>
      </c>
      <c r="D184" s="302">
        <v>135.9</v>
      </c>
      <c r="E184" s="302">
        <v>132.05000000000001</v>
      </c>
      <c r="F184" s="302">
        <v>129.70000000000002</v>
      </c>
      <c r="G184" s="302">
        <v>125.85000000000002</v>
      </c>
      <c r="H184" s="302">
        <v>138.25</v>
      </c>
      <c r="I184" s="302">
        <v>142.09999999999997</v>
      </c>
      <c r="J184" s="302">
        <v>144.44999999999999</v>
      </c>
      <c r="K184" s="301">
        <v>139.75</v>
      </c>
      <c r="L184" s="301">
        <v>133.55000000000001</v>
      </c>
      <c r="M184" s="301">
        <v>8.8346699999999991</v>
      </c>
      <c r="N184" s="1"/>
      <c r="O184" s="1"/>
    </row>
    <row r="185" spans="1:15" ht="12.75" customHeight="1">
      <c r="A185" s="30">
        <v>175</v>
      </c>
      <c r="B185" s="311" t="s">
        <v>374</v>
      </c>
      <c r="C185" s="301">
        <v>1507.15</v>
      </c>
      <c r="D185" s="302">
        <v>1520.6166666666668</v>
      </c>
      <c r="E185" s="302">
        <v>1483.5333333333335</v>
      </c>
      <c r="F185" s="302">
        <v>1459.9166666666667</v>
      </c>
      <c r="G185" s="302">
        <v>1422.8333333333335</v>
      </c>
      <c r="H185" s="302">
        <v>1544.2333333333336</v>
      </c>
      <c r="I185" s="302">
        <v>1581.3166666666666</v>
      </c>
      <c r="J185" s="302">
        <v>1604.9333333333336</v>
      </c>
      <c r="K185" s="301">
        <v>1557.7</v>
      </c>
      <c r="L185" s="301">
        <v>1497</v>
      </c>
      <c r="M185" s="301">
        <v>0.60463999999999996</v>
      </c>
      <c r="N185" s="1"/>
      <c r="O185" s="1"/>
    </row>
    <row r="186" spans="1:15" ht="12.75" customHeight="1">
      <c r="A186" s="30">
        <v>176</v>
      </c>
      <c r="B186" s="311" t="s">
        <v>380</v>
      </c>
      <c r="C186" s="301">
        <v>136.80000000000001</v>
      </c>
      <c r="D186" s="302">
        <v>135.85</v>
      </c>
      <c r="E186" s="302">
        <v>132.75</v>
      </c>
      <c r="F186" s="302">
        <v>128.70000000000002</v>
      </c>
      <c r="G186" s="302">
        <v>125.60000000000002</v>
      </c>
      <c r="H186" s="302">
        <v>139.89999999999998</v>
      </c>
      <c r="I186" s="302">
        <v>142.99999999999994</v>
      </c>
      <c r="J186" s="302">
        <v>147.04999999999995</v>
      </c>
      <c r="K186" s="301">
        <v>138.94999999999999</v>
      </c>
      <c r="L186" s="301">
        <v>131.80000000000001</v>
      </c>
      <c r="M186" s="301">
        <v>34.223410000000001</v>
      </c>
      <c r="N186" s="1"/>
      <c r="O186" s="1"/>
    </row>
    <row r="187" spans="1:15" ht="12.75" customHeight="1">
      <c r="A187" s="30">
        <v>177</v>
      </c>
      <c r="B187" s="311" t="s">
        <v>259</v>
      </c>
      <c r="C187" s="301">
        <v>214.05</v>
      </c>
      <c r="D187" s="302">
        <v>215.43333333333337</v>
      </c>
      <c r="E187" s="302">
        <v>211.71666666666673</v>
      </c>
      <c r="F187" s="302">
        <v>209.38333333333335</v>
      </c>
      <c r="G187" s="302">
        <v>205.66666666666671</v>
      </c>
      <c r="H187" s="302">
        <v>217.76666666666674</v>
      </c>
      <c r="I187" s="302">
        <v>221.48333333333338</v>
      </c>
      <c r="J187" s="302">
        <v>223.81666666666675</v>
      </c>
      <c r="K187" s="301">
        <v>219.15</v>
      </c>
      <c r="L187" s="301">
        <v>213.1</v>
      </c>
      <c r="M187" s="301">
        <v>5.9541599999999999</v>
      </c>
      <c r="N187" s="1"/>
      <c r="O187" s="1"/>
    </row>
    <row r="188" spans="1:15" ht="12.75" customHeight="1">
      <c r="A188" s="30">
        <v>178</v>
      </c>
      <c r="B188" s="311" t="s">
        <v>375</v>
      </c>
      <c r="C188" s="301">
        <v>664.05</v>
      </c>
      <c r="D188" s="302">
        <v>672.68333333333328</v>
      </c>
      <c r="E188" s="302">
        <v>653.36666666666656</v>
      </c>
      <c r="F188" s="302">
        <v>642.68333333333328</v>
      </c>
      <c r="G188" s="302">
        <v>623.36666666666656</v>
      </c>
      <c r="H188" s="302">
        <v>683.36666666666656</v>
      </c>
      <c r="I188" s="302">
        <v>702.68333333333339</v>
      </c>
      <c r="J188" s="302">
        <v>713.36666666666656</v>
      </c>
      <c r="K188" s="301">
        <v>692</v>
      </c>
      <c r="L188" s="301">
        <v>662</v>
      </c>
      <c r="M188" s="301">
        <v>2.2118899999999999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407.75</v>
      </c>
      <c r="D189" s="302">
        <v>411.08333333333331</v>
      </c>
      <c r="E189" s="302">
        <v>402.16666666666663</v>
      </c>
      <c r="F189" s="302">
        <v>396.58333333333331</v>
      </c>
      <c r="G189" s="302">
        <v>387.66666666666663</v>
      </c>
      <c r="H189" s="302">
        <v>416.66666666666663</v>
      </c>
      <c r="I189" s="302">
        <v>425.58333333333326</v>
      </c>
      <c r="J189" s="302">
        <v>431.16666666666663</v>
      </c>
      <c r="K189" s="301">
        <v>420</v>
      </c>
      <c r="L189" s="301">
        <v>405.5</v>
      </c>
      <c r="M189" s="301">
        <v>13.00736</v>
      </c>
      <c r="N189" s="1"/>
      <c r="O189" s="1"/>
    </row>
    <row r="190" spans="1:15" ht="12.75" customHeight="1">
      <c r="A190" s="30">
        <v>180</v>
      </c>
      <c r="B190" s="311" t="s">
        <v>260</v>
      </c>
      <c r="C190" s="301">
        <v>1780.15</v>
      </c>
      <c r="D190" s="302">
        <v>1785.6333333333334</v>
      </c>
      <c r="E190" s="302">
        <v>1753.3166666666668</v>
      </c>
      <c r="F190" s="302">
        <v>1726.4833333333333</v>
      </c>
      <c r="G190" s="302">
        <v>1694.1666666666667</v>
      </c>
      <c r="H190" s="302">
        <v>1812.4666666666669</v>
      </c>
      <c r="I190" s="302">
        <v>1844.7833333333335</v>
      </c>
      <c r="J190" s="302">
        <v>1871.616666666667</v>
      </c>
      <c r="K190" s="301">
        <v>1817.95</v>
      </c>
      <c r="L190" s="301">
        <v>1758.8</v>
      </c>
      <c r="M190" s="301">
        <v>7.4434399999999998</v>
      </c>
      <c r="N190" s="1"/>
      <c r="O190" s="1"/>
    </row>
    <row r="191" spans="1:15" ht="12.75" customHeight="1">
      <c r="A191" s="30">
        <v>181</v>
      </c>
      <c r="B191" s="311" t="s">
        <v>384</v>
      </c>
      <c r="C191" s="301">
        <v>846.15</v>
      </c>
      <c r="D191" s="302">
        <v>846.18333333333339</v>
      </c>
      <c r="E191" s="302">
        <v>830.41666666666674</v>
      </c>
      <c r="F191" s="302">
        <v>814.68333333333339</v>
      </c>
      <c r="G191" s="302">
        <v>798.91666666666674</v>
      </c>
      <c r="H191" s="302">
        <v>861.91666666666674</v>
      </c>
      <c r="I191" s="302">
        <v>877.68333333333339</v>
      </c>
      <c r="J191" s="302">
        <v>893.41666666666674</v>
      </c>
      <c r="K191" s="301">
        <v>861.95</v>
      </c>
      <c r="L191" s="301">
        <v>830.45</v>
      </c>
      <c r="M191" s="301">
        <v>2.2642899999999999</v>
      </c>
      <c r="N191" s="1"/>
      <c r="O191" s="1"/>
    </row>
    <row r="192" spans="1:15" ht="12.75" customHeight="1">
      <c r="A192" s="30">
        <v>182</v>
      </c>
      <c r="B192" s="311" t="s">
        <v>829</v>
      </c>
      <c r="C192" s="301">
        <v>16.25</v>
      </c>
      <c r="D192" s="302">
        <v>16.25</v>
      </c>
      <c r="E192" s="302">
        <v>15.899999999999999</v>
      </c>
      <c r="F192" s="302">
        <v>15.549999999999999</v>
      </c>
      <c r="G192" s="302">
        <v>15.199999999999998</v>
      </c>
      <c r="H192" s="302">
        <v>16.600000000000001</v>
      </c>
      <c r="I192" s="302">
        <v>16.950000000000003</v>
      </c>
      <c r="J192" s="302">
        <v>17.3</v>
      </c>
      <c r="K192" s="301">
        <v>16.600000000000001</v>
      </c>
      <c r="L192" s="301">
        <v>15.9</v>
      </c>
      <c r="M192" s="301">
        <v>8.0526800000000005</v>
      </c>
      <c r="N192" s="1"/>
      <c r="O192" s="1"/>
    </row>
    <row r="193" spans="1:15" ht="12.75" customHeight="1">
      <c r="A193" s="30">
        <v>183</v>
      </c>
      <c r="B193" s="311" t="s">
        <v>385</v>
      </c>
      <c r="C193" s="301">
        <v>868.6</v>
      </c>
      <c r="D193" s="302">
        <v>867.54999999999984</v>
      </c>
      <c r="E193" s="302">
        <v>859.09999999999968</v>
      </c>
      <c r="F193" s="302">
        <v>849.5999999999998</v>
      </c>
      <c r="G193" s="302">
        <v>841.14999999999964</v>
      </c>
      <c r="H193" s="302">
        <v>877.04999999999973</v>
      </c>
      <c r="I193" s="302">
        <v>885.49999999999977</v>
      </c>
      <c r="J193" s="302">
        <v>894.99999999999977</v>
      </c>
      <c r="K193" s="301">
        <v>876</v>
      </c>
      <c r="L193" s="301">
        <v>858.05</v>
      </c>
      <c r="M193" s="301">
        <v>0.14201</v>
      </c>
      <c r="N193" s="1"/>
      <c r="O193" s="1"/>
    </row>
    <row r="194" spans="1:15" ht="12.75" customHeight="1">
      <c r="A194" s="30">
        <v>184</v>
      </c>
      <c r="B194" s="311" t="s">
        <v>112</v>
      </c>
      <c r="C194" s="301">
        <v>1101.25</v>
      </c>
      <c r="D194" s="302">
        <v>1099.3166666666666</v>
      </c>
      <c r="E194" s="302">
        <v>1092.1833333333332</v>
      </c>
      <c r="F194" s="302">
        <v>1083.1166666666666</v>
      </c>
      <c r="G194" s="302">
        <v>1075.9833333333331</v>
      </c>
      <c r="H194" s="302">
        <v>1108.3833333333332</v>
      </c>
      <c r="I194" s="302">
        <v>1115.5166666666664</v>
      </c>
      <c r="J194" s="302">
        <v>1124.5833333333333</v>
      </c>
      <c r="K194" s="301">
        <v>1106.45</v>
      </c>
      <c r="L194" s="301">
        <v>1090.25</v>
      </c>
      <c r="M194" s="301">
        <v>4.1086799999999997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961.3</v>
      </c>
      <c r="D195" s="302">
        <v>966.48333333333323</v>
      </c>
      <c r="E195" s="302">
        <v>953.96666666666647</v>
      </c>
      <c r="F195" s="302">
        <v>946.63333333333321</v>
      </c>
      <c r="G195" s="302">
        <v>934.11666666666645</v>
      </c>
      <c r="H195" s="302">
        <v>973.81666666666649</v>
      </c>
      <c r="I195" s="302">
        <v>986.33333333333314</v>
      </c>
      <c r="J195" s="302">
        <v>993.66666666666652</v>
      </c>
      <c r="K195" s="301">
        <v>979</v>
      </c>
      <c r="L195" s="301">
        <v>959.15</v>
      </c>
      <c r="M195" s="301">
        <v>25.75065</v>
      </c>
      <c r="N195" s="1"/>
      <c r="O195" s="1"/>
    </row>
    <row r="196" spans="1:15" ht="12.75" customHeight="1">
      <c r="A196" s="30">
        <v>186</v>
      </c>
      <c r="B196" s="311" t="s">
        <v>114</v>
      </c>
      <c r="C196" s="301">
        <v>2159.25</v>
      </c>
      <c r="D196" s="302">
        <v>2165.4</v>
      </c>
      <c r="E196" s="302">
        <v>2144.9500000000003</v>
      </c>
      <c r="F196" s="302">
        <v>2130.65</v>
      </c>
      <c r="G196" s="302">
        <v>2110.2000000000003</v>
      </c>
      <c r="H196" s="302">
        <v>2179.7000000000003</v>
      </c>
      <c r="I196" s="302">
        <v>2200.15</v>
      </c>
      <c r="J196" s="302">
        <v>2214.4500000000003</v>
      </c>
      <c r="K196" s="301">
        <v>2185.85</v>
      </c>
      <c r="L196" s="301">
        <v>2151.1</v>
      </c>
      <c r="M196" s="301">
        <v>29.515139999999999</v>
      </c>
      <c r="N196" s="1"/>
      <c r="O196" s="1"/>
    </row>
    <row r="197" spans="1:15" ht="12.75" customHeight="1">
      <c r="A197" s="30">
        <v>187</v>
      </c>
      <c r="B197" s="311" t="s">
        <v>115</v>
      </c>
      <c r="C197" s="301">
        <v>1828.5</v>
      </c>
      <c r="D197" s="302">
        <v>1832.4833333333333</v>
      </c>
      <c r="E197" s="302">
        <v>1815.7666666666667</v>
      </c>
      <c r="F197" s="302">
        <v>1803.0333333333333</v>
      </c>
      <c r="G197" s="302">
        <v>1786.3166666666666</v>
      </c>
      <c r="H197" s="302">
        <v>1845.2166666666667</v>
      </c>
      <c r="I197" s="302">
        <v>1861.9333333333334</v>
      </c>
      <c r="J197" s="302">
        <v>1874.6666666666667</v>
      </c>
      <c r="K197" s="301">
        <v>1849.2</v>
      </c>
      <c r="L197" s="301">
        <v>1819.75</v>
      </c>
      <c r="M197" s="301">
        <v>2.4873799999999999</v>
      </c>
      <c r="N197" s="1"/>
      <c r="O197" s="1"/>
    </row>
    <row r="198" spans="1:15" ht="12.75" customHeight="1">
      <c r="A198" s="30">
        <v>188</v>
      </c>
      <c r="B198" s="311" t="s">
        <v>116</v>
      </c>
      <c r="C198" s="301">
        <v>1330.25</v>
      </c>
      <c r="D198" s="302">
        <v>1330.1333333333332</v>
      </c>
      <c r="E198" s="302">
        <v>1323.3166666666664</v>
      </c>
      <c r="F198" s="302">
        <v>1316.3833333333332</v>
      </c>
      <c r="G198" s="302">
        <v>1309.5666666666664</v>
      </c>
      <c r="H198" s="302">
        <v>1337.0666666666664</v>
      </c>
      <c r="I198" s="302">
        <v>1343.883333333333</v>
      </c>
      <c r="J198" s="302">
        <v>1350.8166666666664</v>
      </c>
      <c r="K198" s="301">
        <v>1336.95</v>
      </c>
      <c r="L198" s="301">
        <v>1323.2</v>
      </c>
      <c r="M198" s="301">
        <v>40.798490000000001</v>
      </c>
      <c r="N198" s="1"/>
      <c r="O198" s="1"/>
    </row>
    <row r="199" spans="1:15" ht="12.75" customHeight="1">
      <c r="A199" s="30">
        <v>189</v>
      </c>
      <c r="B199" s="311" t="s">
        <v>117</v>
      </c>
      <c r="C199" s="301">
        <v>551.79999999999995</v>
      </c>
      <c r="D199" s="302">
        <v>555.33333333333337</v>
      </c>
      <c r="E199" s="302">
        <v>546.81666666666672</v>
      </c>
      <c r="F199" s="302">
        <v>541.83333333333337</v>
      </c>
      <c r="G199" s="302">
        <v>533.31666666666672</v>
      </c>
      <c r="H199" s="302">
        <v>560.31666666666672</v>
      </c>
      <c r="I199" s="302">
        <v>568.83333333333337</v>
      </c>
      <c r="J199" s="302">
        <v>573.81666666666672</v>
      </c>
      <c r="K199" s="301">
        <v>563.85</v>
      </c>
      <c r="L199" s="301">
        <v>550.35</v>
      </c>
      <c r="M199" s="301">
        <v>12.15189</v>
      </c>
      <c r="N199" s="1"/>
      <c r="O199" s="1"/>
    </row>
    <row r="200" spans="1:15" ht="12.75" customHeight="1">
      <c r="A200" s="30">
        <v>190</v>
      </c>
      <c r="B200" s="311" t="s">
        <v>382</v>
      </c>
      <c r="C200" s="301">
        <v>968.8</v>
      </c>
      <c r="D200" s="302">
        <v>975.2166666666667</v>
      </c>
      <c r="E200" s="302">
        <v>941.43333333333339</v>
      </c>
      <c r="F200" s="302">
        <v>914.06666666666672</v>
      </c>
      <c r="G200" s="302">
        <v>880.28333333333342</v>
      </c>
      <c r="H200" s="302">
        <v>1002.5833333333334</v>
      </c>
      <c r="I200" s="302">
        <v>1036.3666666666668</v>
      </c>
      <c r="J200" s="302">
        <v>1063.7333333333333</v>
      </c>
      <c r="K200" s="301">
        <v>1009</v>
      </c>
      <c r="L200" s="301">
        <v>947.85</v>
      </c>
      <c r="M200" s="301">
        <v>2.5110999999999999</v>
      </c>
      <c r="N200" s="1"/>
      <c r="O200" s="1"/>
    </row>
    <row r="201" spans="1:15" ht="12.75" customHeight="1">
      <c r="A201" s="30">
        <v>191</v>
      </c>
      <c r="B201" s="311" t="s">
        <v>386</v>
      </c>
      <c r="C201" s="301">
        <v>165.1</v>
      </c>
      <c r="D201" s="302">
        <v>165.31666666666666</v>
      </c>
      <c r="E201" s="302">
        <v>164.03333333333333</v>
      </c>
      <c r="F201" s="302">
        <v>162.96666666666667</v>
      </c>
      <c r="G201" s="302">
        <v>161.68333333333334</v>
      </c>
      <c r="H201" s="302">
        <v>166.38333333333333</v>
      </c>
      <c r="I201" s="302">
        <v>167.66666666666663</v>
      </c>
      <c r="J201" s="302">
        <v>168.73333333333332</v>
      </c>
      <c r="K201" s="301">
        <v>166.6</v>
      </c>
      <c r="L201" s="301">
        <v>164.25</v>
      </c>
      <c r="M201" s="301">
        <v>4.61646</v>
      </c>
      <c r="N201" s="1"/>
      <c r="O201" s="1"/>
    </row>
    <row r="202" spans="1:15" ht="12.75" customHeight="1">
      <c r="A202" s="30">
        <v>192</v>
      </c>
      <c r="B202" s="311" t="s">
        <v>387</v>
      </c>
      <c r="C202" s="301">
        <v>107.3</v>
      </c>
      <c r="D202" s="302">
        <v>106.46666666666665</v>
      </c>
      <c r="E202" s="302">
        <v>104.63333333333331</v>
      </c>
      <c r="F202" s="302">
        <v>101.96666666666665</v>
      </c>
      <c r="G202" s="302">
        <v>100.13333333333331</v>
      </c>
      <c r="H202" s="302">
        <v>109.13333333333331</v>
      </c>
      <c r="I202" s="302">
        <v>110.96666666666665</v>
      </c>
      <c r="J202" s="302">
        <v>113.63333333333331</v>
      </c>
      <c r="K202" s="301">
        <v>108.3</v>
      </c>
      <c r="L202" s="301">
        <v>103.8</v>
      </c>
      <c r="M202" s="301">
        <v>12.825900000000001</v>
      </c>
      <c r="N202" s="1"/>
      <c r="O202" s="1"/>
    </row>
    <row r="203" spans="1:15" ht="12.75" customHeight="1">
      <c r="A203" s="30">
        <v>193</v>
      </c>
      <c r="B203" s="311" t="s">
        <v>118</v>
      </c>
      <c r="C203" s="301">
        <v>2524.4499999999998</v>
      </c>
      <c r="D203" s="302">
        <v>2519.3166666666666</v>
      </c>
      <c r="E203" s="302">
        <v>2485.1333333333332</v>
      </c>
      <c r="F203" s="302">
        <v>2445.8166666666666</v>
      </c>
      <c r="G203" s="302">
        <v>2411.6333333333332</v>
      </c>
      <c r="H203" s="302">
        <v>2558.6333333333332</v>
      </c>
      <c r="I203" s="302">
        <v>2592.8166666666666</v>
      </c>
      <c r="J203" s="302">
        <v>2632.1333333333332</v>
      </c>
      <c r="K203" s="301">
        <v>2553.5</v>
      </c>
      <c r="L203" s="301">
        <v>2480</v>
      </c>
      <c r="M203" s="301">
        <v>8.7340800000000005</v>
      </c>
      <c r="N203" s="1"/>
      <c r="O203" s="1"/>
    </row>
    <row r="204" spans="1:15" ht="12.75" customHeight="1">
      <c r="A204" s="30">
        <v>194</v>
      </c>
      <c r="B204" s="311" t="s">
        <v>383</v>
      </c>
      <c r="C204" s="301">
        <v>53.2</v>
      </c>
      <c r="D204" s="302">
        <v>53.866666666666667</v>
      </c>
      <c r="E204" s="302">
        <v>52.333333333333336</v>
      </c>
      <c r="F204" s="302">
        <v>51.466666666666669</v>
      </c>
      <c r="G204" s="302">
        <v>49.933333333333337</v>
      </c>
      <c r="H204" s="302">
        <v>54.733333333333334</v>
      </c>
      <c r="I204" s="302">
        <v>56.266666666666666</v>
      </c>
      <c r="J204" s="302">
        <v>57.133333333333333</v>
      </c>
      <c r="K204" s="301">
        <v>55.4</v>
      </c>
      <c r="L204" s="301">
        <v>53</v>
      </c>
      <c r="M204" s="301">
        <v>43.163060000000002</v>
      </c>
      <c r="N204" s="1"/>
      <c r="O204" s="1"/>
    </row>
    <row r="205" spans="1:15" ht="12.75" customHeight="1">
      <c r="A205" s="30">
        <v>195</v>
      </c>
      <c r="B205" s="311" t="s">
        <v>830</v>
      </c>
      <c r="C205" s="301">
        <v>1008</v>
      </c>
      <c r="D205" s="302">
        <v>1000.6666666666666</v>
      </c>
      <c r="E205" s="302">
        <v>982.33333333333326</v>
      </c>
      <c r="F205" s="302">
        <v>956.66666666666663</v>
      </c>
      <c r="G205" s="302">
        <v>938.33333333333326</v>
      </c>
      <c r="H205" s="302">
        <v>1026.3333333333333</v>
      </c>
      <c r="I205" s="302">
        <v>1044.6666666666665</v>
      </c>
      <c r="J205" s="302">
        <v>1070.3333333333333</v>
      </c>
      <c r="K205" s="301">
        <v>1019</v>
      </c>
      <c r="L205" s="301">
        <v>975</v>
      </c>
      <c r="M205" s="301">
        <v>2.5857999999999999</v>
      </c>
      <c r="N205" s="1"/>
      <c r="O205" s="1"/>
    </row>
    <row r="206" spans="1:15" ht="12.75" customHeight="1">
      <c r="A206" s="30">
        <v>196</v>
      </c>
      <c r="B206" s="311" t="s">
        <v>819</v>
      </c>
      <c r="C206" s="301">
        <v>228.5</v>
      </c>
      <c r="D206" s="302">
        <v>228.38333333333333</v>
      </c>
      <c r="E206" s="302">
        <v>226.11666666666665</v>
      </c>
      <c r="F206" s="302">
        <v>223.73333333333332</v>
      </c>
      <c r="G206" s="302">
        <v>221.46666666666664</v>
      </c>
      <c r="H206" s="302">
        <v>230.76666666666665</v>
      </c>
      <c r="I206" s="302">
        <v>233.0333333333333</v>
      </c>
      <c r="J206" s="302">
        <v>235.41666666666666</v>
      </c>
      <c r="K206" s="301">
        <v>230.65</v>
      </c>
      <c r="L206" s="301">
        <v>226</v>
      </c>
      <c r="M206" s="301">
        <v>2.2733099999999999</v>
      </c>
      <c r="N206" s="1"/>
      <c r="O206" s="1"/>
    </row>
    <row r="207" spans="1:15" ht="12.75" customHeight="1">
      <c r="A207" s="30">
        <v>197</v>
      </c>
      <c r="B207" s="311" t="s">
        <v>120</v>
      </c>
      <c r="C207" s="301">
        <v>316.45</v>
      </c>
      <c r="D207" s="302">
        <v>321.9666666666667</v>
      </c>
      <c r="E207" s="302">
        <v>309.93333333333339</v>
      </c>
      <c r="F207" s="302">
        <v>303.41666666666669</v>
      </c>
      <c r="G207" s="302">
        <v>291.38333333333338</v>
      </c>
      <c r="H207" s="302">
        <v>328.48333333333341</v>
      </c>
      <c r="I207" s="302">
        <v>340.51666666666671</v>
      </c>
      <c r="J207" s="302">
        <v>347.03333333333342</v>
      </c>
      <c r="K207" s="301">
        <v>334</v>
      </c>
      <c r="L207" s="301">
        <v>315.45</v>
      </c>
      <c r="M207" s="301">
        <v>191.76515000000001</v>
      </c>
      <c r="N207" s="1"/>
      <c r="O207" s="1"/>
    </row>
    <row r="208" spans="1:15" ht="12.75" customHeight="1">
      <c r="A208" s="30">
        <v>198</v>
      </c>
      <c r="B208" s="311" t="s">
        <v>388</v>
      </c>
      <c r="C208" s="301">
        <v>84</v>
      </c>
      <c r="D208" s="302">
        <v>85.149999999999991</v>
      </c>
      <c r="E208" s="302">
        <v>81.549999999999983</v>
      </c>
      <c r="F208" s="302">
        <v>79.099999999999994</v>
      </c>
      <c r="G208" s="302">
        <v>75.499999999999986</v>
      </c>
      <c r="H208" s="302">
        <v>87.59999999999998</v>
      </c>
      <c r="I208" s="302">
        <v>91.199999999999974</v>
      </c>
      <c r="J208" s="302">
        <v>93.649999999999977</v>
      </c>
      <c r="K208" s="301">
        <v>88.75</v>
      </c>
      <c r="L208" s="301">
        <v>82.7</v>
      </c>
      <c r="M208" s="301">
        <v>124.06905</v>
      </c>
      <c r="N208" s="1"/>
      <c r="O208" s="1"/>
    </row>
    <row r="209" spans="1:15" ht="12.75" customHeight="1">
      <c r="A209" s="30">
        <v>199</v>
      </c>
      <c r="B209" s="311" t="s">
        <v>121</v>
      </c>
      <c r="C209" s="301">
        <v>224.55</v>
      </c>
      <c r="D209" s="302">
        <v>221.36666666666665</v>
      </c>
      <c r="E209" s="302">
        <v>217.3833333333333</v>
      </c>
      <c r="F209" s="302">
        <v>210.21666666666664</v>
      </c>
      <c r="G209" s="302">
        <v>206.23333333333329</v>
      </c>
      <c r="H209" s="302">
        <v>228.5333333333333</v>
      </c>
      <c r="I209" s="302">
        <v>232.51666666666665</v>
      </c>
      <c r="J209" s="302">
        <v>239.68333333333331</v>
      </c>
      <c r="K209" s="301">
        <v>225.35</v>
      </c>
      <c r="L209" s="301">
        <v>214.2</v>
      </c>
      <c r="M209" s="301">
        <v>84.202039999999997</v>
      </c>
      <c r="N209" s="1"/>
      <c r="O209" s="1"/>
    </row>
    <row r="210" spans="1:15" ht="12.75" customHeight="1">
      <c r="A210" s="30">
        <v>200</v>
      </c>
      <c r="B210" s="311" t="s">
        <v>122</v>
      </c>
      <c r="C210" s="301">
        <v>2202.85</v>
      </c>
      <c r="D210" s="302">
        <v>2204.6</v>
      </c>
      <c r="E210" s="302">
        <v>2184.2999999999997</v>
      </c>
      <c r="F210" s="302">
        <v>2165.75</v>
      </c>
      <c r="G210" s="302">
        <v>2145.4499999999998</v>
      </c>
      <c r="H210" s="302">
        <v>2223.1499999999996</v>
      </c>
      <c r="I210" s="302">
        <v>2243.4499999999998</v>
      </c>
      <c r="J210" s="302">
        <v>2261.9999999999995</v>
      </c>
      <c r="K210" s="301">
        <v>2224.9</v>
      </c>
      <c r="L210" s="301">
        <v>2186.0500000000002</v>
      </c>
      <c r="M210" s="301">
        <v>17.413779999999999</v>
      </c>
      <c r="N210" s="1"/>
      <c r="O210" s="1"/>
    </row>
    <row r="211" spans="1:15" ht="12.75" customHeight="1">
      <c r="A211" s="30">
        <v>201</v>
      </c>
      <c r="B211" s="311" t="s">
        <v>261</v>
      </c>
      <c r="C211" s="301">
        <v>247.6</v>
      </c>
      <c r="D211" s="302">
        <v>251.70000000000002</v>
      </c>
      <c r="E211" s="302">
        <v>241.15000000000003</v>
      </c>
      <c r="F211" s="302">
        <v>234.70000000000002</v>
      </c>
      <c r="G211" s="302">
        <v>224.15000000000003</v>
      </c>
      <c r="H211" s="302">
        <v>258.15000000000003</v>
      </c>
      <c r="I211" s="302">
        <v>268.70000000000005</v>
      </c>
      <c r="J211" s="302">
        <v>275.15000000000003</v>
      </c>
      <c r="K211" s="301">
        <v>262.25</v>
      </c>
      <c r="L211" s="301">
        <v>245.25</v>
      </c>
      <c r="M211" s="301">
        <v>6.6813000000000002</v>
      </c>
      <c r="N211" s="1"/>
      <c r="O211" s="1"/>
    </row>
    <row r="212" spans="1:15" ht="12.75" customHeight="1">
      <c r="A212" s="30">
        <v>202</v>
      </c>
      <c r="B212" s="311" t="s">
        <v>831</v>
      </c>
      <c r="C212" s="301">
        <v>738.65</v>
      </c>
      <c r="D212" s="302">
        <v>749.88333333333333</v>
      </c>
      <c r="E212" s="302">
        <v>723.76666666666665</v>
      </c>
      <c r="F212" s="302">
        <v>708.88333333333333</v>
      </c>
      <c r="G212" s="302">
        <v>682.76666666666665</v>
      </c>
      <c r="H212" s="302">
        <v>764.76666666666665</v>
      </c>
      <c r="I212" s="302">
        <v>790.88333333333321</v>
      </c>
      <c r="J212" s="302">
        <v>805.76666666666665</v>
      </c>
      <c r="K212" s="301">
        <v>776</v>
      </c>
      <c r="L212" s="301">
        <v>735</v>
      </c>
      <c r="M212" s="301">
        <v>0.43712000000000001</v>
      </c>
      <c r="N212" s="1"/>
      <c r="O212" s="1"/>
    </row>
    <row r="213" spans="1:15" ht="12.75" customHeight="1">
      <c r="A213" s="30">
        <v>203</v>
      </c>
      <c r="B213" s="311" t="s">
        <v>389</v>
      </c>
      <c r="C213" s="301">
        <v>33433.25</v>
      </c>
      <c r="D213" s="302">
        <v>33213.75</v>
      </c>
      <c r="E213" s="302">
        <v>32813.4</v>
      </c>
      <c r="F213" s="302">
        <v>32193.550000000003</v>
      </c>
      <c r="G213" s="302">
        <v>31793.200000000004</v>
      </c>
      <c r="H213" s="302">
        <v>33833.599999999999</v>
      </c>
      <c r="I213" s="302">
        <v>34233.950000000004</v>
      </c>
      <c r="J213" s="302">
        <v>34853.799999999996</v>
      </c>
      <c r="K213" s="301">
        <v>33614.1</v>
      </c>
      <c r="L213" s="301">
        <v>32593.9</v>
      </c>
      <c r="M213" s="301">
        <v>5.0900000000000001E-2</v>
      </c>
      <c r="N213" s="1"/>
      <c r="O213" s="1"/>
    </row>
    <row r="214" spans="1:15" ht="12.75" customHeight="1">
      <c r="A214" s="30">
        <v>204</v>
      </c>
      <c r="B214" s="311" t="s">
        <v>390</v>
      </c>
      <c r="C214" s="301">
        <v>33.049999999999997</v>
      </c>
      <c r="D214" s="302">
        <v>33.116666666666667</v>
      </c>
      <c r="E214" s="302">
        <v>32.833333333333336</v>
      </c>
      <c r="F214" s="302">
        <v>32.616666666666667</v>
      </c>
      <c r="G214" s="302">
        <v>32.333333333333336</v>
      </c>
      <c r="H214" s="302">
        <v>33.333333333333336</v>
      </c>
      <c r="I214" s="302">
        <v>33.616666666666667</v>
      </c>
      <c r="J214" s="302">
        <v>33.833333333333336</v>
      </c>
      <c r="K214" s="301">
        <v>33.4</v>
      </c>
      <c r="L214" s="301">
        <v>32.9</v>
      </c>
      <c r="M214" s="301">
        <v>7.8880800000000004</v>
      </c>
      <c r="N214" s="1"/>
      <c r="O214" s="1"/>
    </row>
    <row r="215" spans="1:15" ht="12.75" customHeight="1">
      <c r="A215" s="30">
        <v>205</v>
      </c>
      <c r="B215" s="311" t="s">
        <v>402</v>
      </c>
      <c r="C215" s="301">
        <v>62.95</v>
      </c>
      <c r="D215" s="302">
        <v>63.900000000000006</v>
      </c>
      <c r="E215" s="302">
        <v>61.650000000000006</v>
      </c>
      <c r="F215" s="302">
        <v>60.35</v>
      </c>
      <c r="G215" s="302">
        <v>58.1</v>
      </c>
      <c r="H215" s="302">
        <v>65.200000000000017</v>
      </c>
      <c r="I215" s="302">
        <v>67.450000000000017</v>
      </c>
      <c r="J215" s="302">
        <v>68.750000000000014</v>
      </c>
      <c r="K215" s="301">
        <v>66.150000000000006</v>
      </c>
      <c r="L215" s="301">
        <v>62.6</v>
      </c>
      <c r="M215" s="301">
        <v>97.281809999999993</v>
      </c>
      <c r="N215" s="1"/>
      <c r="O215" s="1"/>
    </row>
    <row r="216" spans="1:15" ht="12.75" customHeight="1">
      <c r="A216" s="30">
        <v>206</v>
      </c>
      <c r="B216" s="311" t="s">
        <v>123</v>
      </c>
      <c r="C216" s="301">
        <v>98.9</v>
      </c>
      <c r="D216" s="302">
        <v>99.033333333333346</v>
      </c>
      <c r="E216" s="302">
        <v>97.066666666666691</v>
      </c>
      <c r="F216" s="302">
        <v>95.233333333333348</v>
      </c>
      <c r="G216" s="302">
        <v>93.266666666666694</v>
      </c>
      <c r="H216" s="302">
        <v>100.86666666666669</v>
      </c>
      <c r="I216" s="302">
        <v>102.83333333333336</v>
      </c>
      <c r="J216" s="302">
        <v>104.66666666666669</v>
      </c>
      <c r="K216" s="301">
        <v>101</v>
      </c>
      <c r="L216" s="301">
        <v>97.2</v>
      </c>
      <c r="M216" s="301">
        <v>114.05847</v>
      </c>
      <c r="N216" s="1"/>
      <c r="O216" s="1"/>
    </row>
    <row r="217" spans="1:15" ht="12.75" customHeight="1">
      <c r="A217" s="30">
        <v>207</v>
      </c>
      <c r="B217" s="311" t="s">
        <v>124</v>
      </c>
      <c r="C217" s="301">
        <v>686.6</v>
      </c>
      <c r="D217" s="302">
        <v>690.19999999999993</v>
      </c>
      <c r="E217" s="302">
        <v>681.49999999999989</v>
      </c>
      <c r="F217" s="302">
        <v>676.4</v>
      </c>
      <c r="G217" s="302">
        <v>667.69999999999993</v>
      </c>
      <c r="H217" s="302">
        <v>695.29999999999984</v>
      </c>
      <c r="I217" s="302">
        <v>703.99999999999989</v>
      </c>
      <c r="J217" s="302">
        <v>709.0999999999998</v>
      </c>
      <c r="K217" s="301">
        <v>698.9</v>
      </c>
      <c r="L217" s="301">
        <v>685.1</v>
      </c>
      <c r="M217" s="301">
        <v>68.382490000000004</v>
      </c>
      <c r="N217" s="1"/>
      <c r="O217" s="1"/>
    </row>
    <row r="218" spans="1:15" ht="12.75" customHeight="1">
      <c r="A218" s="30">
        <v>208</v>
      </c>
      <c r="B218" s="311" t="s">
        <v>125</v>
      </c>
      <c r="C218" s="301">
        <v>1134.95</v>
      </c>
      <c r="D218" s="302">
        <v>1129.9666666666667</v>
      </c>
      <c r="E218" s="302">
        <v>1116.9833333333333</v>
      </c>
      <c r="F218" s="302">
        <v>1099.0166666666667</v>
      </c>
      <c r="G218" s="302">
        <v>1086.0333333333333</v>
      </c>
      <c r="H218" s="302">
        <v>1147.9333333333334</v>
      </c>
      <c r="I218" s="302">
        <v>1160.916666666667</v>
      </c>
      <c r="J218" s="302">
        <v>1178.8833333333334</v>
      </c>
      <c r="K218" s="301">
        <v>1142.95</v>
      </c>
      <c r="L218" s="301">
        <v>1112</v>
      </c>
      <c r="M218" s="301">
        <v>9.1985299999999999</v>
      </c>
      <c r="N218" s="1"/>
      <c r="O218" s="1"/>
    </row>
    <row r="219" spans="1:15" ht="12.75" customHeight="1">
      <c r="A219" s="30">
        <v>209</v>
      </c>
      <c r="B219" s="311" t="s">
        <v>126</v>
      </c>
      <c r="C219" s="301">
        <v>486.9</v>
      </c>
      <c r="D219" s="302">
        <v>491.7</v>
      </c>
      <c r="E219" s="302">
        <v>479.59999999999997</v>
      </c>
      <c r="F219" s="302">
        <v>472.29999999999995</v>
      </c>
      <c r="G219" s="302">
        <v>460.19999999999993</v>
      </c>
      <c r="H219" s="302">
        <v>499</v>
      </c>
      <c r="I219" s="302">
        <v>511.1</v>
      </c>
      <c r="J219" s="302">
        <v>518.40000000000009</v>
      </c>
      <c r="K219" s="301">
        <v>503.8</v>
      </c>
      <c r="L219" s="301">
        <v>484.4</v>
      </c>
      <c r="M219" s="301">
        <v>13.6572</v>
      </c>
      <c r="N219" s="1"/>
      <c r="O219" s="1"/>
    </row>
    <row r="220" spans="1:15" ht="12.75" customHeight="1">
      <c r="A220" s="30">
        <v>210</v>
      </c>
      <c r="B220" s="311" t="s">
        <v>406</v>
      </c>
      <c r="C220" s="301">
        <v>125.75</v>
      </c>
      <c r="D220" s="302">
        <v>126.96666666666665</v>
      </c>
      <c r="E220" s="302">
        <v>122.93333333333331</v>
      </c>
      <c r="F220" s="302">
        <v>120.11666666666666</v>
      </c>
      <c r="G220" s="302">
        <v>116.08333333333331</v>
      </c>
      <c r="H220" s="302">
        <v>129.7833333333333</v>
      </c>
      <c r="I220" s="302">
        <v>133.81666666666663</v>
      </c>
      <c r="J220" s="302">
        <v>136.6333333333333</v>
      </c>
      <c r="K220" s="301">
        <v>131</v>
      </c>
      <c r="L220" s="301">
        <v>124.15</v>
      </c>
      <c r="M220" s="301">
        <v>1.39758</v>
      </c>
      <c r="N220" s="1"/>
      <c r="O220" s="1"/>
    </row>
    <row r="221" spans="1:15" ht="12.75" customHeight="1">
      <c r="A221" s="30">
        <v>211</v>
      </c>
      <c r="B221" s="311" t="s">
        <v>392</v>
      </c>
      <c r="C221" s="301">
        <v>31.55</v>
      </c>
      <c r="D221" s="302">
        <v>31.683333333333334</v>
      </c>
      <c r="E221" s="302">
        <v>31.116666666666667</v>
      </c>
      <c r="F221" s="302">
        <v>30.683333333333334</v>
      </c>
      <c r="G221" s="302">
        <v>30.116666666666667</v>
      </c>
      <c r="H221" s="302">
        <v>32.116666666666667</v>
      </c>
      <c r="I221" s="302">
        <v>32.683333333333337</v>
      </c>
      <c r="J221" s="302">
        <v>33.116666666666667</v>
      </c>
      <c r="K221" s="301">
        <v>32.25</v>
      </c>
      <c r="L221" s="301">
        <v>31.25</v>
      </c>
      <c r="M221" s="301">
        <v>63.70881</v>
      </c>
      <c r="N221" s="1"/>
      <c r="O221" s="1"/>
    </row>
    <row r="222" spans="1:15" ht="12.75" customHeight="1">
      <c r="A222" s="30">
        <v>212</v>
      </c>
      <c r="B222" s="311" t="s">
        <v>127</v>
      </c>
      <c r="C222" s="301">
        <v>8.5500000000000007</v>
      </c>
      <c r="D222" s="302">
        <v>8.4833333333333325</v>
      </c>
      <c r="E222" s="302">
        <v>8.2666666666666657</v>
      </c>
      <c r="F222" s="302">
        <v>7.9833333333333325</v>
      </c>
      <c r="G222" s="302">
        <v>7.7666666666666657</v>
      </c>
      <c r="H222" s="302">
        <v>8.7666666666666657</v>
      </c>
      <c r="I222" s="302">
        <v>8.9833333333333307</v>
      </c>
      <c r="J222" s="302">
        <v>9.2666666666666657</v>
      </c>
      <c r="K222" s="301">
        <v>8.6999999999999993</v>
      </c>
      <c r="L222" s="301">
        <v>8.1999999999999993</v>
      </c>
      <c r="M222" s="301">
        <v>1354.15425</v>
      </c>
      <c r="N222" s="1"/>
      <c r="O222" s="1"/>
    </row>
    <row r="223" spans="1:15" ht="12.75" customHeight="1">
      <c r="A223" s="30">
        <v>213</v>
      </c>
      <c r="B223" s="311" t="s">
        <v>393</v>
      </c>
      <c r="C223" s="301">
        <v>44.7</v>
      </c>
      <c r="D223" s="302">
        <v>44.683333333333337</v>
      </c>
      <c r="E223" s="302">
        <v>44.016666666666673</v>
      </c>
      <c r="F223" s="302">
        <v>43.333333333333336</v>
      </c>
      <c r="G223" s="302">
        <v>42.666666666666671</v>
      </c>
      <c r="H223" s="302">
        <v>45.366666666666674</v>
      </c>
      <c r="I223" s="302">
        <v>46.033333333333331</v>
      </c>
      <c r="J223" s="302">
        <v>46.716666666666676</v>
      </c>
      <c r="K223" s="301">
        <v>45.35</v>
      </c>
      <c r="L223" s="301">
        <v>44</v>
      </c>
      <c r="M223" s="301">
        <v>47.921419999999998</v>
      </c>
      <c r="N223" s="1"/>
      <c r="O223" s="1"/>
    </row>
    <row r="224" spans="1:15" ht="12.75" customHeight="1">
      <c r="A224" s="30">
        <v>214</v>
      </c>
      <c r="B224" s="311" t="s">
        <v>128</v>
      </c>
      <c r="C224" s="301">
        <v>29.15</v>
      </c>
      <c r="D224" s="302">
        <v>29.45</v>
      </c>
      <c r="E224" s="302">
        <v>28.65</v>
      </c>
      <c r="F224" s="302">
        <v>28.15</v>
      </c>
      <c r="G224" s="302">
        <v>27.349999999999998</v>
      </c>
      <c r="H224" s="302">
        <v>29.95</v>
      </c>
      <c r="I224" s="302">
        <v>30.750000000000004</v>
      </c>
      <c r="J224" s="302">
        <v>31.25</v>
      </c>
      <c r="K224" s="301">
        <v>30.25</v>
      </c>
      <c r="L224" s="301">
        <v>28.95</v>
      </c>
      <c r="M224" s="301">
        <v>464.51427999999999</v>
      </c>
      <c r="N224" s="1"/>
      <c r="O224" s="1"/>
    </row>
    <row r="225" spans="1:15" ht="12.75" customHeight="1">
      <c r="A225" s="30">
        <v>215</v>
      </c>
      <c r="B225" s="311" t="s">
        <v>404</v>
      </c>
      <c r="C225" s="301">
        <v>169.75</v>
      </c>
      <c r="D225" s="302">
        <v>170.6</v>
      </c>
      <c r="E225" s="302">
        <v>167.29999999999998</v>
      </c>
      <c r="F225" s="302">
        <v>164.85</v>
      </c>
      <c r="G225" s="302">
        <v>161.54999999999998</v>
      </c>
      <c r="H225" s="302">
        <v>173.04999999999998</v>
      </c>
      <c r="I225" s="302">
        <v>176.35</v>
      </c>
      <c r="J225" s="302">
        <v>178.79999999999998</v>
      </c>
      <c r="K225" s="301">
        <v>173.9</v>
      </c>
      <c r="L225" s="301">
        <v>168.15</v>
      </c>
      <c r="M225" s="301">
        <v>46.842579999999998</v>
      </c>
      <c r="N225" s="1"/>
      <c r="O225" s="1"/>
    </row>
    <row r="226" spans="1:15" ht="12.75" customHeight="1">
      <c r="A226" s="30">
        <v>216</v>
      </c>
      <c r="B226" s="311" t="s">
        <v>394</v>
      </c>
      <c r="C226" s="301">
        <v>859.3</v>
      </c>
      <c r="D226" s="302">
        <v>862.75</v>
      </c>
      <c r="E226" s="302">
        <v>851.55</v>
      </c>
      <c r="F226" s="302">
        <v>843.8</v>
      </c>
      <c r="G226" s="302">
        <v>832.59999999999991</v>
      </c>
      <c r="H226" s="302">
        <v>870.5</v>
      </c>
      <c r="I226" s="302">
        <v>881.7</v>
      </c>
      <c r="J226" s="302">
        <v>889.45</v>
      </c>
      <c r="K226" s="301">
        <v>873.95</v>
      </c>
      <c r="L226" s="301">
        <v>855</v>
      </c>
      <c r="M226" s="301">
        <v>0.11788999999999999</v>
      </c>
      <c r="N226" s="1"/>
      <c r="O226" s="1"/>
    </row>
    <row r="227" spans="1:15" ht="12.75" customHeight="1">
      <c r="A227" s="30">
        <v>217</v>
      </c>
      <c r="B227" s="311" t="s">
        <v>129</v>
      </c>
      <c r="C227" s="301">
        <v>357.3</v>
      </c>
      <c r="D227" s="302">
        <v>356.06666666666666</v>
      </c>
      <c r="E227" s="302">
        <v>351.43333333333334</v>
      </c>
      <c r="F227" s="302">
        <v>345.56666666666666</v>
      </c>
      <c r="G227" s="302">
        <v>340.93333333333334</v>
      </c>
      <c r="H227" s="302">
        <v>361.93333333333334</v>
      </c>
      <c r="I227" s="302">
        <v>366.56666666666666</v>
      </c>
      <c r="J227" s="302">
        <v>372.43333333333334</v>
      </c>
      <c r="K227" s="301">
        <v>360.7</v>
      </c>
      <c r="L227" s="301">
        <v>350.2</v>
      </c>
      <c r="M227" s="301">
        <v>16.682929999999999</v>
      </c>
      <c r="N227" s="1"/>
      <c r="O227" s="1"/>
    </row>
    <row r="228" spans="1:15" ht="12.75" customHeight="1">
      <c r="A228" s="30">
        <v>218</v>
      </c>
      <c r="B228" s="311" t="s">
        <v>395</v>
      </c>
      <c r="C228" s="301">
        <v>314.39999999999998</v>
      </c>
      <c r="D228" s="302">
        <v>314.98333333333335</v>
      </c>
      <c r="E228" s="302">
        <v>310.41666666666669</v>
      </c>
      <c r="F228" s="302">
        <v>306.43333333333334</v>
      </c>
      <c r="G228" s="302">
        <v>301.86666666666667</v>
      </c>
      <c r="H228" s="302">
        <v>318.9666666666667</v>
      </c>
      <c r="I228" s="302">
        <v>323.5333333333333</v>
      </c>
      <c r="J228" s="302">
        <v>327.51666666666671</v>
      </c>
      <c r="K228" s="301">
        <v>319.55</v>
      </c>
      <c r="L228" s="301">
        <v>311</v>
      </c>
      <c r="M228" s="301">
        <v>3.9428399999999999</v>
      </c>
      <c r="N228" s="1"/>
      <c r="O228" s="1"/>
    </row>
    <row r="229" spans="1:15" ht="12.75" customHeight="1">
      <c r="A229" s="30">
        <v>219</v>
      </c>
      <c r="B229" s="311" t="s">
        <v>396</v>
      </c>
      <c r="C229" s="301">
        <v>1323.8</v>
      </c>
      <c r="D229" s="302">
        <v>1321.9166666666667</v>
      </c>
      <c r="E229" s="302">
        <v>1307.0333333333335</v>
      </c>
      <c r="F229" s="302">
        <v>1290.2666666666669</v>
      </c>
      <c r="G229" s="302">
        <v>1275.3833333333337</v>
      </c>
      <c r="H229" s="302">
        <v>1338.6833333333334</v>
      </c>
      <c r="I229" s="302">
        <v>1353.5666666666666</v>
      </c>
      <c r="J229" s="302">
        <v>1370.3333333333333</v>
      </c>
      <c r="K229" s="301">
        <v>1336.8</v>
      </c>
      <c r="L229" s="301">
        <v>1305.1500000000001</v>
      </c>
      <c r="M229" s="301">
        <v>0.36093999999999998</v>
      </c>
      <c r="N229" s="1"/>
      <c r="O229" s="1"/>
    </row>
    <row r="230" spans="1:15" ht="12.75" customHeight="1">
      <c r="A230" s="30">
        <v>220</v>
      </c>
      <c r="B230" s="311" t="s">
        <v>130</v>
      </c>
      <c r="C230" s="301">
        <v>215.1</v>
      </c>
      <c r="D230" s="302">
        <v>217.03333333333333</v>
      </c>
      <c r="E230" s="302">
        <v>212.06666666666666</v>
      </c>
      <c r="F230" s="302">
        <v>209.03333333333333</v>
      </c>
      <c r="G230" s="302">
        <v>204.06666666666666</v>
      </c>
      <c r="H230" s="302">
        <v>220.06666666666666</v>
      </c>
      <c r="I230" s="302">
        <v>225.0333333333333</v>
      </c>
      <c r="J230" s="302">
        <v>228.06666666666666</v>
      </c>
      <c r="K230" s="301">
        <v>222</v>
      </c>
      <c r="L230" s="301">
        <v>214</v>
      </c>
      <c r="M230" s="301">
        <v>39.395130000000002</v>
      </c>
      <c r="N230" s="1"/>
      <c r="O230" s="1"/>
    </row>
    <row r="231" spans="1:15" ht="12.75" customHeight="1">
      <c r="A231" s="30">
        <v>221</v>
      </c>
      <c r="B231" s="311" t="s">
        <v>401</v>
      </c>
      <c r="C231" s="301">
        <v>154.05000000000001</v>
      </c>
      <c r="D231" s="302">
        <v>153.86666666666667</v>
      </c>
      <c r="E231" s="302">
        <v>152.33333333333334</v>
      </c>
      <c r="F231" s="302">
        <v>150.61666666666667</v>
      </c>
      <c r="G231" s="302">
        <v>149.08333333333334</v>
      </c>
      <c r="H231" s="302">
        <v>155.58333333333334</v>
      </c>
      <c r="I231" s="302">
        <v>157.11666666666665</v>
      </c>
      <c r="J231" s="302">
        <v>158.83333333333334</v>
      </c>
      <c r="K231" s="301">
        <v>155.4</v>
      </c>
      <c r="L231" s="301">
        <v>152.15</v>
      </c>
      <c r="M231" s="301">
        <v>8.8269699999999993</v>
      </c>
      <c r="N231" s="1"/>
      <c r="O231" s="1"/>
    </row>
    <row r="232" spans="1:15" ht="12.75" customHeight="1">
      <c r="A232" s="30">
        <v>222</v>
      </c>
      <c r="B232" s="311" t="s">
        <v>263</v>
      </c>
      <c r="C232" s="301">
        <v>4095.5</v>
      </c>
      <c r="D232" s="302">
        <v>4121.333333333333</v>
      </c>
      <c r="E232" s="302">
        <v>4044.1666666666661</v>
      </c>
      <c r="F232" s="302">
        <v>3992.833333333333</v>
      </c>
      <c r="G232" s="302">
        <v>3915.6666666666661</v>
      </c>
      <c r="H232" s="302">
        <v>4172.6666666666661</v>
      </c>
      <c r="I232" s="302">
        <v>4249.8333333333321</v>
      </c>
      <c r="J232" s="302">
        <v>4301.1666666666661</v>
      </c>
      <c r="K232" s="301">
        <v>4198.5</v>
      </c>
      <c r="L232" s="301">
        <v>4070</v>
      </c>
      <c r="M232" s="301">
        <v>1.80993</v>
      </c>
      <c r="N232" s="1"/>
      <c r="O232" s="1"/>
    </row>
    <row r="233" spans="1:15" ht="12.75" customHeight="1">
      <c r="A233" s="30">
        <v>223</v>
      </c>
      <c r="B233" s="311" t="s">
        <v>403</v>
      </c>
      <c r="C233" s="301">
        <v>145.85</v>
      </c>
      <c r="D233" s="302">
        <v>146.4</v>
      </c>
      <c r="E233" s="302">
        <v>143.70000000000002</v>
      </c>
      <c r="F233" s="302">
        <v>141.55000000000001</v>
      </c>
      <c r="G233" s="302">
        <v>138.85000000000002</v>
      </c>
      <c r="H233" s="302">
        <v>148.55000000000001</v>
      </c>
      <c r="I233" s="302">
        <v>151.25</v>
      </c>
      <c r="J233" s="302">
        <v>153.4</v>
      </c>
      <c r="K233" s="301">
        <v>149.1</v>
      </c>
      <c r="L233" s="301">
        <v>144.25</v>
      </c>
      <c r="M233" s="301">
        <v>21.16527</v>
      </c>
      <c r="N233" s="1"/>
      <c r="O233" s="1"/>
    </row>
    <row r="234" spans="1:15" ht="12.75" customHeight="1">
      <c r="A234" s="30">
        <v>224</v>
      </c>
      <c r="B234" s="311" t="s">
        <v>131</v>
      </c>
      <c r="C234" s="301">
        <v>1646.85</v>
      </c>
      <c r="D234" s="302">
        <v>1635.75</v>
      </c>
      <c r="E234" s="302">
        <v>1601.5</v>
      </c>
      <c r="F234" s="302">
        <v>1556.15</v>
      </c>
      <c r="G234" s="302">
        <v>1521.9</v>
      </c>
      <c r="H234" s="302">
        <v>1681.1</v>
      </c>
      <c r="I234" s="302">
        <v>1715.35</v>
      </c>
      <c r="J234" s="302">
        <v>1760.6999999999998</v>
      </c>
      <c r="K234" s="301">
        <v>1670</v>
      </c>
      <c r="L234" s="301">
        <v>1590.4</v>
      </c>
      <c r="M234" s="301">
        <v>9.2089700000000008</v>
      </c>
      <c r="N234" s="1"/>
      <c r="O234" s="1"/>
    </row>
    <row r="235" spans="1:15" ht="12.75" customHeight="1">
      <c r="A235" s="30">
        <v>225</v>
      </c>
      <c r="B235" s="311" t="s">
        <v>832</v>
      </c>
      <c r="C235" s="301">
        <v>1413.7</v>
      </c>
      <c r="D235" s="302">
        <v>1411.5666666666666</v>
      </c>
      <c r="E235" s="302">
        <v>1382.1333333333332</v>
      </c>
      <c r="F235" s="302">
        <v>1350.5666666666666</v>
      </c>
      <c r="G235" s="302">
        <v>1321.1333333333332</v>
      </c>
      <c r="H235" s="302">
        <v>1443.1333333333332</v>
      </c>
      <c r="I235" s="302">
        <v>1472.5666666666666</v>
      </c>
      <c r="J235" s="302">
        <v>1504.1333333333332</v>
      </c>
      <c r="K235" s="301">
        <v>1441</v>
      </c>
      <c r="L235" s="301">
        <v>1380</v>
      </c>
      <c r="M235" s="301">
        <v>8.6440000000000003E-2</v>
      </c>
      <c r="N235" s="1"/>
      <c r="O235" s="1"/>
    </row>
    <row r="236" spans="1:15" ht="12.75" customHeight="1">
      <c r="A236" s="30">
        <v>226</v>
      </c>
      <c r="B236" s="311" t="s">
        <v>407</v>
      </c>
      <c r="C236" s="301">
        <v>364.85</v>
      </c>
      <c r="D236" s="302">
        <v>362.01666666666665</v>
      </c>
      <c r="E236" s="302">
        <v>356.0333333333333</v>
      </c>
      <c r="F236" s="302">
        <v>347.21666666666664</v>
      </c>
      <c r="G236" s="302">
        <v>341.23333333333329</v>
      </c>
      <c r="H236" s="302">
        <v>370.83333333333331</v>
      </c>
      <c r="I236" s="302">
        <v>376.81666666666666</v>
      </c>
      <c r="J236" s="302">
        <v>385.63333333333333</v>
      </c>
      <c r="K236" s="301">
        <v>368</v>
      </c>
      <c r="L236" s="301">
        <v>353.2</v>
      </c>
      <c r="M236" s="301">
        <v>0.67742000000000002</v>
      </c>
      <c r="N236" s="1"/>
      <c r="O236" s="1"/>
    </row>
    <row r="237" spans="1:15" ht="12.75" customHeight="1">
      <c r="A237" s="30">
        <v>227</v>
      </c>
      <c r="B237" s="311" t="s">
        <v>132</v>
      </c>
      <c r="C237" s="301">
        <v>777.65</v>
      </c>
      <c r="D237" s="302">
        <v>782.4</v>
      </c>
      <c r="E237" s="302">
        <v>762.94999999999993</v>
      </c>
      <c r="F237" s="302">
        <v>748.25</v>
      </c>
      <c r="G237" s="302">
        <v>728.8</v>
      </c>
      <c r="H237" s="302">
        <v>797.09999999999991</v>
      </c>
      <c r="I237" s="302">
        <v>816.55</v>
      </c>
      <c r="J237" s="302">
        <v>831.24999999999989</v>
      </c>
      <c r="K237" s="301">
        <v>801.85</v>
      </c>
      <c r="L237" s="301">
        <v>767.7</v>
      </c>
      <c r="M237" s="301">
        <v>30.667280000000002</v>
      </c>
      <c r="N237" s="1"/>
      <c r="O237" s="1"/>
    </row>
    <row r="238" spans="1:15" ht="12.75" customHeight="1">
      <c r="A238" s="30">
        <v>228</v>
      </c>
      <c r="B238" s="311" t="s">
        <v>133</v>
      </c>
      <c r="C238" s="301">
        <v>209</v>
      </c>
      <c r="D238" s="302">
        <v>208.54999999999998</v>
      </c>
      <c r="E238" s="302">
        <v>206.44999999999996</v>
      </c>
      <c r="F238" s="302">
        <v>203.89999999999998</v>
      </c>
      <c r="G238" s="302">
        <v>201.79999999999995</v>
      </c>
      <c r="H238" s="302">
        <v>211.09999999999997</v>
      </c>
      <c r="I238" s="302">
        <v>213.2</v>
      </c>
      <c r="J238" s="302">
        <v>215.74999999999997</v>
      </c>
      <c r="K238" s="301">
        <v>210.65</v>
      </c>
      <c r="L238" s="301">
        <v>206</v>
      </c>
      <c r="M238" s="301">
        <v>23.995709999999999</v>
      </c>
      <c r="N238" s="1"/>
      <c r="O238" s="1"/>
    </row>
    <row r="239" spans="1:15" ht="12.75" customHeight="1">
      <c r="A239" s="30">
        <v>229</v>
      </c>
      <c r="B239" s="311" t="s">
        <v>408</v>
      </c>
      <c r="C239" s="301">
        <v>13.6</v>
      </c>
      <c r="D239" s="302">
        <v>13.633333333333333</v>
      </c>
      <c r="E239" s="302">
        <v>13.466666666666665</v>
      </c>
      <c r="F239" s="302">
        <v>13.333333333333332</v>
      </c>
      <c r="G239" s="302">
        <v>13.166666666666664</v>
      </c>
      <c r="H239" s="302">
        <v>13.766666666666666</v>
      </c>
      <c r="I239" s="302">
        <v>13.933333333333334</v>
      </c>
      <c r="J239" s="302">
        <v>14.066666666666666</v>
      </c>
      <c r="K239" s="301">
        <v>13.8</v>
      </c>
      <c r="L239" s="301">
        <v>13.5</v>
      </c>
      <c r="M239" s="301">
        <v>7.7747700000000002</v>
      </c>
      <c r="N239" s="1"/>
      <c r="O239" s="1"/>
    </row>
    <row r="240" spans="1:15" ht="12.75" customHeight="1">
      <c r="A240" s="30">
        <v>230</v>
      </c>
      <c r="B240" s="311" t="s">
        <v>134</v>
      </c>
      <c r="C240" s="301">
        <v>1437.25</v>
      </c>
      <c r="D240" s="302">
        <v>1443.95</v>
      </c>
      <c r="E240" s="302">
        <v>1428.3000000000002</v>
      </c>
      <c r="F240" s="302">
        <v>1419.3500000000001</v>
      </c>
      <c r="G240" s="302">
        <v>1403.7000000000003</v>
      </c>
      <c r="H240" s="302">
        <v>1452.9</v>
      </c>
      <c r="I240" s="302">
        <v>1468.5500000000002</v>
      </c>
      <c r="J240" s="302">
        <v>1477.5</v>
      </c>
      <c r="K240" s="301">
        <v>1459.6</v>
      </c>
      <c r="L240" s="301">
        <v>1435</v>
      </c>
      <c r="M240" s="301">
        <v>62.533659999999998</v>
      </c>
      <c r="N240" s="1"/>
      <c r="O240" s="1"/>
    </row>
    <row r="241" spans="1:15" ht="12.75" customHeight="1">
      <c r="A241" s="30">
        <v>231</v>
      </c>
      <c r="B241" s="311" t="s">
        <v>409</v>
      </c>
      <c r="C241" s="301">
        <v>1385.05</v>
      </c>
      <c r="D241" s="302">
        <v>1380.3666666666668</v>
      </c>
      <c r="E241" s="302">
        <v>1360.7833333333335</v>
      </c>
      <c r="F241" s="302">
        <v>1336.5166666666667</v>
      </c>
      <c r="G241" s="302">
        <v>1316.9333333333334</v>
      </c>
      <c r="H241" s="302">
        <v>1404.6333333333337</v>
      </c>
      <c r="I241" s="302">
        <v>1424.2166666666667</v>
      </c>
      <c r="J241" s="302">
        <v>1448.4833333333338</v>
      </c>
      <c r="K241" s="301">
        <v>1399.95</v>
      </c>
      <c r="L241" s="301">
        <v>1356.1</v>
      </c>
      <c r="M241" s="301">
        <v>9.4589999999999994E-2</v>
      </c>
      <c r="N241" s="1"/>
      <c r="O241" s="1"/>
    </row>
    <row r="242" spans="1:15" ht="12.75" customHeight="1">
      <c r="A242" s="30">
        <v>232</v>
      </c>
      <c r="B242" s="311" t="s">
        <v>410</v>
      </c>
      <c r="C242" s="301">
        <v>486.35</v>
      </c>
      <c r="D242" s="302">
        <v>485.7833333333333</v>
      </c>
      <c r="E242" s="302">
        <v>476.61666666666662</v>
      </c>
      <c r="F242" s="302">
        <v>466.88333333333333</v>
      </c>
      <c r="G242" s="302">
        <v>457.71666666666664</v>
      </c>
      <c r="H242" s="302">
        <v>495.51666666666659</v>
      </c>
      <c r="I242" s="302">
        <v>504.68333333333334</v>
      </c>
      <c r="J242" s="302">
        <v>514.41666666666652</v>
      </c>
      <c r="K242" s="301">
        <v>494.95</v>
      </c>
      <c r="L242" s="301">
        <v>476.05</v>
      </c>
      <c r="M242" s="301">
        <v>8.4470399999999994</v>
      </c>
      <c r="N242" s="1"/>
      <c r="O242" s="1"/>
    </row>
    <row r="243" spans="1:15" ht="12.75" customHeight="1">
      <c r="A243" s="30">
        <v>233</v>
      </c>
      <c r="B243" s="311" t="s">
        <v>411</v>
      </c>
      <c r="C243" s="301">
        <v>615.20000000000005</v>
      </c>
      <c r="D243" s="302">
        <v>616.80000000000007</v>
      </c>
      <c r="E243" s="302">
        <v>602.35000000000014</v>
      </c>
      <c r="F243" s="302">
        <v>589.50000000000011</v>
      </c>
      <c r="G243" s="302">
        <v>575.05000000000018</v>
      </c>
      <c r="H243" s="302">
        <v>629.65000000000009</v>
      </c>
      <c r="I243" s="302">
        <v>644.10000000000014</v>
      </c>
      <c r="J243" s="302">
        <v>656.95</v>
      </c>
      <c r="K243" s="301">
        <v>631.25</v>
      </c>
      <c r="L243" s="301">
        <v>603.95000000000005</v>
      </c>
      <c r="M243" s="301">
        <v>2.7131599999999998</v>
      </c>
      <c r="N243" s="1"/>
      <c r="O243" s="1"/>
    </row>
    <row r="244" spans="1:15" ht="12.75" customHeight="1">
      <c r="A244" s="30">
        <v>234</v>
      </c>
      <c r="B244" s="311" t="s">
        <v>405</v>
      </c>
      <c r="C244" s="301">
        <v>16.7</v>
      </c>
      <c r="D244" s="302">
        <v>16.433333333333334</v>
      </c>
      <c r="E244" s="302">
        <v>15.916666666666668</v>
      </c>
      <c r="F244" s="302">
        <v>15.133333333333335</v>
      </c>
      <c r="G244" s="302">
        <v>14.616666666666669</v>
      </c>
      <c r="H244" s="302">
        <v>17.216666666666669</v>
      </c>
      <c r="I244" s="302">
        <v>17.733333333333334</v>
      </c>
      <c r="J244" s="302">
        <v>18.516666666666666</v>
      </c>
      <c r="K244" s="301">
        <v>16.95</v>
      </c>
      <c r="L244" s="301">
        <v>15.65</v>
      </c>
      <c r="M244" s="301">
        <v>49.86647</v>
      </c>
      <c r="N244" s="1"/>
      <c r="O244" s="1"/>
    </row>
    <row r="245" spans="1:15" ht="12.75" customHeight="1">
      <c r="A245" s="30">
        <v>235</v>
      </c>
      <c r="B245" s="311" t="s">
        <v>135</v>
      </c>
      <c r="C245" s="301">
        <v>105.55</v>
      </c>
      <c r="D245" s="302">
        <v>105.25</v>
      </c>
      <c r="E245" s="302">
        <v>103.9</v>
      </c>
      <c r="F245" s="302">
        <v>102.25</v>
      </c>
      <c r="G245" s="302">
        <v>100.9</v>
      </c>
      <c r="H245" s="302">
        <v>106.9</v>
      </c>
      <c r="I245" s="302">
        <v>108.25</v>
      </c>
      <c r="J245" s="302">
        <v>109.9</v>
      </c>
      <c r="K245" s="301">
        <v>106.6</v>
      </c>
      <c r="L245" s="301">
        <v>103.6</v>
      </c>
      <c r="M245" s="301">
        <v>124.27782000000001</v>
      </c>
      <c r="N245" s="1"/>
      <c r="O245" s="1"/>
    </row>
    <row r="246" spans="1:15" ht="12.75" customHeight="1">
      <c r="A246" s="30">
        <v>236</v>
      </c>
      <c r="B246" s="311" t="s">
        <v>397</v>
      </c>
      <c r="C246" s="301">
        <v>320.85000000000002</v>
      </c>
      <c r="D246" s="302">
        <v>322.25</v>
      </c>
      <c r="E246" s="302">
        <v>307.14999999999998</v>
      </c>
      <c r="F246" s="302">
        <v>293.45</v>
      </c>
      <c r="G246" s="302">
        <v>278.34999999999997</v>
      </c>
      <c r="H246" s="302">
        <v>335.95</v>
      </c>
      <c r="I246" s="302">
        <v>351.05</v>
      </c>
      <c r="J246" s="302">
        <v>364.75</v>
      </c>
      <c r="K246" s="301">
        <v>337.35</v>
      </c>
      <c r="L246" s="301">
        <v>308.55</v>
      </c>
      <c r="M246" s="301">
        <v>10.91858</v>
      </c>
      <c r="N246" s="1"/>
      <c r="O246" s="1"/>
    </row>
    <row r="247" spans="1:15" ht="12.75" customHeight="1">
      <c r="A247" s="30">
        <v>237</v>
      </c>
      <c r="B247" s="311" t="s">
        <v>264</v>
      </c>
      <c r="C247" s="301">
        <v>888.95</v>
      </c>
      <c r="D247" s="302">
        <v>888.33333333333337</v>
      </c>
      <c r="E247" s="302">
        <v>883.4666666666667</v>
      </c>
      <c r="F247" s="302">
        <v>877.98333333333335</v>
      </c>
      <c r="G247" s="302">
        <v>873.11666666666667</v>
      </c>
      <c r="H247" s="302">
        <v>893.81666666666672</v>
      </c>
      <c r="I247" s="302">
        <v>898.68333333333328</v>
      </c>
      <c r="J247" s="302">
        <v>904.16666666666674</v>
      </c>
      <c r="K247" s="301">
        <v>893.2</v>
      </c>
      <c r="L247" s="301">
        <v>882.85</v>
      </c>
      <c r="M247" s="301">
        <v>1.8514900000000001</v>
      </c>
      <c r="N247" s="1"/>
      <c r="O247" s="1"/>
    </row>
    <row r="248" spans="1:15" ht="12.75" customHeight="1">
      <c r="A248" s="30">
        <v>238</v>
      </c>
      <c r="B248" s="311" t="s">
        <v>398</v>
      </c>
      <c r="C248" s="301">
        <v>186.05</v>
      </c>
      <c r="D248" s="302">
        <v>187.06666666666669</v>
      </c>
      <c r="E248" s="302">
        <v>181.13333333333338</v>
      </c>
      <c r="F248" s="302">
        <v>176.2166666666667</v>
      </c>
      <c r="G248" s="302">
        <v>170.28333333333339</v>
      </c>
      <c r="H248" s="302">
        <v>191.98333333333338</v>
      </c>
      <c r="I248" s="302">
        <v>197.91666666666671</v>
      </c>
      <c r="J248" s="302">
        <v>202.83333333333337</v>
      </c>
      <c r="K248" s="301">
        <v>193</v>
      </c>
      <c r="L248" s="301">
        <v>182.15</v>
      </c>
      <c r="M248" s="301">
        <v>12.558199999999999</v>
      </c>
      <c r="N248" s="1"/>
      <c r="O248" s="1"/>
    </row>
    <row r="249" spans="1:15" ht="12.75" customHeight="1">
      <c r="A249" s="30">
        <v>239</v>
      </c>
      <c r="B249" s="311" t="s">
        <v>399</v>
      </c>
      <c r="C249" s="301">
        <v>35.549999999999997</v>
      </c>
      <c r="D249" s="302">
        <v>35.68333333333333</v>
      </c>
      <c r="E249" s="302">
        <v>35.216666666666661</v>
      </c>
      <c r="F249" s="302">
        <v>34.883333333333333</v>
      </c>
      <c r="G249" s="302">
        <v>34.416666666666664</v>
      </c>
      <c r="H249" s="302">
        <v>36.016666666666659</v>
      </c>
      <c r="I249" s="302">
        <v>36.483333333333327</v>
      </c>
      <c r="J249" s="302">
        <v>36.816666666666656</v>
      </c>
      <c r="K249" s="301">
        <v>36.15</v>
      </c>
      <c r="L249" s="301">
        <v>35.35</v>
      </c>
      <c r="M249" s="301">
        <v>2.8676300000000001</v>
      </c>
      <c r="N249" s="1"/>
      <c r="O249" s="1"/>
    </row>
    <row r="250" spans="1:15" ht="12.75" customHeight="1">
      <c r="A250" s="30">
        <v>240</v>
      </c>
      <c r="B250" s="311" t="s">
        <v>136</v>
      </c>
      <c r="C250" s="301">
        <v>589.79999999999995</v>
      </c>
      <c r="D250" s="302">
        <v>590.55000000000007</v>
      </c>
      <c r="E250" s="302">
        <v>583.40000000000009</v>
      </c>
      <c r="F250" s="302">
        <v>577</v>
      </c>
      <c r="G250" s="302">
        <v>569.85</v>
      </c>
      <c r="H250" s="302">
        <v>596.95000000000016</v>
      </c>
      <c r="I250" s="302">
        <v>604.1</v>
      </c>
      <c r="J250" s="302">
        <v>610.50000000000023</v>
      </c>
      <c r="K250" s="301">
        <v>597.70000000000005</v>
      </c>
      <c r="L250" s="301">
        <v>584.15</v>
      </c>
      <c r="M250" s="301">
        <v>16.86383</v>
      </c>
      <c r="N250" s="1"/>
      <c r="O250" s="1"/>
    </row>
    <row r="251" spans="1:15" ht="12.75" customHeight="1">
      <c r="A251" s="30">
        <v>241</v>
      </c>
      <c r="B251" s="311" t="s">
        <v>825</v>
      </c>
      <c r="C251" s="301">
        <v>19.899999999999999</v>
      </c>
      <c r="D251" s="302">
        <v>19.933333333333334</v>
      </c>
      <c r="E251" s="302">
        <v>19.816666666666666</v>
      </c>
      <c r="F251" s="302">
        <v>19.733333333333334</v>
      </c>
      <c r="G251" s="302">
        <v>19.616666666666667</v>
      </c>
      <c r="H251" s="302">
        <v>20.016666666666666</v>
      </c>
      <c r="I251" s="302">
        <v>20.133333333333333</v>
      </c>
      <c r="J251" s="302">
        <v>20.216666666666665</v>
      </c>
      <c r="K251" s="301">
        <v>20.05</v>
      </c>
      <c r="L251" s="301">
        <v>19.850000000000001</v>
      </c>
      <c r="M251" s="301">
        <v>23.095210000000002</v>
      </c>
      <c r="N251" s="1"/>
      <c r="O251" s="1"/>
    </row>
    <row r="252" spans="1:15" ht="12.75" customHeight="1">
      <c r="A252" s="30">
        <v>242</v>
      </c>
      <c r="B252" s="311" t="s">
        <v>262</v>
      </c>
      <c r="C252" s="301">
        <v>423.55</v>
      </c>
      <c r="D252" s="302">
        <v>428.51666666666665</v>
      </c>
      <c r="E252" s="302">
        <v>416.0333333333333</v>
      </c>
      <c r="F252" s="302">
        <v>408.51666666666665</v>
      </c>
      <c r="G252" s="302">
        <v>396.0333333333333</v>
      </c>
      <c r="H252" s="302">
        <v>436.0333333333333</v>
      </c>
      <c r="I252" s="302">
        <v>448.51666666666665</v>
      </c>
      <c r="J252" s="302">
        <v>456.0333333333333</v>
      </c>
      <c r="K252" s="301">
        <v>441</v>
      </c>
      <c r="L252" s="301">
        <v>421</v>
      </c>
      <c r="M252" s="301">
        <v>2.1394899999999999</v>
      </c>
      <c r="N252" s="1"/>
      <c r="O252" s="1"/>
    </row>
    <row r="253" spans="1:15" ht="12.75" customHeight="1">
      <c r="A253" s="30">
        <v>243</v>
      </c>
      <c r="B253" s="311" t="s">
        <v>137</v>
      </c>
      <c r="C253" s="301">
        <v>265.3</v>
      </c>
      <c r="D253" s="302">
        <v>266.83333333333331</v>
      </c>
      <c r="E253" s="302">
        <v>263.36666666666662</v>
      </c>
      <c r="F253" s="302">
        <v>261.43333333333328</v>
      </c>
      <c r="G253" s="302">
        <v>257.96666666666658</v>
      </c>
      <c r="H253" s="302">
        <v>268.76666666666665</v>
      </c>
      <c r="I253" s="302">
        <v>272.23333333333335</v>
      </c>
      <c r="J253" s="302">
        <v>274.16666666666669</v>
      </c>
      <c r="K253" s="301">
        <v>270.3</v>
      </c>
      <c r="L253" s="301">
        <v>264.89999999999998</v>
      </c>
      <c r="M253" s="301">
        <v>113.20918</v>
      </c>
      <c r="N253" s="1"/>
      <c r="O253" s="1"/>
    </row>
    <row r="254" spans="1:15" ht="12.75" customHeight="1">
      <c r="A254" s="30">
        <v>244</v>
      </c>
      <c r="B254" s="311" t="s">
        <v>400</v>
      </c>
      <c r="C254" s="301">
        <v>104.2</v>
      </c>
      <c r="D254" s="302">
        <v>99.666666666666671</v>
      </c>
      <c r="E254" s="302">
        <v>93.033333333333346</v>
      </c>
      <c r="F254" s="302">
        <v>81.866666666666674</v>
      </c>
      <c r="G254" s="302">
        <v>75.233333333333348</v>
      </c>
      <c r="H254" s="302">
        <v>110.83333333333334</v>
      </c>
      <c r="I254" s="302">
        <v>117.46666666666667</v>
      </c>
      <c r="J254" s="302">
        <v>128.63333333333333</v>
      </c>
      <c r="K254" s="301">
        <v>106.3</v>
      </c>
      <c r="L254" s="301">
        <v>88.5</v>
      </c>
      <c r="M254" s="301">
        <v>199.36551</v>
      </c>
      <c r="N254" s="1"/>
      <c r="O254" s="1"/>
    </row>
    <row r="255" spans="1:15" ht="12.75" customHeight="1">
      <c r="A255" s="30">
        <v>245</v>
      </c>
      <c r="B255" s="311" t="s">
        <v>418</v>
      </c>
      <c r="C255" s="301">
        <v>104.9</v>
      </c>
      <c r="D255" s="302">
        <v>104.89999999999999</v>
      </c>
      <c r="E255" s="302">
        <v>103.99999999999999</v>
      </c>
      <c r="F255" s="302">
        <v>103.1</v>
      </c>
      <c r="G255" s="302">
        <v>102.19999999999999</v>
      </c>
      <c r="H255" s="302">
        <v>105.79999999999998</v>
      </c>
      <c r="I255" s="302">
        <v>106.69999999999999</v>
      </c>
      <c r="J255" s="302">
        <v>107.59999999999998</v>
      </c>
      <c r="K255" s="301">
        <v>105.8</v>
      </c>
      <c r="L255" s="301">
        <v>104</v>
      </c>
      <c r="M255" s="301">
        <v>4.5745399999999998</v>
      </c>
      <c r="N255" s="1"/>
      <c r="O255" s="1"/>
    </row>
    <row r="256" spans="1:15" ht="12.75" customHeight="1">
      <c r="A256" s="30">
        <v>246</v>
      </c>
      <c r="B256" s="311" t="s">
        <v>412</v>
      </c>
      <c r="C256" s="301">
        <v>1547.95</v>
      </c>
      <c r="D256" s="302">
        <v>1533.3833333333332</v>
      </c>
      <c r="E256" s="302">
        <v>1507.7666666666664</v>
      </c>
      <c r="F256" s="302">
        <v>1467.5833333333333</v>
      </c>
      <c r="G256" s="302">
        <v>1441.9666666666665</v>
      </c>
      <c r="H256" s="302">
        <v>1573.5666666666664</v>
      </c>
      <c r="I256" s="302">
        <v>1599.1833333333332</v>
      </c>
      <c r="J256" s="302">
        <v>1639.3666666666663</v>
      </c>
      <c r="K256" s="301">
        <v>1559</v>
      </c>
      <c r="L256" s="301">
        <v>1493.2</v>
      </c>
      <c r="M256" s="301">
        <v>0.59018999999999999</v>
      </c>
      <c r="N256" s="1"/>
      <c r="O256" s="1"/>
    </row>
    <row r="257" spans="1:15" ht="12.75" customHeight="1">
      <c r="A257" s="30">
        <v>247</v>
      </c>
      <c r="B257" s="311" t="s">
        <v>422</v>
      </c>
      <c r="C257" s="301">
        <v>1623.75</v>
      </c>
      <c r="D257" s="302">
        <v>1636.25</v>
      </c>
      <c r="E257" s="302">
        <v>1587.5</v>
      </c>
      <c r="F257" s="302">
        <v>1551.25</v>
      </c>
      <c r="G257" s="302">
        <v>1502.5</v>
      </c>
      <c r="H257" s="302">
        <v>1672.5</v>
      </c>
      <c r="I257" s="302">
        <v>1721.25</v>
      </c>
      <c r="J257" s="302">
        <v>1757.5</v>
      </c>
      <c r="K257" s="301">
        <v>1685</v>
      </c>
      <c r="L257" s="301">
        <v>1600</v>
      </c>
      <c r="M257" s="301">
        <v>4.2099999999999999E-2</v>
      </c>
      <c r="N257" s="1"/>
      <c r="O257" s="1"/>
    </row>
    <row r="258" spans="1:15" ht="12.75" customHeight="1">
      <c r="A258" s="30">
        <v>248</v>
      </c>
      <c r="B258" s="311" t="s">
        <v>419</v>
      </c>
      <c r="C258" s="301">
        <v>76.25</v>
      </c>
      <c r="D258" s="302">
        <v>77.083333333333329</v>
      </c>
      <c r="E258" s="302">
        <v>75.166666666666657</v>
      </c>
      <c r="F258" s="302">
        <v>74.083333333333329</v>
      </c>
      <c r="G258" s="302">
        <v>72.166666666666657</v>
      </c>
      <c r="H258" s="302">
        <v>78.166666666666657</v>
      </c>
      <c r="I258" s="302">
        <v>80.083333333333314</v>
      </c>
      <c r="J258" s="302">
        <v>81.166666666666657</v>
      </c>
      <c r="K258" s="301">
        <v>79</v>
      </c>
      <c r="L258" s="301">
        <v>76</v>
      </c>
      <c r="M258" s="301">
        <v>4.5465900000000001</v>
      </c>
      <c r="N258" s="1"/>
      <c r="O258" s="1"/>
    </row>
    <row r="259" spans="1:15" ht="12.75" customHeight="1">
      <c r="A259" s="30">
        <v>249</v>
      </c>
      <c r="B259" s="311" t="s">
        <v>138</v>
      </c>
      <c r="C259" s="301">
        <v>307.45</v>
      </c>
      <c r="D259" s="302">
        <v>311.84999999999997</v>
      </c>
      <c r="E259" s="302">
        <v>299.79999999999995</v>
      </c>
      <c r="F259" s="302">
        <v>292.14999999999998</v>
      </c>
      <c r="G259" s="302">
        <v>280.09999999999997</v>
      </c>
      <c r="H259" s="302">
        <v>319.49999999999994</v>
      </c>
      <c r="I259" s="302">
        <v>331.55</v>
      </c>
      <c r="J259" s="302">
        <v>339.19999999999993</v>
      </c>
      <c r="K259" s="301">
        <v>323.89999999999998</v>
      </c>
      <c r="L259" s="301">
        <v>304.2</v>
      </c>
      <c r="M259" s="301">
        <v>77.23854</v>
      </c>
      <c r="N259" s="1"/>
      <c r="O259" s="1"/>
    </row>
    <row r="260" spans="1:15" ht="12.75" customHeight="1">
      <c r="A260" s="30">
        <v>250</v>
      </c>
      <c r="B260" s="311" t="s">
        <v>413</v>
      </c>
      <c r="C260" s="301">
        <v>2044.55</v>
      </c>
      <c r="D260" s="302">
        <v>2040.2</v>
      </c>
      <c r="E260" s="302">
        <v>2021.4</v>
      </c>
      <c r="F260" s="302">
        <v>1998.25</v>
      </c>
      <c r="G260" s="302">
        <v>1979.45</v>
      </c>
      <c r="H260" s="302">
        <v>2063.3500000000004</v>
      </c>
      <c r="I260" s="302">
        <v>2082.1499999999996</v>
      </c>
      <c r="J260" s="302">
        <v>2105.3000000000002</v>
      </c>
      <c r="K260" s="301">
        <v>2059</v>
      </c>
      <c r="L260" s="301">
        <v>2017.05</v>
      </c>
      <c r="M260" s="301">
        <v>1.8871</v>
      </c>
      <c r="N260" s="1"/>
      <c r="O260" s="1"/>
    </row>
    <row r="261" spans="1:15" ht="12.75" customHeight="1">
      <c r="A261" s="30">
        <v>251</v>
      </c>
      <c r="B261" s="311" t="s">
        <v>414</v>
      </c>
      <c r="C261" s="301">
        <v>417.75</v>
      </c>
      <c r="D261" s="302">
        <v>415.35000000000008</v>
      </c>
      <c r="E261" s="302">
        <v>409.00000000000017</v>
      </c>
      <c r="F261" s="302">
        <v>400.25000000000011</v>
      </c>
      <c r="G261" s="302">
        <v>393.9000000000002</v>
      </c>
      <c r="H261" s="302">
        <v>424.10000000000014</v>
      </c>
      <c r="I261" s="302">
        <v>430.45000000000005</v>
      </c>
      <c r="J261" s="302">
        <v>439.2000000000001</v>
      </c>
      <c r="K261" s="301">
        <v>421.7</v>
      </c>
      <c r="L261" s="301">
        <v>406.6</v>
      </c>
      <c r="M261" s="301">
        <v>1.9674199999999999</v>
      </c>
      <c r="N261" s="1"/>
      <c r="O261" s="1"/>
    </row>
    <row r="262" spans="1:15" ht="12.75" customHeight="1">
      <c r="A262" s="30">
        <v>252</v>
      </c>
      <c r="B262" s="311" t="s">
        <v>415</v>
      </c>
      <c r="C262" s="301">
        <v>273.10000000000002</v>
      </c>
      <c r="D262" s="302">
        <v>278.03333333333336</v>
      </c>
      <c r="E262" s="302">
        <v>266.31666666666672</v>
      </c>
      <c r="F262" s="302">
        <v>259.53333333333336</v>
      </c>
      <c r="G262" s="302">
        <v>247.81666666666672</v>
      </c>
      <c r="H262" s="302">
        <v>284.81666666666672</v>
      </c>
      <c r="I262" s="302">
        <v>296.5333333333333</v>
      </c>
      <c r="J262" s="302">
        <v>303.31666666666672</v>
      </c>
      <c r="K262" s="301">
        <v>289.75</v>
      </c>
      <c r="L262" s="301">
        <v>271.25</v>
      </c>
      <c r="M262" s="301">
        <v>9.2512799999999995</v>
      </c>
      <c r="N262" s="1"/>
      <c r="O262" s="1"/>
    </row>
    <row r="263" spans="1:15" ht="12.75" customHeight="1">
      <c r="A263" s="30">
        <v>253</v>
      </c>
      <c r="B263" s="311" t="s">
        <v>416</v>
      </c>
      <c r="C263" s="301">
        <v>99.8</v>
      </c>
      <c r="D263" s="302">
        <v>101.16666666666667</v>
      </c>
      <c r="E263" s="302">
        <v>97.733333333333348</v>
      </c>
      <c r="F263" s="302">
        <v>95.666666666666671</v>
      </c>
      <c r="G263" s="302">
        <v>92.233333333333348</v>
      </c>
      <c r="H263" s="302">
        <v>103.23333333333335</v>
      </c>
      <c r="I263" s="302">
        <v>106.66666666666666</v>
      </c>
      <c r="J263" s="302">
        <v>108.73333333333335</v>
      </c>
      <c r="K263" s="301">
        <v>104.6</v>
      </c>
      <c r="L263" s="301">
        <v>99.1</v>
      </c>
      <c r="M263" s="301">
        <v>6.2607999999999997</v>
      </c>
      <c r="N263" s="1"/>
      <c r="O263" s="1"/>
    </row>
    <row r="264" spans="1:15" ht="12.75" customHeight="1">
      <c r="A264" s="30">
        <v>254</v>
      </c>
      <c r="B264" s="311" t="s">
        <v>417</v>
      </c>
      <c r="C264" s="301">
        <v>58.5</v>
      </c>
      <c r="D264" s="302">
        <v>58.766666666666673</v>
      </c>
      <c r="E264" s="302">
        <v>58.033333333333346</v>
      </c>
      <c r="F264" s="302">
        <v>57.56666666666667</v>
      </c>
      <c r="G264" s="302">
        <v>56.833333333333343</v>
      </c>
      <c r="H264" s="302">
        <v>59.233333333333348</v>
      </c>
      <c r="I264" s="302">
        <v>59.966666666666683</v>
      </c>
      <c r="J264" s="302">
        <v>60.433333333333351</v>
      </c>
      <c r="K264" s="301">
        <v>59.5</v>
      </c>
      <c r="L264" s="301">
        <v>58.3</v>
      </c>
      <c r="M264" s="301">
        <v>3.3272900000000001</v>
      </c>
      <c r="N264" s="1"/>
      <c r="O264" s="1"/>
    </row>
    <row r="265" spans="1:15" ht="12.75" customHeight="1">
      <c r="A265" s="30">
        <v>255</v>
      </c>
      <c r="B265" s="311" t="s">
        <v>421</v>
      </c>
      <c r="C265" s="301">
        <v>97.85</v>
      </c>
      <c r="D265" s="302">
        <v>99.350000000000009</v>
      </c>
      <c r="E265" s="302">
        <v>95.700000000000017</v>
      </c>
      <c r="F265" s="302">
        <v>93.550000000000011</v>
      </c>
      <c r="G265" s="302">
        <v>89.90000000000002</v>
      </c>
      <c r="H265" s="302">
        <v>101.50000000000001</v>
      </c>
      <c r="I265" s="302">
        <v>105.15000000000002</v>
      </c>
      <c r="J265" s="302">
        <v>107.30000000000001</v>
      </c>
      <c r="K265" s="301">
        <v>103</v>
      </c>
      <c r="L265" s="301">
        <v>97.2</v>
      </c>
      <c r="M265" s="301">
        <v>14.637700000000001</v>
      </c>
      <c r="N265" s="1"/>
      <c r="O265" s="1"/>
    </row>
    <row r="266" spans="1:15" ht="12.75" customHeight="1">
      <c r="A266" s="30">
        <v>256</v>
      </c>
      <c r="B266" s="311" t="s">
        <v>420</v>
      </c>
      <c r="C266" s="301">
        <v>196.6</v>
      </c>
      <c r="D266" s="302">
        <v>197.86666666666667</v>
      </c>
      <c r="E266" s="302">
        <v>193.13333333333335</v>
      </c>
      <c r="F266" s="302">
        <v>189.66666666666669</v>
      </c>
      <c r="G266" s="302">
        <v>184.93333333333337</v>
      </c>
      <c r="H266" s="302">
        <v>201.33333333333334</v>
      </c>
      <c r="I266" s="302">
        <v>206.06666666666669</v>
      </c>
      <c r="J266" s="302">
        <v>209.53333333333333</v>
      </c>
      <c r="K266" s="301">
        <v>202.6</v>
      </c>
      <c r="L266" s="301">
        <v>194.4</v>
      </c>
      <c r="M266" s="301">
        <v>1.0074399999999999</v>
      </c>
      <c r="N266" s="1"/>
      <c r="O266" s="1"/>
    </row>
    <row r="267" spans="1:15" ht="12.75" customHeight="1">
      <c r="A267" s="30">
        <v>257</v>
      </c>
      <c r="B267" s="311" t="s">
        <v>265</v>
      </c>
      <c r="C267" s="301">
        <v>205.8</v>
      </c>
      <c r="D267" s="302">
        <v>207.60000000000002</v>
      </c>
      <c r="E267" s="302">
        <v>201.80000000000004</v>
      </c>
      <c r="F267" s="302">
        <v>197.8</v>
      </c>
      <c r="G267" s="302">
        <v>192.00000000000003</v>
      </c>
      <c r="H267" s="302">
        <v>211.60000000000005</v>
      </c>
      <c r="I267" s="302">
        <v>217.4</v>
      </c>
      <c r="J267" s="302">
        <v>221.40000000000006</v>
      </c>
      <c r="K267" s="301">
        <v>213.4</v>
      </c>
      <c r="L267" s="301">
        <v>203.6</v>
      </c>
      <c r="M267" s="301">
        <v>9.5776699999999995</v>
      </c>
      <c r="N267" s="1"/>
      <c r="O267" s="1"/>
    </row>
    <row r="268" spans="1:15" ht="12.75" customHeight="1">
      <c r="A268" s="30">
        <v>258</v>
      </c>
      <c r="B268" s="311" t="s">
        <v>139</v>
      </c>
      <c r="C268" s="301">
        <v>550.4</v>
      </c>
      <c r="D268" s="302">
        <v>554.26666666666665</v>
      </c>
      <c r="E268" s="302">
        <v>538.63333333333333</v>
      </c>
      <c r="F268" s="302">
        <v>526.86666666666667</v>
      </c>
      <c r="G268" s="302">
        <v>511.23333333333335</v>
      </c>
      <c r="H268" s="302">
        <v>566.0333333333333</v>
      </c>
      <c r="I268" s="302">
        <v>581.66666666666652</v>
      </c>
      <c r="J268" s="302">
        <v>593.43333333333328</v>
      </c>
      <c r="K268" s="301">
        <v>569.9</v>
      </c>
      <c r="L268" s="301">
        <v>542.5</v>
      </c>
      <c r="M268" s="301">
        <v>85.116579999999999</v>
      </c>
      <c r="N268" s="1"/>
      <c r="O268" s="1"/>
    </row>
    <row r="269" spans="1:15" ht="12.75" customHeight="1">
      <c r="A269" s="30">
        <v>259</v>
      </c>
      <c r="B269" s="311" t="s">
        <v>140</v>
      </c>
      <c r="C269" s="301">
        <v>507.45</v>
      </c>
      <c r="D269" s="302">
        <v>509.91666666666669</v>
      </c>
      <c r="E269" s="302">
        <v>502.53333333333342</v>
      </c>
      <c r="F269" s="302">
        <v>497.61666666666673</v>
      </c>
      <c r="G269" s="302">
        <v>490.23333333333346</v>
      </c>
      <c r="H269" s="302">
        <v>514.83333333333337</v>
      </c>
      <c r="I269" s="302">
        <v>522.2166666666667</v>
      </c>
      <c r="J269" s="302">
        <v>527.13333333333333</v>
      </c>
      <c r="K269" s="301">
        <v>517.29999999999995</v>
      </c>
      <c r="L269" s="301">
        <v>505</v>
      </c>
      <c r="M269" s="301">
        <v>25.11853</v>
      </c>
      <c r="N269" s="1"/>
      <c r="O269" s="1"/>
    </row>
    <row r="270" spans="1:15" ht="12.75" customHeight="1">
      <c r="A270" s="30">
        <v>260</v>
      </c>
      <c r="B270" s="311" t="s">
        <v>833</v>
      </c>
      <c r="C270" s="301">
        <v>447.35</v>
      </c>
      <c r="D270" s="302">
        <v>444.51666666666665</v>
      </c>
      <c r="E270" s="302">
        <v>437.13333333333333</v>
      </c>
      <c r="F270" s="302">
        <v>426.91666666666669</v>
      </c>
      <c r="G270" s="302">
        <v>419.53333333333336</v>
      </c>
      <c r="H270" s="302">
        <v>454.73333333333329</v>
      </c>
      <c r="I270" s="302">
        <v>462.11666666666662</v>
      </c>
      <c r="J270" s="302">
        <v>472.33333333333326</v>
      </c>
      <c r="K270" s="301">
        <v>451.9</v>
      </c>
      <c r="L270" s="301">
        <v>434.3</v>
      </c>
      <c r="M270" s="301">
        <v>2.8734199999999999</v>
      </c>
      <c r="N270" s="1"/>
      <c r="O270" s="1"/>
    </row>
    <row r="271" spans="1:15" ht="12.75" customHeight="1">
      <c r="A271" s="30">
        <v>261</v>
      </c>
      <c r="B271" s="311" t="s">
        <v>834</v>
      </c>
      <c r="C271" s="301">
        <v>323.10000000000002</v>
      </c>
      <c r="D271" s="302">
        <v>324.01666666666665</v>
      </c>
      <c r="E271" s="302">
        <v>320.08333333333331</v>
      </c>
      <c r="F271" s="302">
        <v>317.06666666666666</v>
      </c>
      <c r="G271" s="302">
        <v>313.13333333333333</v>
      </c>
      <c r="H271" s="302">
        <v>327.0333333333333</v>
      </c>
      <c r="I271" s="302">
        <v>330.9666666666667</v>
      </c>
      <c r="J271" s="302">
        <v>333.98333333333329</v>
      </c>
      <c r="K271" s="301">
        <v>327.95</v>
      </c>
      <c r="L271" s="301">
        <v>321</v>
      </c>
      <c r="M271" s="301">
        <v>0.47550999999999999</v>
      </c>
      <c r="N271" s="1"/>
      <c r="O271" s="1"/>
    </row>
    <row r="272" spans="1:15" ht="12.75" customHeight="1">
      <c r="A272" s="30">
        <v>262</v>
      </c>
      <c r="B272" s="311" t="s">
        <v>423</v>
      </c>
      <c r="C272" s="301">
        <v>538.1</v>
      </c>
      <c r="D272" s="302">
        <v>541.86666666666667</v>
      </c>
      <c r="E272" s="302">
        <v>530.23333333333335</v>
      </c>
      <c r="F272" s="302">
        <v>522.36666666666667</v>
      </c>
      <c r="G272" s="302">
        <v>510.73333333333335</v>
      </c>
      <c r="H272" s="302">
        <v>549.73333333333335</v>
      </c>
      <c r="I272" s="302">
        <v>561.36666666666679</v>
      </c>
      <c r="J272" s="302">
        <v>569.23333333333335</v>
      </c>
      <c r="K272" s="301">
        <v>553.5</v>
      </c>
      <c r="L272" s="301">
        <v>534</v>
      </c>
      <c r="M272" s="301">
        <v>1.66038</v>
      </c>
      <c r="N272" s="1"/>
      <c r="O272" s="1"/>
    </row>
    <row r="273" spans="1:15" ht="12.75" customHeight="1">
      <c r="A273" s="30">
        <v>263</v>
      </c>
      <c r="B273" s="311" t="s">
        <v>424</v>
      </c>
      <c r="C273" s="301">
        <v>152.5</v>
      </c>
      <c r="D273" s="302">
        <v>152.78333333333333</v>
      </c>
      <c r="E273" s="302">
        <v>150.76666666666665</v>
      </c>
      <c r="F273" s="302">
        <v>149.03333333333333</v>
      </c>
      <c r="G273" s="302">
        <v>147.01666666666665</v>
      </c>
      <c r="H273" s="302">
        <v>154.51666666666665</v>
      </c>
      <c r="I273" s="302">
        <v>156.53333333333336</v>
      </c>
      <c r="J273" s="302">
        <v>158.26666666666665</v>
      </c>
      <c r="K273" s="301">
        <v>154.80000000000001</v>
      </c>
      <c r="L273" s="301">
        <v>151.05000000000001</v>
      </c>
      <c r="M273" s="301">
        <v>1.5051399999999999</v>
      </c>
      <c r="N273" s="1"/>
      <c r="O273" s="1"/>
    </row>
    <row r="274" spans="1:15" ht="12.75" customHeight="1">
      <c r="A274" s="30">
        <v>264</v>
      </c>
      <c r="B274" s="311" t="s">
        <v>431</v>
      </c>
      <c r="C274" s="301">
        <v>920</v>
      </c>
      <c r="D274" s="302">
        <v>921.18333333333339</v>
      </c>
      <c r="E274" s="302">
        <v>911.81666666666683</v>
      </c>
      <c r="F274" s="302">
        <v>903.63333333333344</v>
      </c>
      <c r="G274" s="302">
        <v>894.26666666666688</v>
      </c>
      <c r="H274" s="302">
        <v>929.36666666666679</v>
      </c>
      <c r="I274" s="302">
        <v>938.73333333333335</v>
      </c>
      <c r="J274" s="302">
        <v>946.91666666666674</v>
      </c>
      <c r="K274" s="301">
        <v>930.55</v>
      </c>
      <c r="L274" s="301">
        <v>913</v>
      </c>
      <c r="M274" s="301">
        <v>0.34677999999999998</v>
      </c>
      <c r="N274" s="1"/>
      <c r="O274" s="1"/>
    </row>
    <row r="275" spans="1:15" ht="12.75" customHeight="1">
      <c r="A275" s="30">
        <v>265</v>
      </c>
      <c r="B275" s="311" t="s">
        <v>432</v>
      </c>
      <c r="C275" s="301">
        <v>357.25</v>
      </c>
      <c r="D275" s="302">
        <v>360.73333333333335</v>
      </c>
      <c r="E275" s="302">
        <v>351.51666666666671</v>
      </c>
      <c r="F275" s="302">
        <v>345.78333333333336</v>
      </c>
      <c r="G275" s="302">
        <v>336.56666666666672</v>
      </c>
      <c r="H275" s="302">
        <v>366.4666666666667</v>
      </c>
      <c r="I275" s="302">
        <v>375.68333333333339</v>
      </c>
      <c r="J275" s="302">
        <v>381.41666666666669</v>
      </c>
      <c r="K275" s="301">
        <v>369.95</v>
      </c>
      <c r="L275" s="301">
        <v>355</v>
      </c>
      <c r="M275" s="301">
        <v>1.9108099999999999</v>
      </c>
      <c r="N275" s="1"/>
      <c r="O275" s="1"/>
    </row>
    <row r="276" spans="1:15" ht="12.75" customHeight="1">
      <c r="A276" s="30">
        <v>266</v>
      </c>
      <c r="B276" s="311" t="s">
        <v>835</v>
      </c>
      <c r="C276" s="301">
        <v>57.85</v>
      </c>
      <c r="D276" s="302">
        <v>58.033333333333339</v>
      </c>
      <c r="E276" s="302">
        <v>56.866666666666674</v>
      </c>
      <c r="F276" s="302">
        <v>55.883333333333333</v>
      </c>
      <c r="G276" s="302">
        <v>54.716666666666669</v>
      </c>
      <c r="H276" s="302">
        <v>59.01666666666668</v>
      </c>
      <c r="I276" s="302">
        <v>60.183333333333351</v>
      </c>
      <c r="J276" s="302">
        <v>61.166666666666686</v>
      </c>
      <c r="K276" s="301">
        <v>59.2</v>
      </c>
      <c r="L276" s="301">
        <v>57.05</v>
      </c>
      <c r="M276" s="301">
        <v>4.06778</v>
      </c>
      <c r="N276" s="1"/>
      <c r="O276" s="1"/>
    </row>
    <row r="277" spans="1:15" ht="12.75" customHeight="1">
      <c r="A277" s="30">
        <v>267</v>
      </c>
      <c r="B277" s="311" t="s">
        <v>433</v>
      </c>
      <c r="C277" s="301">
        <v>360.85</v>
      </c>
      <c r="D277" s="302">
        <v>365.33333333333331</v>
      </c>
      <c r="E277" s="302">
        <v>353.66666666666663</v>
      </c>
      <c r="F277" s="302">
        <v>346.48333333333329</v>
      </c>
      <c r="G277" s="302">
        <v>334.81666666666661</v>
      </c>
      <c r="H277" s="302">
        <v>372.51666666666665</v>
      </c>
      <c r="I277" s="302">
        <v>384.18333333333328</v>
      </c>
      <c r="J277" s="302">
        <v>391.36666666666667</v>
      </c>
      <c r="K277" s="301">
        <v>377</v>
      </c>
      <c r="L277" s="301">
        <v>358.15</v>
      </c>
      <c r="M277" s="301">
        <v>1.1669400000000001</v>
      </c>
      <c r="N277" s="1"/>
      <c r="O277" s="1"/>
    </row>
    <row r="278" spans="1:15" ht="12.75" customHeight="1">
      <c r="A278" s="30">
        <v>268</v>
      </c>
      <c r="B278" s="311" t="s">
        <v>434</v>
      </c>
      <c r="C278" s="301">
        <v>44.75</v>
      </c>
      <c r="D278" s="302">
        <v>44.766666666666673</v>
      </c>
      <c r="E278" s="302">
        <v>44.283333333333346</v>
      </c>
      <c r="F278" s="302">
        <v>43.81666666666667</v>
      </c>
      <c r="G278" s="302">
        <v>43.333333333333343</v>
      </c>
      <c r="H278" s="302">
        <v>45.233333333333348</v>
      </c>
      <c r="I278" s="302">
        <v>45.716666666666683</v>
      </c>
      <c r="J278" s="302">
        <v>46.183333333333351</v>
      </c>
      <c r="K278" s="301">
        <v>45.25</v>
      </c>
      <c r="L278" s="301">
        <v>44.3</v>
      </c>
      <c r="M278" s="301">
        <v>10.32042</v>
      </c>
      <c r="N278" s="1"/>
      <c r="O278" s="1"/>
    </row>
    <row r="279" spans="1:15" ht="12.75" customHeight="1">
      <c r="A279" s="30">
        <v>269</v>
      </c>
      <c r="B279" s="311" t="s">
        <v>436</v>
      </c>
      <c r="C279" s="301">
        <v>372.45</v>
      </c>
      <c r="D279" s="302">
        <v>370.35000000000008</v>
      </c>
      <c r="E279" s="302">
        <v>363.20000000000016</v>
      </c>
      <c r="F279" s="302">
        <v>353.9500000000001</v>
      </c>
      <c r="G279" s="302">
        <v>346.80000000000018</v>
      </c>
      <c r="H279" s="302">
        <v>379.60000000000014</v>
      </c>
      <c r="I279" s="302">
        <v>386.75000000000011</v>
      </c>
      <c r="J279" s="302">
        <v>396.00000000000011</v>
      </c>
      <c r="K279" s="301">
        <v>377.5</v>
      </c>
      <c r="L279" s="301">
        <v>361.1</v>
      </c>
      <c r="M279" s="301">
        <v>1.4868699999999999</v>
      </c>
      <c r="N279" s="1"/>
      <c r="O279" s="1"/>
    </row>
    <row r="280" spans="1:15" ht="12.75" customHeight="1">
      <c r="A280" s="30">
        <v>270</v>
      </c>
      <c r="B280" s="311" t="s">
        <v>426</v>
      </c>
      <c r="C280" s="301">
        <v>1146.7</v>
      </c>
      <c r="D280" s="302">
        <v>1162.3833333333334</v>
      </c>
      <c r="E280" s="302">
        <v>1124.7166666666669</v>
      </c>
      <c r="F280" s="302">
        <v>1102.7333333333336</v>
      </c>
      <c r="G280" s="302">
        <v>1065.0666666666671</v>
      </c>
      <c r="H280" s="302">
        <v>1184.3666666666668</v>
      </c>
      <c r="I280" s="302">
        <v>1222.0333333333333</v>
      </c>
      <c r="J280" s="302">
        <v>1244.0166666666667</v>
      </c>
      <c r="K280" s="301">
        <v>1200.05</v>
      </c>
      <c r="L280" s="301">
        <v>1140.4000000000001</v>
      </c>
      <c r="M280" s="301">
        <v>1.1951499999999999</v>
      </c>
      <c r="N280" s="1"/>
      <c r="O280" s="1"/>
    </row>
    <row r="281" spans="1:15" ht="12.75" customHeight="1">
      <c r="A281" s="30">
        <v>271</v>
      </c>
      <c r="B281" s="311" t="s">
        <v>427</v>
      </c>
      <c r="C281" s="301">
        <v>219.95</v>
      </c>
      <c r="D281" s="302">
        <v>221.4</v>
      </c>
      <c r="E281" s="302">
        <v>216.10000000000002</v>
      </c>
      <c r="F281" s="302">
        <v>212.25000000000003</v>
      </c>
      <c r="G281" s="302">
        <v>206.95000000000005</v>
      </c>
      <c r="H281" s="302">
        <v>225.25</v>
      </c>
      <c r="I281" s="302">
        <v>230.55</v>
      </c>
      <c r="J281" s="302">
        <v>234.39999999999998</v>
      </c>
      <c r="K281" s="301">
        <v>226.7</v>
      </c>
      <c r="L281" s="301">
        <v>217.55</v>
      </c>
      <c r="M281" s="301">
        <v>6.8450800000000003</v>
      </c>
      <c r="N281" s="1"/>
      <c r="O281" s="1"/>
    </row>
    <row r="282" spans="1:15" ht="12.75" customHeight="1">
      <c r="A282" s="30">
        <v>272</v>
      </c>
      <c r="B282" s="311" t="s">
        <v>141</v>
      </c>
      <c r="C282" s="301">
        <v>1669.7</v>
      </c>
      <c r="D282" s="302">
        <v>1666.1833333333334</v>
      </c>
      <c r="E282" s="302">
        <v>1656.5166666666669</v>
      </c>
      <c r="F282" s="302">
        <v>1643.3333333333335</v>
      </c>
      <c r="G282" s="302">
        <v>1633.666666666667</v>
      </c>
      <c r="H282" s="302">
        <v>1679.3666666666668</v>
      </c>
      <c r="I282" s="302">
        <v>1689.0333333333333</v>
      </c>
      <c r="J282" s="302">
        <v>1702.2166666666667</v>
      </c>
      <c r="K282" s="301">
        <v>1675.85</v>
      </c>
      <c r="L282" s="301">
        <v>1653</v>
      </c>
      <c r="M282" s="301">
        <v>17.719249999999999</v>
      </c>
      <c r="N282" s="1"/>
      <c r="O282" s="1"/>
    </row>
    <row r="283" spans="1:15" ht="12.75" customHeight="1">
      <c r="A283" s="30">
        <v>273</v>
      </c>
      <c r="B283" s="311" t="s">
        <v>428</v>
      </c>
      <c r="C283" s="301">
        <v>474.95</v>
      </c>
      <c r="D283" s="302">
        <v>473.64999999999992</v>
      </c>
      <c r="E283" s="302">
        <v>463.39999999999986</v>
      </c>
      <c r="F283" s="302">
        <v>451.84999999999997</v>
      </c>
      <c r="G283" s="302">
        <v>441.59999999999991</v>
      </c>
      <c r="H283" s="302">
        <v>485.19999999999982</v>
      </c>
      <c r="I283" s="302">
        <v>495.44999999999993</v>
      </c>
      <c r="J283" s="302">
        <v>506.99999999999977</v>
      </c>
      <c r="K283" s="301">
        <v>483.9</v>
      </c>
      <c r="L283" s="301">
        <v>462.1</v>
      </c>
      <c r="M283" s="301">
        <v>11.037839999999999</v>
      </c>
      <c r="N283" s="1"/>
      <c r="O283" s="1"/>
    </row>
    <row r="284" spans="1:15" ht="12.75" customHeight="1">
      <c r="A284" s="30">
        <v>274</v>
      </c>
      <c r="B284" s="311" t="s">
        <v>425</v>
      </c>
      <c r="C284" s="301">
        <v>500.95</v>
      </c>
      <c r="D284" s="302">
        <v>504.84999999999997</v>
      </c>
      <c r="E284" s="302">
        <v>488.09999999999991</v>
      </c>
      <c r="F284" s="302">
        <v>475.24999999999994</v>
      </c>
      <c r="G284" s="302">
        <v>458.49999999999989</v>
      </c>
      <c r="H284" s="302">
        <v>517.69999999999993</v>
      </c>
      <c r="I284" s="302">
        <v>534.45000000000005</v>
      </c>
      <c r="J284" s="302">
        <v>547.29999999999995</v>
      </c>
      <c r="K284" s="301">
        <v>521.6</v>
      </c>
      <c r="L284" s="301">
        <v>492</v>
      </c>
      <c r="M284" s="301">
        <v>3.6923300000000001</v>
      </c>
      <c r="N284" s="1"/>
      <c r="O284" s="1"/>
    </row>
    <row r="285" spans="1:15" ht="12.75" customHeight="1">
      <c r="A285" s="30">
        <v>275</v>
      </c>
      <c r="B285" s="311" t="s">
        <v>429</v>
      </c>
      <c r="C285" s="301">
        <v>210.7</v>
      </c>
      <c r="D285" s="302">
        <v>210.30000000000004</v>
      </c>
      <c r="E285" s="302">
        <v>206.20000000000007</v>
      </c>
      <c r="F285" s="302">
        <v>201.70000000000005</v>
      </c>
      <c r="G285" s="302">
        <v>197.60000000000008</v>
      </c>
      <c r="H285" s="302">
        <v>214.80000000000007</v>
      </c>
      <c r="I285" s="302">
        <v>218.90000000000003</v>
      </c>
      <c r="J285" s="302">
        <v>223.40000000000006</v>
      </c>
      <c r="K285" s="301">
        <v>214.4</v>
      </c>
      <c r="L285" s="301">
        <v>205.8</v>
      </c>
      <c r="M285" s="301">
        <v>2.0038900000000002</v>
      </c>
      <c r="N285" s="1"/>
      <c r="O285" s="1"/>
    </row>
    <row r="286" spans="1:15" ht="12.75" customHeight="1">
      <c r="A286" s="30">
        <v>276</v>
      </c>
      <c r="B286" s="311" t="s">
        <v>430</v>
      </c>
      <c r="C286" s="301">
        <v>1353.6</v>
      </c>
      <c r="D286" s="302">
        <v>1335.2</v>
      </c>
      <c r="E286" s="302">
        <v>1303.4000000000001</v>
      </c>
      <c r="F286" s="302">
        <v>1253.2</v>
      </c>
      <c r="G286" s="302">
        <v>1221.4000000000001</v>
      </c>
      <c r="H286" s="302">
        <v>1385.4</v>
      </c>
      <c r="I286" s="302">
        <v>1417.1999999999998</v>
      </c>
      <c r="J286" s="302">
        <v>1467.4</v>
      </c>
      <c r="K286" s="301">
        <v>1367</v>
      </c>
      <c r="L286" s="301">
        <v>1285</v>
      </c>
      <c r="M286" s="301">
        <v>0.47331000000000001</v>
      </c>
      <c r="N286" s="1"/>
      <c r="O286" s="1"/>
    </row>
    <row r="287" spans="1:15" ht="12.75" customHeight="1">
      <c r="A287" s="30">
        <v>277</v>
      </c>
      <c r="B287" s="311" t="s">
        <v>435</v>
      </c>
      <c r="C287" s="301">
        <v>496.55</v>
      </c>
      <c r="D287" s="302">
        <v>497.93333333333334</v>
      </c>
      <c r="E287" s="302">
        <v>490.81666666666666</v>
      </c>
      <c r="F287" s="302">
        <v>485.08333333333331</v>
      </c>
      <c r="G287" s="302">
        <v>477.96666666666664</v>
      </c>
      <c r="H287" s="302">
        <v>503.66666666666669</v>
      </c>
      <c r="I287" s="302">
        <v>510.78333333333336</v>
      </c>
      <c r="J287" s="302">
        <v>516.51666666666665</v>
      </c>
      <c r="K287" s="301">
        <v>505.05</v>
      </c>
      <c r="L287" s="301">
        <v>492.2</v>
      </c>
      <c r="M287" s="301">
        <v>0.24518000000000001</v>
      </c>
      <c r="N287" s="1"/>
      <c r="O287" s="1"/>
    </row>
    <row r="288" spans="1:15" ht="12.75" customHeight="1">
      <c r="A288" s="30">
        <v>278</v>
      </c>
      <c r="B288" s="311" t="s">
        <v>142</v>
      </c>
      <c r="C288" s="301">
        <v>68.150000000000006</v>
      </c>
      <c r="D288" s="302">
        <v>68.666666666666671</v>
      </c>
      <c r="E288" s="302">
        <v>67.333333333333343</v>
      </c>
      <c r="F288" s="302">
        <v>66.516666666666666</v>
      </c>
      <c r="G288" s="302">
        <v>65.183333333333337</v>
      </c>
      <c r="H288" s="302">
        <v>69.483333333333348</v>
      </c>
      <c r="I288" s="302">
        <v>70.816666666666691</v>
      </c>
      <c r="J288" s="302">
        <v>71.633333333333354</v>
      </c>
      <c r="K288" s="301">
        <v>70</v>
      </c>
      <c r="L288" s="301">
        <v>67.849999999999994</v>
      </c>
      <c r="M288" s="301">
        <v>80.677310000000006</v>
      </c>
      <c r="N288" s="1"/>
      <c r="O288" s="1"/>
    </row>
    <row r="289" spans="1:15" ht="12.75" customHeight="1">
      <c r="A289" s="30">
        <v>279</v>
      </c>
      <c r="B289" s="311" t="s">
        <v>143</v>
      </c>
      <c r="C289" s="301">
        <v>1972.85</v>
      </c>
      <c r="D289" s="302">
        <v>1976.6499999999999</v>
      </c>
      <c r="E289" s="302">
        <v>1942.2999999999997</v>
      </c>
      <c r="F289" s="302">
        <v>1911.7499999999998</v>
      </c>
      <c r="G289" s="302">
        <v>1877.3999999999996</v>
      </c>
      <c r="H289" s="302">
        <v>2007.1999999999998</v>
      </c>
      <c r="I289" s="302">
        <v>2041.5499999999997</v>
      </c>
      <c r="J289" s="302">
        <v>2072.1</v>
      </c>
      <c r="K289" s="301">
        <v>2011</v>
      </c>
      <c r="L289" s="301">
        <v>1946.1</v>
      </c>
      <c r="M289" s="301">
        <v>2.4460999999999999</v>
      </c>
      <c r="N289" s="1"/>
      <c r="O289" s="1"/>
    </row>
    <row r="290" spans="1:15" ht="12.75" customHeight="1">
      <c r="A290" s="30">
        <v>280</v>
      </c>
      <c r="B290" s="311" t="s">
        <v>437</v>
      </c>
      <c r="C290" s="301">
        <v>256.5</v>
      </c>
      <c r="D290" s="302">
        <v>256.5</v>
      </c>
      <c r="E290" s="302">
        <v>255</v>
      </c>
      <c r="F290" s="302">
        <v>253.5</v>
      </c>
      <c r="G290" s="302">
        <v>252</v>
      </c>
      <c r="H290" s="302">
        <v>258</v>
      </c>
      <c r="I290" s="302">
        <v>259.5</v>
      </c>
      <c r="J290" s="302">
        <v>261</v>
      </c>
      <c r="K290" s="301">
        <v>258</v>
      </c>
      <c r="L290" s="301">
        <v>255</v>
      </c>
      <c r="M290" s="301">
        <v>0.63829999999999998</v>
      </c>
      <c r="N290" s="1"/>
      <c r="O290" s="1"/>
    </row>
    <row r="291" spans="1:15" ht="12.75" customHeight="1">
      <c r="A291" s="30">
        <v>281</v>
      </c>
      <c r="B291" s="311" t="s">
        <v>266</v>
      </c>
      <c r="C291" s="301">
        <v>451.9</v>
      </c>
      <c r="D291" s="302">
        <v>455</v>
      </c>
      <c r="E291" s="302">
        <v>445.9</v>
      </c>
      <c r="F291" s="302">
        <v>439.9</v>
      </c>
      <c r="G291" s="302">
        <v>430.79999999999995</v>
      </c>
      <c r="H291" s="302">
        <v>461</v>
      </c>
      <c r="I291" s="302">
        <v>470.1</v>
      </c>
      <c r="J291" s="302">
        <v>476.1</v>
      </c>
      <c r="K291" s="301">
        <v>464.1</v>
      </c>
      <c r="L291" s="301">
        <v>449</v>
      </c>
      <c r="M291" s="301">
        <v>12.90863</v>
      </c>
      <c r="N291" s="1"/>
      <c r="O291" s="1"/>
    </row>
    <row r="292" spans="1:15" ht="12.75" customHeight="1">
      <c r="A292" s="30">
        <v>282</v>
      </c>
      <c r="B292" s="311" t="s">
        <v>438</v>
      </c>
      <c r="C292" s="301">
        <v>8458.9</v>
      </c>
      <c r="D292" s="302">
        <v>8451.4166666666661</v>
      </c>
      <c r="E292" s="302">
        <v>8407.4333333333325</v>
      </c>
      <c r="F292" s="302">
        <v>8355.9666666666672</v>
      </c>
      <c r="G292" s="302">
        <v>8311.9833333333336</v>
      </c>
      <c r="H292" s="302">
        <v>8502.8833333333314</v>
      </c>
      <c r="I292" s="302">
        <v>8546.866666666665</v>
      </c>
      <c r="J292" s="302">
        <v>8598.3333333333303</v>
      </c>
      <c r="K292" s="301">
        <v>8495.4</v>
      </c>
      <c r="L292" s="301">
        <v>8399.9500000000007</v>
      </c>
      <c r="M292" s="301">
        <v>1.3140000000000001E-2</v>
      </c>
      <c r="N292" s="1"/>
      <c r="O292" s="1"/>
    </row>
    <row r="293" spans="1:15" ht="12.75" customHeight="1">
      <c r="A293" s="30">
        <v>283</v>
      </c>
      <c r="B293" s="311" t="s">
        <v>439</v>
      </c>
      <c r="C293" s="301">
        <v>59.35</v>
      </c>
      <c r="D293" s="302">
        <v>60.050000000000004</v>
      </c>
      <c r="E293" s="302">
        <v>58.300000000000011</v>
      </c>
      <c r="F293" s="302">
        <v>57.250000000000007</v>
      </c>
      <c r="G293" s="302">
        <v>55.500000000000014</v>
      </c>
      <c r="H293" s="302">
        <v>61.100000000000009</v>
      </c>
      <c r="I293" s="302">
        <v>62.849999999999994</v>
      </c>
      <c r="J293" s="302">
        <v>63.900000000000006</v>
      </c>
      <c r="K293" s="301">
        <v>61.8</v>
      </c>
      <c r="L293" s="301">
        <v>59</v>
      </c>
      <c r="M293" s="301">
        <v>11.46119</v>
      </c>
      <c r="N293" s="1"/>
      <c r="O293" s="1"/>
    </row>
    <row r="294" spans="1:15" ht="12.75" customHeight="1">
      <c r="A294" s="30">
        <v>284</v>
      </c>
      <c r="B294" s="311" t="s">
        <v>144</v>
      </c>
      <c r="C294" s="301">
        <v>306.89999999999998</v>
      </c>
      <c r="D294" s="302">
        <v>306</v>
      </c>
      <c r="E294" s="302">
        <v>302.95</v>
      </c>
      <c r="F294" s="302">
        <v>299</v>
      </c>
      <c r="G294" s="302">
        <v>295.95</v>
      </c>
      <c r="H294" s="302">
        <v>309.95</v>
      </c>
      <c r="I294" s="302">
        <v>312.99999999999994</v>
      </c>
      <c r="J294" s="302">
        <v>316.95</v>
      </c>
      <c r="K294" s="301">
        <v>309.05</v>
      </c>
      <c r="L294" s="301">
        <v>302.05</v>
      </c>
      <c r="M294" s="301">
        <v>23.433669999999999</v>
      </c>
      <c r="N294" s="1"/>
      <c r="O294" s="1"/>
    </row>
    <row r="295" spans="1:15" ht="12.75" customHeight="1">
      <c r="A295" s="30">
        <v>285</v>
      </c>
      <c r="B295" s="311" t="s">
        <v>440</v>
      </c>
      <c r="C295" s="301">
        <v>2864.35</v>
      </c>
      <c r="D295" s="302">
        <v>2893.1166666666668</v>
      </c>
      <c r="E295" s="302">
        <v>2811.2333333333336</v>
      </c>
      <c r="F295" s="302">
        <v>2758.1166666666668</v>
      </c>
      <c r="G295" s="302">
        <v>2676.2333333333336</v>
      </c>
      <c r="H295" s="302">
        <v>2946.2333333333336</v>
      </c>
      <c r="I295" s="302">
        <v>3028.1166666666668</v>
      </c>
      <c r="J295" s="302">
        <v>3081.2333333333336</v>
      </c>
      <c r="K295" s="301">
        <v>2975</v>
      </c>
      <c r="L295" s="301">
        <v>2840</v>
      </c>
      <c r="M295" s="301">
        <v>0.42723</v>
      </c>
      <c r="N295" s="1"/>
      <c r="O295" s="1"/>
    </row>
    <row r="296" spans="1:15" ht="12.75" customHeight="1">
      <c r="A296" s="30">
        <v>286</v>
      </c>
      <c r="B296" s="311" t="s">
        <v>836</v>
      </c>
      <c r="C296" s="301">
        <v>1010.45</v>
      </c>
      <c r="D296" s="302">
        <v>1015.75</v>
      </c>
      <c r="E296" s="302">
        <v>993.5</v>
      </c>
      <c r="F296" s="302">
        <v>976.55</v>
      </c>
      <c r="G296" s="302">
        <v>954.3</v>
      </c>
      <c r="H296" s="302">
        <v>1032.7</v>
      </c>
      <c r="I296" s="302">
        <v>1054.95</v>
      </c>
      <c r="J296" s="302">
        <v>1071.9000000000001</v>
      </c>
      <c r="K296" s="301">
        <v>1038</v>
      </c>
      <c r="L296" s="301">
        <v>998.8</v>
      </c>
      <c r="M296" s="301">
        <v>4.3066899999999997</v>
      </c>
      <c r="N296" s="1"/>
      <c r="O296" s="1"/>
    </row>
    <row r="297" spans="1:15" ht="12.75" customHeight="1">
      <c r="A297" s="30">
        <v>287</v>
      </c>
      <c r="B297" s="311" t="s">
        <v>145</v>
      </c>
      <c r="C297" s="301">
        <v>1478.75</v>
      </c>
      <c r="D297" s="302">
        <v>1479.2333333333333</v>
      </c>
      <c r="E297" s="302">
        <v>1467.5166666666667</v>
      </c>
      <c r="F297" s="302">
        <v>1456.2833333333333</v>
      </c>
      <c r="G297" s="302">
        <v>1444.5666666666666</v>
      </c>
      <c r="H297" s="302">
        <v>1490.4666666666667</v>
      </c>
      <c r="I297" s="302">
        <v>1502.1833333333334</v>
      </c>
      <c r="J297" s="302">
        <v>1513.4166666666667</v>
      </c>
      <c r="K297" s="301">
        <v>1490.95</v>
      </c>
      <c r="L297" s="301">
        <v>1468</v>
      </c>
      <c r="M297" s="301">
        <v>19.066189999999999</v>
      </c>
      <c r="N297" s="1"/>
      <c r="O297" s="1"/>
    </row>
    <row r="298" spans="1:15" ht="12.75" customHeight="1">
      <c r="A298" s="30">
        <v>288</v>
      </c>
      <c r="B298" s="311" t="s">
        <v>146</v>
      </c>
      <c r="C298" s="301">
        <v>4021.95</v>
      </c>
      <c r="D298" s="302">
        <v>4047.5166666666664</v>
      </c>
      <c r="E298" s="302">
        <v>3980.0333333333328</v>
      </c>
      <c r="F298" s="302">
        <v>3938.1166666666663</v>
      </c>
      <c r="G298" s="302">
        <v>3870.6333333333328</v>
      </c>
      <c r="H298" s="302">
        <v>4089.4333333333329</v>
      </c>
      <c r="I298" s="302">
        <v>4156.9166666666661</v>
      </c>
      <c r="J298" s="302">
        <v>4198.833333333333</v>
      </c>
      <c r="K298" s="301">
        <v>4115</v>
      </c>
      <c r="L298" s="301">
        <v>4005.6</v>
      </c>
      <c r="M298" s="301">
        <v>2.3765000000000001</v>
      </c>
      <c r="N298" s="1"/>
      <c r="O298" s="1"/>
    </row>
    <row r="299" spans="1:15" ht="12.75" customHeight="1">
      <c r="A299" s="30">
        <v>289</v>
      </c>
      <c r="B299" s="311" t="s">
        <v>147</v>
      </c>
      <c r="C299" s="301">
        <v>3054.15</v>
      </c>
      <c r="D299" s="302">
        <v>3085.0499999999997</v>
      </c>
      <c r="E299" s="302">
        <v>3011.0999999999995</v>
      </c>
      <c r="F299" s="302">
        <v>2968.0499999999997</v>
      </c>
      <c r="G299" s="302">
        <v>2894.0999999999995</v>
      </c>
      <c r="H299" s="302">
        <v>3128.0999999999995</v>
      </c>
      <c r="I299" s="302">
        <v>3202.0499999999993</v>
      </c>
      <c r="J299" s="302">
        <v>3245.0999999999995</v>
      </c>
      <c r="K299" s="301">
        <v>3159</v>
      </c>
      <c r="L299" s="301">
        <v>3042</v>
      </c>
      <c r="M299" s="301">
        <v>2.0945200000000002</v>
      </c>
      <c r="N299" s="1"/>
      <c r="O299" s="1"/>
    </row>
    <row r="300" spans="1:15" ht="12.75" customHeight="1">
      <c r="A300" s="30">
        <v>290</v>
      </c>
      <c r="B300" s="311" t="s">
        <v>148</v>
      </c>
      <c r="C300" s="301">
        <v>613.15</v>
      </c>
      <c r="D300" s="302">
        <v>619.4666666666667</v>
      </c>
      <c r="E300" s="302">
        <v>602.93333333333339</v>
      </c>
      <c r="F300" s="302">
        <v>592.7166666666667</v>
      </c>
      <c r="G300" s="302">
        <v>576.18333333333339</v>
      </c>
      <c r="H300" s="302">
        <v>629.68333333333339</v>
      </c>
      <c r="I300" s="302">
        <v>646.2166666666667</v>
      </c>
      <c r="J300" s="302">
        <v>656.43333333333339</v>
      </c>
      <c r="K300" s="301">
        <v>636</v>
      </c>
      <c r="L300" s="301">
        <v>609.25</v>
      </c>
      <c r="M300" s="301">
        <v>12.83868</v>
      </c>
      <c r="N300" s="1"/>
      <c r="O300" s="1"/>
    </row>
    <row r="301" spans="1:15" ht="12.75" customHeight="1">
      <c r="A301" s="30">
        <v>291</v>
      </c>
      <c r="B301" s="311" t="s">
        <v>441</v>
      </c>
      <c r="C301" s="301">
        <v>1719.15</v>
      </c>
      <c r="D301" s="302">
        <v>1734.3833333333332</v>
      </c>
      <c r="E301" s="302">
        <v>1696.7666666666664</v>
      </c>
      <c r="F301" s="302">
        <v>1674.3833333333332</v>
      </c>
      <c r="G301" s="302">
        <v>1636.7666666666664</v>
      </c>
      <c r="H301" s="302">
        <v>1756.7666666666664</v>
      </c>
      <c r="I301" s="302">
        <v>1794.3833333333332</v>
      </c>
      <c r="J301" s="302">
        <v>1816.7666666666664</v>
      </c>
      <c r="K301" s="301">
        <v>1772</v>
      </c>
      <c r="L301" s="301">
        <v>1712</v>
      </c>
      <c r="M301" s="301">
        <v>0.29004000000000002</v>
      </c>
      <c r="N301" s="1"/>
      <c r="O301" s="1"/>
    </row>
    <row r="302" spans="1:15" ht="12.75" customHeight="1">
      <c r="A302" s="30">
        <v>292</v>
      </c>
      <c r="B302" s="311" t="s">
        <v>837</v>
      </c>
      <c r="C302" s="301">
        <v>296.35000000000002</v>
      </c>
      <c r="D302" s="302">
        <v>297.2166666666667</v>
      </c>
      <c r="E302" s="302">
        <v>294.13333333333338</v>
      </c>
      <c r="F302" s="302">
        <v>291.91666666666669</v>
      </c>
      <c r="G302" s="302">
        <v>288.83333333333337</v>
      </c>
      <c r="H302" s="302">
        <v>299.43333333333339</v>
      </c>
      <c r="I302" s="302">
        <v>302.51666666666665</v>
      </c>
      <c r="J302" s="302">
        <v>304.73333333333341</v>
      </c>
      <c r="K302" s="301">
        <v>300.3</v>
      </c>
      <c r="L302" s="301">
        <v>295</v>
      </c>
      <c r="M302" s="301">
        <v>2.8187700000000002</v>
      </c>
      <c r="N302" s="1"/>
      <c r="O302" s="1"/>
    </row>
    <row r="303" spans="1:15" ht="12.75" customHeight="1">
      <c r="A303" s="30">
        <v>293</v>
      </c>
      <c r="B303" s="311" t="s">
        <v>149</v>
      </c>
      <c r="C303" s="301">
        <v>983.8</v>
      </c>
      <c r="D303" s="302">
        <v>986.80000000000007</v>
      </c>
      <c r="E303" s="302">
        <v>969.65000000000009</v>
      </c>
      <c r="F303" s="302">
        <v>955.5</v>
      </c>
      <c r="G303" s="302">
        <v>938.35</v>
      </c>
      <c r="H303" s="302">
        <v>1000.9500000000002</v>
      </c>
      <c r="I303" s="302">
        <v>1018.1</v>
      </c>
      <c r="J303" s="302">
        <v>1032.2500000000002</v>
      </c>
      <c r="K303" s="301">
        <v>1003.95</v>
      </c>
      <c r="L303" s="301">
        <v>972.65</v>
      </c>
      <c r="M303" s="301">
        <v>26.290240000000001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169.25</v>
      </c>
      <c r="D304" s="302">
        <v>168.70000000000002</v>
      </c>
      <c r="E304" s="302">
        <v>165.90000000000003</v>
      </c>
      <c r="F304" s="302">
        <v>162.55000000000001</v>
      </c>
      <c r="G304" s="302">
        <v>159.75000000000003</v>
      </c>
      <c r="H304" s="302">
        <v>172.05000000000004</v>
      </c>
      <c r="I304" s="302">
        <v>174.85000000000005</v>
      </c>
      <c r="J304" s="302">
        <v>178.20000000000005</v>
      </c>
      <c r="K304" s="301">
        <v>171.5</v>
      </c>
      <c r="L304" s="301">
        <v>165.35</v>
      </c>
      <c r="M304" s="301">
        <v>15.72579</v>
      </c>
      <c r="N304" s="1"/>
      <c r="O304" s="1"/>
    </row>
    <row r="305" spans="1:15" ht="12.75" customHeight="1">
      <c r="A305" s="30">
        <v>295</v>
      </c>
      <c r="B305" s="311" t="s">
        <v>315</v>
      </c>
      <c r="C305" s="301">
        <v>16.2</v>
      </c>
      <c r="D305" s="302">
        <v>15.966666666666667</v>
      </c>
      <c r="E305" s="302">
        <v>15.633333333333333</v>
      </c>
      <c r="F305" s="302">
        <v>15.066666666666666</v>
      </c>
      <c r="G305" s="302">
        <v>14.733333333333333</v>
      </c>
      <c r="H305" s="302">
        <v>16.533333333333331</v>
      </c>
      <c r="I305" s="302">
        <v>16.866666666666667</v>
      </c>
      <c r="J305" s="302">
        <v>17.433333333333334</v>
      </c>
      <c r="K305" s="301">
        <v>16.3</v>
      </c>
      <c r="L305" s="301">
        <v>15.4</v>
      </c>
      <c r="M305" s="301">
        <v>30.72532</v>
      </c>
      <c r="N305" s="1"/>
      <c r="O305" s="1"/>
    </row>
    <row r="306" spans="1:15" ht="12.75" customHeight="1">
      <c r="A306" s="30">
        <v>296</v>
      </c>
      <c r="B306" s="311" t="s">
        <v>444</v>
      </c>
      <c r="C306" s="301">
        <v>208.75</v>
      </c>
      <c r="D306" s="302">
        <v>207.76666666666665</v>
      </c>
      <c r="E306" s="302">
        <v>205.5333333333333</v>
      </c>
      <c r="F306" s="302">
        <v>202.31666666666666</v>
      </c>
      <c r="G306" s="302">
        <v>200.08333333333331</v>
      </c>
      <c r="H306" s="302">
        <v>210.98333333333329</v>
      </c>
      <c r="I306" s="302">
        <v>213.21666666666664</v>
      </c>
      <c r="J306" s="302">
        <v>216.43333333333328</v>
      </c>
      <c r="K306" s="301">
        <v>210</v>
      </c>
      <c r="L306" s="301">
        <v>204.55</v>
      </c>
      <c r="M306" s="301">
        <v>3.98237</v>
      </c>
      <c r="N306" s="1"/>
      <c r="O306" s="1"/>
    </row>
    <row r="307" spans="1:15" ht="12.75" customHeight="1">
      <c r="A307" s="30">
        <v>297</v>
      </c>
      <c r="B307" s="311" t="s">
        <v>446</v>
      </c>
      <c r="C307" s="301">
        <v>415</v>
      </c>
      <c r="D307" s="302">
        <v>416.2833333333333</v>
      </c>
      <c r="E307" s="302">
        <v>410.36666666666662</v>
      </c>
      <c r="F307" s="302">
        <v>405.73333333333329</v>
      </c>
      <c r="G307" s="302">
        <v>399.81666666666661</v>
      </c>
      <c r="H307" s="302">
        <v>420.91666666666663</v>
      </c>
      <c r="I307" s="302">
        <v>426.83333333333337</v>
      </c>
      <c r="J307" s="302">
        <v>431.46666666666664</v>
      </c>
      <c r="K307" s="301">
        <v>422.2</v>
      </c>
      <c r="L307" s="301">
        <v>411.65</v>
      </c>
      <c r="M307" s="301">
        <v>0.47131000000000001</v>
      </c>
      <c r="N307" s="1"/>
      <c r="O307" s="1"/>
    </row>
    <row r="308" spans="1:15" ht="12.75" customHeight="1">
      <c r="A308" s="30">
        <v>298</v>
      </c>
      <c r="B308" s="311" t="s">
        <v>151</v>
      </c>
      <c r="C308" s="301">
        <v>85.6</v>
      </c>
      <c r="D308" s="302">
        <v>85.816666666666663</v>
      </c>
      <c r="E308" s="302">
        <v>84.633333333333326</v>
      </c>
      <c r="F308" s="302">
        <v>83.666666666666657</v>
      </c>
      <c r="G308" s="302">
        <v>82.48333333333332</v>
      </c>
      <c r="H308" s="302">
        <v>86.783333333333331</v>
      </c>
      <c r="I308" s="302">
        <v>87.966666666666669</v>
      </c>
      <c r="J308" s="302">
        <v>88.933333333333337</v>
      </c>
      <c r="K308" s="301">
        <v>87</v>
      </c>
      <c r="L308" s="301">
        <v>84.85</v>
      </c>
      <c r="M308" s="301">
        <v>22.388590000000001</v>
      </c>
      <c r="N308" s="1"/>
      <c r="O308" s="1"/>
    </row>
    <row r="309" spans="1:15" ht="12.75" customHeight="1">
      <c r="A309" s="30">
        <v>299</v>
      </c>
      <c r="B309" s="311" t="s">
        <v>152</v>
      </c>
      <c r="C309" s="301">
        <v>481.15</v>
      </c>
      <c r="D309" s="302">
        <v>479.31666666666661</v>
      </c>
      <c r="E309" s="302">
        <v>474.98333333333323</v>
      </c>
      <c r="F309" s="302">
        <v>468.81666666666661</v>
      </c>
      <c r="G309" s="302">
        <v>464.48333333333323</v>
      </c>
      <c r="H309" s="302">
        <v>485.48333333333323</v>
      </c>
      <c r="I309" s="302">
        <v>489.81666666666661</v>
      </c>
      <c r="J309" s="302">
        <v>495.98333333333323</v>
      </c>
      <c r="K309" s="301">
        <v>483.65</v>
      </c>
      <c r="L309" s="301">
        <v>473.15</v>
      </c>
      <c r="M309" s="301">
        <v>16.74643</v>
      </c>
      <c r="N309" s="1"/>
      <c r="O309" s="1"/>
    </row>
    <row r="310" spans="1:15" ht="12.75" customHeight="1">
      <c r="A310" s="30">
        <v>300</v>
      </c>
      <c r="B310" s="311" t="s">
        <v>153</v>
      </c>
      <c r="C310" s="301">
        <v>7782.75</v>
      </c>
      <c r="D310" s="302">
        <v>7789.45</v>
      </c>
      <c r="E310" s="302">
        <v>7709.9</v>
      </c>
      <c r="F310" s="302">
        <v>7637.05</v>
      </c>
      <c r="G310" s="302">
        <v>7557.5</v>
      </c>
      <c r="H310" s="302">
        <v>7862.2999999999993</v>
      </c>
      <c r="I310" s="302">
        <v>7941.85</v>
      </c>
      <c r="J310" s="302">
        <v>8014.6999999999989</v>
      </c>
      <c r="K310" s="301">
        <v>7869</v>
      </c>
      <c r="L310" s="301">
        <v>7716.6</v>
      </c>
      <c r="M310" s="301">
        <v>7.9682399999999998</v>
      </c>
      <c r="N310" s="1"/>
      <c r="O310" s="1"/>
    </row>
    <row r="311" spans="1:15" ht="12.75" customHeight="1">
      <c r="A311" s="30">
        <v>301</v>
      </c>
      <c r="B311" s="311" t="s">
        <v>838</v>
      </c>
      <c r="C311" s="301">
        <v>1987.65</v>
      </c>
      <c r="D311" s="302">
        <v>1974.55</v>
      </c>
      <c r="E311" s="302">
        <v>1931.85</v>
      </c>
      <c r="F311" s="302">
        <v>1876.05</v>
      </c>
      <c r="G311" s="302">
        <v>1833.35</v>
      </c>
      <c r="H311" s="302">
        <v>2030.35</v>
      </c>
      <c r="I311" s="302">
        <v>2073.0500000000002</v>
      </c>
      <c r="J311" s="302">
        <v>2128.85</v>
      </c>
      <c r="K311" s="301">
        <v>2017.25</v>
      </c>
      <c r="L311" s="301">
        <v>1918.75</v>
      </c>
      <c r="M311" s="301">
        <v>1.05829</v>
      </c>
      <c r="N311" s="1"/>
      <c r="O311" s="1"/>
    </row>
    <row r="312" spans="1:15" ht="12.75" customHeight="1">
      <c r="A312" s="30">
        <v>302</v>
      </c>
      <c r="B312" s="311" t="s">
        <v>448</v>
      </c>
      <c r="C312" s="301">
        <v>364.25</v>
      </c>
      <c r="D312" s="302">
        <v>363.86666666666662</v>
      </c>
      <c r="E312" s="302">
        <v>359.08333333333326</v>
      </c>
      <c r="F312" s="302">
        <v>353.91666666666663</v>
      </c>
      <c r="G312" s="302">
        <v>349.13333333333327</v>
      </c>
      <c r="H312" s="302">
        <v>369.03333333333325</v>
      </c>
      <c r="I312" s="302">
        <v>373.81666666666666</v>
      </c>
      <c r="J312" s="302">
        <v>378.98333333333323</v>
      </c>
      <c r="K312" s="301">
        <v>368.65</v>
      </c>
      <c r="L312" s="301">
        <v>358.7</v>
      </c>
      <c r="M312" s="301">
        <v>24.060890000000001</v>
      </c>
      <c r="N312" s="1"/>
      <c r="O312" s="1"/>
    </row>
    <row r="313" spans="1:15" ht="12.75" customHeight="1">
      <c r="A313" s="30">
        <v>303</v>
      </c>
      <c r="B313" s="311" t="s">
        <v>449</v>
      </c>
      <c r="C313" s="301">
        <v>237.7</v>
      </c>
      <c r="D313" s="302">
        <v>238.95000000000002</v>
      </c>
      <c r="E313" s="302">
        <v>234.85000000000002</v>
      </c>
      <c r="F313" s="302">
        <v>232</v>
      </c>
      <c r="G313" s="302">
        <v>227.9</v>
      </c>
      <c r="H313" s="302">
        <v>241.80000000000004</v>
      </c>
      <c r="I313" s="302">
        <v>245.9</v>
      </c>
      <c r="J313" s="302">
        <v>248.75000000000006</v>
      </c>
      <c r="K313" s="301">
        <v>243.05</v>
      </c>
      <c r="L313" s="301">
        <v>236.1</v>
      </c>
      <c r="M313" s="301">
        <v>1.21862</v>
      </c>
      <c r="N313" s="1"/>
      <c r="O313" s="1"/>
    </row>
    <row r="314" spans="1:15" ht="12.75" customHeight="1">
      <c r="A314" s="30">
        <v>304</v>
      </c>
      <c r="B314" s="311" t="s">
        <v>154</v>
      </c>
      <c r="C314" s="301">
        <v>748.55</v>
      </c>
      <c r="D314" s="302">
        <v>746.55000000000007</v>
      </c>
      <c r="E314" s="302">
        <v>738.10000000000014</v>
      </c>
      <c r="F314" s="302">
        <v>727.65000000000009</v>
      </c>
      <c r="G314" s="302">
        <v>719.20000000000016</v>
      </c>
      <c r="H314" s="302">
        <v>757.00000000000011</v>
      </c>
      <c r="I314" s="302">
        <v>765.45000000000016</v>
      </c>
      <c r="J314" s="302">
        <v>775.90000000000009</v>
      </c>
      <c r="K314" s="301">
        <v>755</v>
      </c>
      <c r="L314" s="301">
        <v>736.1</v>
      </c>
      <c r="M314" s="301">
        <v>10.873620000000001</v>
      </c>
      <c r="N314" s="1"/>
      <c r="O314" s="1"/>
    </row>
    <row r="315" spans="1:15" ht="12.75" customHeight="1">
      <c r="A315" s="30">
        <v>305</v>
      </c>
      <c r="B315" s="311" t="s">
        <v>454</v>
      </c>
      <c r="C315" s="301">
        <v>1226.95</v>
      </c>
      <c r="D315" s="302">
        <v>1235.9000000000001</v>
      </c>
      <c r="E315" s="302">
        <v>1212.1500000000001</v>
      </c>
      <c r="F315" s="302">
        <v>1197.3499999999999</v>
      </c>
      <c r="G315" s="302">
        <v>1173.5999999999999</v>
      </c>
      <c r="H315" s="302">
        <v>1250.7000000000003</v>
      </c>
      <c r="I315" s="302">
        <v>1274.4500000000003</v>
      </c>
      <c r="J315" s="302">
        <v>1289.2500000000005</v>
      </c>
      <c r="K315" s="301">
        <v>1259.6500000000001</v>
      </c>
      <c r="L315" s="301">
        <v>1221.0999999999999</v>
      </c>
      <c r="M315" s="301">
        <v>2.2683300000000002</v>
      </c>
      <c r="N315" s="1"/>
      <c r="O315" s="1"/>
    </row>
    <row r="316" spans="1:15" ht="12.75" customHeight="1">
      <c r="A316" s="30">
        <v>306</v>
      </c>
      <c r="B316" s="311" t="s">
        <v>155</v>
      </c>
      <c r="C316" s="301">
        <v>1397.75</v>
      </c>
      <c r="D316" s="302">
        <v>1410.3333333333333</v>
      </c>
      <c r="E316" s="302">
        <v>1375.7166666666665</v>
      </c>
      <c r="F316" s="302">
        <v>1353.6833333333332</v>
      </c>
      <c r="G316" s="302">
        <v>1319.0666666666664</v>
      </c>
      <c r="H316" s="302">
        <v>1432.3666666666666</v>
      </c>
      <c r="I316" s="302">
        <v>1466.9833333333333</v>
      </c>
      <c r="J316" s="302">
        <v>1489.0166666666667</v>
      </c>
      <c r="K316" s="301">
        <v>1444.95</v>
      </c>
      <c r="L316" s="301">
        <v>1388.3</v>
      </c>
      <c r="M316" s="301">
        <v>2.89147</v>
      </c>
      <c r="N316" s="1"/>
      <c r="O316" s="1"/>
    </row>
    <row r="317" spans="1:15" ht="12.75" customHeight="1">
      <c r="A317" s="30">
        <v>307</v>
      </c>
      <c r="B317" s="311" t="s">
        <v>156</v>
      </c>
      <c r="C317" s="301">
        <v>801.1</v>
      </c>
      <c r="D317" s="302">
        <v>803.51666666666677</v>
      </c>
      <c r="E317" s="302">
        <v>792.58333333333348</v>
      </c>
      <c r="F317" s="302">
        <v>784.06666666666672</v>
      </c>
      <c r="G317" s="302">
        <v>773.13333333333344</v>
      </c>
      <c r="H317" s="302">
        <v>812.03333333333353</v>
      </c>
      <c r="I317" s="302">
        <v>822.9666666666667</v>
      </c>
      <c r="J317" s="302">
        <v>831.48333333333358</v>
      </c>
      <c r="K317" s="301">
        <v>814.45</v>
      </c>
      <c r="L317" s="301">
        <v>795</v>
      </c>
      <c r="M317" s="301">
        <v>4.2250899999999998</v>
      </c>
      <c r="N317" s="1"/>
      <c r="O317" s="1"/>
    </row>
    <row r="318" spans="1:15" ht="12.75" customHeight="1">
      <c r="A318" s="30">
        <v>308</v>
      </c>
      <c r="B318" s="311" t="s">
        <v>157</v>
      </c>
      <c r="C318" s="301">
        <v>737.65</v>
      </c>
      <c r="D318" s="302">
        <v>729.81666666666661</v>
      </c>
      <c r="E318" s="302">
        <v>717.63333333333321</v>
      </c>
      <c r="F318" s="302">
        <v>697.61666666666656</v>
      </c>
      <c r="G318" s="302">
        <v>685.43333333333317</v>
      </c>
      <c r="H318" s="302">
        <v>749.83333333333326</v>
      </c>
      <c r="I318" s="302">
        <v>762.01666666666665</v>
      </c>
      <c r="J318" s="302">
        <v>782.0333333333333</v>
      </c>
      <c r="K318" s="301">
        <v>742</v>
      </c>
      <c r="L318" s="301">
        <v>709.8</v>
      </c>
      <c r="M318" s="301">
        <v>9.0292999999999992</v>
      </c>
      <c r="N318" s="1"/>
      <c r="O318" s="1"/>
    </row>
    <row r="319" spans="1:15" ht="12.75" customHeight="1">
      <c r="A319" s="30">
        <v>309</v>
      </c>
      <c r="B319" s="311" t="s">
        <v>445</v>
      </c>
      <c r="C319" s="301">
        <v>196.45</v>
      </c>
      <c r="D319" s="302">
        <v>198.08333333333334</v>
      </c>
      <c r="E319" s="302">
        <v>193.36666666666667</v>
      </c>
      <c r="F319" s="302">
        <v>190.28333333333333</v>
      </c>
      <c r="G319" s="302">
        <v>185.56666666666666</v>
      </c>
      <c r="H319" s="302">
        <v>201.16666666666669</v>
      </c>
      <c r="I319" s="302">
        <v>205.88333333333333</v>
      </c>
      <c r="J319" s="302">
        <v>208.9666666666667</v>
      </c>
      <c r="K319" s="301">
        <v>202.8</v>
      </c>
      <c r="L319" s="301">
        <v>195</v>
      </c>
      <c r="M319" s="301">
        <v>1.63626</v>
      </c>
      <c r="N319" s="1"/>
      <c r="O319" s="1"/>
    </row>
    <row r="320" spans="1:15" ht="12.75" customHeight="1">
      <c r="A320" s="30">
        <v>310</v>
      </c>
      <c r="B320" s="311" t="s">
        <v>452</v>
      </c>
      <c r="C320" s="301">
        <v>158.1</v>
      </c>
      <c r="D320" s="302">
        <v>159.58333333333334</v>
      </c>
      <c r="E320" s="302">
        <v>156.06666666666669</v>
      </c>
      <c r="F320" s="302">
        <v>154.03333333333336</v>
      </c>
      <c r="G320" s="302">
        <v>150.51666666666671</v>
      </c>
      <c r="H320" s="302">
        <v>161.61666666666667</v>
      </c>
      <c r="I320" s="302">
        <v>165.13333333333333</v>
      </c>
      <c r="J320" s="302">
        <v>167.16666666666666</v>
      </c>
      <c r="K320" s="301">
        <v>163.1</v>
      </c>
      <c r="L320" s="301">
        <v>157.55000000000001</v>
      </c>
      <c r="M320" s="301">
        <v>0.70913000000000004</v>
      </c>
      <c r="N320" s="1"/>
      <c r="O320" s="1"/>
    </row>
    <row r="321" spans="1:15" ht="12.75" customHeight="1">
      <c r="A321" s="30">
        <v>311</v>
      </c>
      <c r="B321" s="311" t="s">
        <v>450</v>
      </c>
      <c r="C321" s="301">
        <v>167.75</v>
      </c>
      <c r="D321" s="302">
        <v>168.98333333333332</v>
      </c>
      <c r="E321" s="302">
        <v>165.26666666666665</v>
      </c>
      <c r="F321" s="302">
        <v>162.78333333333333</v>
      </c>
      <c r="G321" s="302">
        <v>159.06666666666666</v>
      </c>
      <c r="H321" s="302">
        <v>171.46666666666664</v>
      </c>
      <c r="I321" s="302">
        <v>175.18333333333328</v>
      </c>
      <c r="J321" s="302">
        <v>177.66666666666663</v>
      </c>
      <c r="K321" s="301">
        <v>172.7</v>
      </c>
      <c r="L321" s="301">
        <v>166.5</v>
      </c>
      <c r="M321" s="301">
        <v>9.7393099999999997</v>
      </c>
      <c r="N321" s="1"/>
      <c r="O321" s="1"/>
    </row>
    <row r="322" spans="1:15" ht="12.75" customHeight="1">
      <c r="A322" s="30">
        <v>312</v>
      </c>
      <c r="B322" s="311" t="s">
        <v>451</v>
      </c>
      <c r="C322" s="301">
        <v>878.2</v>
      </c>
      <c r="D322" s="302">
        <v>881.4</v>
      </c>
      <c r="E322" s="302">
        <v>871.8</v>
      </c>
      <c r="F322" s="302">
        <v>865.4</v>
      </c>
      <c r="G322" s="302">
        <v>855.8</v>
      </c>
      <c r="H322" s="302">
        <v>887.8</v>
      </c>
      <c r="I322" s="302">
        <v>897.40000000000009</v>
      </c>
      <c r="J322" s="302">
        <v>903.8</v>
      </c>
      <c r="K322" s="301">
        <v>891</v>
      </c>
      <c r="L322" s="301">
        <v>875</v>
      </c>
      <c r="M322" s="301">
        <v>0.75261</v>
      </c>
      <c r="N322" s="1"/>
      <c r="O322" s="1"/>
    </row>
    <row r="323" spans="1:15" ht="12.75" customHeight="1">
      <c r="A323" s="30">
        <v>313</v>
      </c>
      <c r="B323" s="311" t="s">
        <v>158</v>
      </c>
      <c r="C323" s="301">
        <v>2796.5</v>
      </c>
      <c r="D323" s="302">
        <v>2822.75</v>
      </c>
      <c r="E323" s="302">
        <v>2764</v>
      </c>
      <c r="F323" s="302">
        <v>2731.5</v>
      </c>
      <c r="G323" s="302">
        <v>2672.75</v>
      </c>
      <c r="H323" s="302">
        <v>2855.25</v>
      </c>
      <c r="I323" s="302">
        <v>2914</v>
      </c>
      <c r="J323" s="302">
        <v>2946.5</v>
      </c>
      <c r="K323" s="301">
        <v>2881.5</v>
      </c>
      <c r="L323" s="301">
        <v>2790.25</v>
      </c>
      <c r="M323" s="301">
        <v>2.8727</v>
      </c>
      <c r="N323" s="1"/>
      <c r="O323" s="1"/>
    </row>
    <row r="324" spans="1:15" ht="12.75" customHeight="1">
      <c r="A324" s="30">
        <v>314</v>
      </c>
      <c r="B324" s="311" t="s">
        <v>442</v>
      </c>
      <c r="C324" s="301">
        <v>33.799999999999997</v>
      </c>
      <c r="D324" s="302">
        <v>34.066666666666663</v>
      </c>
      <c r="E324" s="302">
        <v>33.383333333333326</v>
      </c>
      <c r="F324" s="302">
        <v>32.966666666666661</v>
      </c>
      <c r="G324" s="302">
        <v>32.283333333333324</v>
      </c>
      <c r="H324" s="302">
        <v>34.483333333333327</v>
      </c>
      <c r="I324" s="302">
        <v>35.166666666666664</v>
      </c>
      <c r="J324" s="302">
        <v>35.583333333333329</v>
      </c>
      <c r="K324" s="301">
        <v>34.75</v>
      </c>
      <c r="L324" s="301">
        <v>33.65</v>
      </c>
      <c r="M324" s="301">
        <v>6.1488100000000001</v>
      </c>
      <c r="N324" s="1"/>
      <c r="O324" s="1"/>
    </row>
    <row r="325" spans="1:15" ht="12.75" customHeight="1">
      <c r="A325" s="30">
        <v>315</v>
      </c>
      <c r="B325" s="311" t="s">
        <v>443</v>
      </c>
      <c r="C325" s="301">
        <v>142.75</v>
      </c>
      <c r="D325" s="302">
        <v>142.81666666666666</v>
      </c>
      <c r="E325" s="302">
        <v>138.93333333333334</v>
      </c>
      <c r="F325" s="302">
        <v>135.11666666666667</v>
      </c>
      <c r="G325" s="302">
        <v>131.23333333333335</v>
      </c>
      <c r="H325" s="302">
        <v>146.63333333333333</v>
      </c>
      <c r="I325" s="302">
        <v>150.51666666666665</v>
      </c>
      <c r="J325" s="302">
        <v>154.33333333333331</v>
      </c>
      <c r="K325" s="301">
        <v>146.69999999999999</v>
      </c>
      <c r="L325" s="301">
        <v>139</v>
      </c>
      <c r="M325" s="301">
        <v>2.4493100000000001</v>
      </c>
      <c r="N325" s="1"/>
      <c r="O325" s="1"/>
    </row>
    <row r="326" spans="1:15" ht="12.75" customHeight="1">
      <c r="A326" s="30">
        <v>316</v>
      </c>
      <c r="B326" s="311" t="s">
        <v>453</v>
      </c>
      <c r="C326" s="301">
        <v>732.05</v>
      </c>
      <c r="D326" s="302">
        <v>735</v>
      </c>
      <c r="E326" s="302">
        <v>724.05</v>
      </c>
      <c r="F326" s="302">
        <v>716.05</v>
      </c>
      <c r="G326" s="302">
        <v>705.09999999999991</v>
      </c>
      <c r="H326" s="302">
        <v>743</v>
      </c>
      <c r="I326" s="302">
        <v>753.95</v>
      </c>
      <c r="J326" s="302">
        <v>761.95</v>
      </c>
      <c r="K326" s="301">
        <v>745.95</v>
      </c>
      <c r="L326" s="301">
        <v>727</v>
      </c>
      <c r="M326" s="301">
        <v>0.44137999999999999</v>
      </c>
      <c r="N326" s="1"/>
      <c r="O326" s="1"/>
    </row>
    <row r="327" spans="1:15" ht="12.75" customHeight="1">
      <c r="A327" s="30">
        <v>317</v>
      </c>
      <c r="B327" s="311" t="s">
        <v>159</v>
      </c>
      <c r="C327" s="301">
        <v>2287.0500000000002</v>
      </c>
      <c r="D327" s="302">
        <v>2280.0333333333333</v>
      </c>
      <c r="E327" s="302">
        <v>2235.0166666666664</v>
      </c>
      <c r="F327" s="302">
        <v>2182.9833333333331</v>
      </c>
      <c r="G327" s="302">
        <v>2137.9666666666662</v>
      </c>
      <c r="H327" s="302">
        <v>2332.0666666666666</v>
      </c>
      <c r="I327" s="302">
        <v>2377.0833333333339</v>
      </c>
      <c r="J327" s="302">
        <v>2429.1166666666668</v>
      </c>
      <c r="K327" s="301">
        <v>2325.0500000000002</v>
      </c>
      <c r="L327" s="301">
        <v>2228</v>
      </c>
      <c r="M327" s="301">
        <v>9.6983800000000002</v>
      </c>
      <c r="N327" s="1"/>
      <c r="O327" s="1"/>
    </row>
    <row r="328" spans="1:15" ht="12.75" customHeight="1">
      <c r="A328" s="30">
        <v>318</v>
      </c>
      <c r="B328" s="311" t="s">
        <v>160</v>
      </c>
      <c r="C328" s="301">
        <v>68040.600000000006</v>
      </c>
      <c r="D328" s="302">
        <v>67873.53333333334</v>
      </c>
      <c r="E328" s="302">
        <v>67517.06666666668</v>
      </c>
      <c r="F328" s="302">
        <v>66993.53333333334</v>
      </c>
      <c r="G328" s="302">
        <v>66637.06666666668</v>
      </c>
      <c r="H328" s="302">
        <v>68397.06666666668</v>
      </c>
      <c r="I328" s="302">
        <v>68753.533333333326</v>
      </c>
      <c r="J328" s="302">
        <v>69277.06666666668</v>
      </c>
      <c r="K328" s="301">
        <v>68230</v>
      </c>
      <c r="L328" s="301">
        <v>67350</v>
      </c>
      <c r="M328" s="301">
        <v>4.8489999999999998E-2</v>
      </c>
      <c r="N328" s="1"/>
      <c r="O328" s="1"/>
    </row>
    <row r="329" spans="1:15" ht="12.75" customHeight="1">
      <c r="A329" s="30">
        <v>319</v>
      </c>
      <c r="B329" s="311" t="s">
        <v>447</v>
      </c>
      <c r="C329" s="301">
        <v>88.05</v>
      </c>
      <c r="D329" s="302">
        <v>88.05</v>
      </c>
      <c r="E329" s="302">
        <v>85.149999999999991</v>
      </c>
      <c r="F329" s="302">
        <v>82.25</v>
      </c>
      <c r="G329" s="302">
        <v>79.349999999999994</v>
      </c>
      <c r="H329" s="302">
        <v>90.949999999999989</v>
      </c>
      <c r="I329" s="302">
        <v>93.85</v>
      </c>
      <c r="J329" s="302">
        <v>96.749999999999986</v>
      </c>
      <c r="K329" s="301">
        <v>90.95</v>
      </c>
      <c r="L329" s="301">
        <v>85.15</v>
      </c>
      <c r="M329" s="301">
        <v>256.91210999999998</v>
      </c>
      <c r="N329" s="1"/>
      <c r="O329" s="1"/>
    </row>
    <row r="330" spans="1:15" ht="12.75" customHeight="1">
      <c r="A330" s="30">
        <v>320</v>
      </c>
      <c r="B330" s="311" t="s">
        <v>161</v>
      </c>
      <c r="C330" s="301">
        <v>989.15</v>
      </c>
      <c r="D330" s="302">
        <v>999.38333333333333</v>
      </c>
      <c r="E330" s="302">
        <v>976.76666666666665</v>
      </c>
      <c r="F330" s="302">
        <v>964.38333333333333</v>
      </c>
      <c r="G330" s="302">
        <v>941.76666666666665</v>
      </c>
      <c r="H330" s="302">
        <v>1011.7666666666667</v>
      </c>
      <c r="I330" s="302">
        <v>1034.3833333333332</v>
      </c>
      <c r="J330" s="302">
        <v>1046.7666666666667</v>
      </c>
      <c r="K330" s="301">
        <v>1022</v>
      </c>
      <c r="L330" s="301">
        <v>987</v>
      </c>
      <c r="M330" s="301">
        <v>3.5080900000000002</v>
      </c>
      <c r="N330" s="1"/>
      <c r="O330" s="1"/>
    </row>
    <row r="331" spans="1:15" ht="12.75" customHeight="1">
      <c r="A331" s="30">
        <v>321</v>
      </c>
      <c r="B331" s="311" t="s">
        <v>162</v>
      </c>
      <c r="C331" s="301">
        <v>266.2</v>
      </c>
      <c r="D331" s="302">
        <v>267.93333333333334</v>
      </c>
      <c r="E331" s="302">
        <v>262.76666666666665</v>
      </c>
      <c r="F331" s="302">
        <v>259.33333333333331</v>
      </c>
      <c r="G331" s="302">
        <v>254.16666666666663</v>
      </c>
      <c r="H331" s="302">
        <v>271.36666666666667</v>
      </c>
      <c r="I331" s="302">
        <v>276.5333333333333</v>
      </c>
      <c r="J331" s="302">
        <v>279.9666666666667</v>
      </c>
      <c r="K331" s="301">
        <v>273.10000000000002</v>
      </c>
      <c r="L331" s="301">
        <v>264.5</v>
      </c>
      <c r="M331" s="301">
        <v>3.0238399999999999</v>
      </c>
      <c r="N331" s="1"/>
      <c r="O331" s="1"/>
    </row>
    <row r="332" spans="1:15" ht="12.75" customHeight="1">
      <c r="A332" s="30">
        <v>322</v>
      </c>
      <c r="B332" s="311" t="s">
        <v>267</v>
      </c>
      <c r="C332" s="301">
        <v>638</v>
      </c>
      <c r="D332" s="302">
        <v>635.2166666666667</v>
      </c>
      <c r="E332" s="302">
        <v>612.78333333333342</v>
      </c>
      <c r="F332" s="302">
        <v>587.56666666666672</v>
      </c>
      <c r="G332" s="302">
        <v>565.13333333333344</v>
      </c>
      <c r="H332" s="302">
        <v>660.43333333333339</v>
      </c>
      <c r="I332" s="302">
        <v>682.86666666666679</v>
      </c>
      <c r="J332" s="302">
        <v>708.08333333333337</v>
      </c>
      <c r="K332" s="301">
        <v>657.65</v>
      </c>
      <c r="L332" s="301">
        <v>610</v>
      </c>
      <c r="M332" s="301">
        <v>1.5976300000000001</v>
      </c>
      <c r="N332" s="1"/>
      <c r="O332" s="1"/>
    </row>
    <row r="333" spans="1:15" ht="12.75" customHeight="1">
      <c r="A333" s="30">
        <v>323</v>
      </c>
      <c r="B333" s="311" t="s">
        <v>163</v>
      </c>
      <c r="C333" s="301">
        <v>68.849999999999994</v>
      </c>
      <c r="D333" s="302">
        <v>69.95</v>
      </c>
      <c r="E333" s="302">
        <v>67.400000000000006</v>
      </c>
      <c r="F333" s="302">
        <v>65.95</v>
      </c>
      <c r="G333" s="302">
        <v>63.400000000000006</v>
      </c>
      <c r="H333" s="302">
        <v>71.400000000000006</v>
      </c>
      <c r="I333" s="302">
        <v>73.949999999999989</v>
      </c>
      <c r="J333" s="302">
        <v>75.400000000000006</v>
      </c>
      <c r="K333" s="301">
        <v>72.5</v>
      </c>
      <c r="L333" s="301">
        <v>68.5</v>
      </c>
      <c r="M333" s="301">
        <v>232.11784</v>
      </c>
      <c r="N333" s="1"/>
      <c r="O333" s="1"/>
    </row>
    <row r="334" spans="1:15" ht="12.75" customHeight="1">
      <c r="A334" s="30">
        <v>324</v>
      </c>
      <c r="B334" s="311" t="s">
        <v>164</v>
      </c>
      <c r="C334" s="301">
        <v>3646.65</v>
      </c>
      <c r="D334" s="302">
        <v>3612.75</v>
      </c>
      <c r="E334" s="302">
        <v>3565.5</v>
      </c>
      <c r="F334" s="302">
        <v>3484.35</v>
      </c>
      <c r="G334" s="302">
        <v>3437.1</v>
      </c>
      <c r="H334" s="302">
        <v>3693.9</v>
      </c>
      <c r="I334" s="302">
        <v>3741.15</v>
      </c>
      <c r="J334" s="302">
        <v>3822.3</v>
      </c>
      <c r="K334" s="301">
        <v>3660</v>
      </c>
      <c r="L334" s="301">
        <v>3531.6</v>
      </c>
      <c r="M334" s="301">
        <v>4.0240799999999997</v>
      </c>
      <c r="N334" s="1"/>
      <c r="O334" s="1"/>
    </row>
    <row r="335" spans="1:15" ht="12.75" customHeight="1">
      <c r="A335" s="30">
        <v>325</v>
      </c>
      <c r="B335" s="311" t="s">
        <v>165</v>
      </c>
      <c r="C335" s="301">
        <v>3562.15</v>
      </c>
      <c r="D335" s="302">
        <v>3582.5166666666664</v>
      </c>
      <c r="E335" s="302">
        <v>3516.0333333333328</v>
      </c>
      <c r="F335" s="302">
        <v>3469.9166666666665</v>
      </c>
      <c r="G335" s="302">
        <v>3403.4333333333329</v>
      </c>
      <c r="H335" s="302">
        <v>3628.6333333333328</v>
      </c>
      <c r="I335" s="302">
        <v>3695.1166666666663</v>
      </c>
      <c r="J335" s="302">
        <v>3741.2333333333327</v>
      </c>
      <c r="K335" s="301">
        <v>3649</v>
      </c>
      <c r="L335" s="301">
        <v>3536.4</v>
      </c>
      <c r="M335" s="301">
        <v>1.08914</v>
      </c>
      <c r="N335" s="1"/>
      <c r="O335" s="1"/>
    </row>
    <row r="336" spans="1:15" ht="12.75" customHeight="1">
      <c r="A336" s="30">
        <v>326</v>
      </c>
      <c r="B336" s="311" t="s">
        <v>839</v>
      </c>
      <c r="C336" s="301">
        <v>1000.75</v>
      </c>
      <c r="D336" s="302">
        <v>1005.9</v>
      </c>
      <c r="E336" s="302">
        <v>944.95</v>
      </c>
      <c r="F336" s="302">
        <v>889.15000000000009</v>
      </c>
      <c r="G336" s="302">
        <v>828.20000000000016</v>
      </c>
      <c r="H336" s="302">
        <v>1061.6999999999998</v>
      </c>
      <c r="I336" s="302">
        <v>1122.6500000000001</v>
      </c>
      <c r="J336" s="302">
        <v>1178.4499999999998</v>
      </c>
      <c r="K336" s="301">
        <v>1066.8499999999999</v>
      </c>
      <c r="L336" s="301">
        <v>950.1</v>
      </c>
      <c r="M336" s="301">
        <v>2.1440199999999998</v>
      </c>
      <c r="N336" s="1"/>
      <c r="O336" s="1"/>
    </row>
    <row r="337" spans="1:15" ht="12.75" customHeight="1">
      <c r="A337" s="30">
        <v>327</v>
      </c>
      <c r="B337" s="311" t="s">
        <v>455</v>
      </c>
      <c r="C337" s="301">
        <v>28</v>
      </c>
      <c r="D337" s="302">
        <v>28.216666666666669</v>
      </c>
      <c r="E337" s="302">
        <v>27.633333333333336</v>
      </c>
      <c r="F337" s="302">
        <v>27.266666666666669</v>
      </c>
      <c r="G337" s="302">
        <v>26.683333333333337</v>
      </c>
      <c r="H337" s="302">
        <v>28.583333333333336</v>
      </c>
      <c r="I337" s="302">
        <v>29.166666666666664</v>
      </c>
      <c r="J337" s="302">
        <v>29.533333333333335</v>
      </c>
      <c r="K337" s="301">
        <v>28.8</v>
      </c>
      <c r="L337" s="301">
        <v>27.85</v>
      </c>
      <c r="M337" s="301">
        <v>32.66865</v>
      </c>
      <c r="N337" s="1"/>
      <c r="O337" s="1"/>
    </row>
    <row r="338" spans="1:15" ht="12.75" customHeight="1">
      <c r="A338" s="30">
        <v>328</v>
      </c>
      <c r="B338" s="311" t="s">
        <v>456</v>
      </c>
      <c r="C338" s="301">
        <v>55</v>
      </c>
      <c r="D338" s="302">
        <v>54.616666666666667</v>
      </c>
      <c r="E338" s="302">
        <v>53.433333333333337</v>
      </c>
      <c r="F338" s="302">
        <v>51.866666666666667</v>
      </c>
      <c r="G338" s="302">
        <v>50.683333333333337</v>
      </c>
      <c r="H338" s="302">
        <v>56.183333333333337</v>
      </c>
      <c r="I338" s="302">
        <v>57.36666666666666</v>
      </c>
      <c r="J338" s="302">
        <v>58.933333333333337</v>
      </c>
      <c r="K338" s="301">
        <v>55.8</v>
      </c>
      <c r="L338" s="301">
        <v>53.05</v>
      </c>
      <c r="M338" s="301">
        <v>25.391020000000001</v>
      </c>
      <c r="N338" s="1"/>
      <c r="O338" s="1"/>
    </row>
    <row r="339" spans="1:15" ht="12.75" customHeight="1">
      <c r="A339" s="30">
        <v>329</v>
      </c>
      <c r="B339" s="311" t="s">
        <v>457</v>
      </c>
      <c r="C339" s="301">
        <v>525.04999999999995</v>
      </c>
      <c r="D339" s="302">
        <v>520.43333333333328</v>
      </c>
      <c r="E339" s="302">
        <v>512.11666666666656</v>
      </c>
      <c r="F339" s="302">
        <v>499.18333333333328</v>
      </c>
      <c r="G339" s="302">
        <v>490.86666666666656</v>
      </c>
      <c r="H339" s="302">
        <v>533.36666666666656</v>
      </c>
      <c r="I339" s="302">
        <v>541.68333333333339</v>
      </c>
      <c r="J339" s="302">
        <v>554.61666666666656</v>
      </c>
      <c r="K339" s="301">
        <v>528.75</v>
      </c>
      <c r="L339" s="301">
        <v>507.5</v>
      </c>
      <c r="M339" s="301">
        <v>0.20757</v>
      </c>
      <c r="N339" s="1"/>
      <c r="O339" s="1"/>
    </row>
    <row r="340" spans="1:15" ht="12.75" customHeight="1">
      <c r="A340" s="30">
        <v>330</v>
      </c>
      <c r="B340" s="311" t="s">
        <v>166</v>
      </c>
      <c r="C340" s="301">
        <v>16775.150000000001</v>
      </c>
      <c r="D340" s="302">
        <v>16770.233333333334</v>
      </c>
      <c r="E340" s="302">
        <v>16590.466666666667</v>
      </c>
      <c r="F340" s="302">
        <v>16405.783333333333</v>
      </c>
      <c r="G340" s="302">
        <v>16226.016666666666</v>
      </c>
      <c r="H340" s="302">
        <v>16954.916666666668</v>
      </c>
      <c r="I340" s="302">
        <v>17134.683333333338</v>
      </c>
      <c r="J340" s="302">
        <v>17319.366666666669</v>
      </c>
      <c r="K340" s="301">
        <v>16950</v>
      </c>
      <c r="L340" s="301">
        <v>16585.55</v>
      </c>
      <c r="M340" s="301">
        <v>0.52363999999999999</v>
      </c>
      <c r="N340" s="1"/>
      <c r="O340" s="1"/>
    </row>
    <row r="341" spans="1:15" ht="12.75" customHeight="1">
      <c r="A341" s="30">
        <v>331</v>
      </c>
      <c r="B341" s="311" t="s">
        <v>463</v>
      </c>
      <c r="C341" s="301">
        <v>59.15</v>
      </c>
      <c r="D341" s="302">
        <v>60.033333333333331</v>
      </c>
      <c r="E341" s="302">
        <v>57.666666666666664</v>
      </c>
      <c r="F341" s="302">
        <v>56.18333333333333</v>
      </c>
      <c r="G341" s="302">
        <v>53.816666666666663</v>
      </c>
      <c r="H341" s="302">
        <v>61.516666666666666</v>
      </c>
      <c r="I341" s="302">
        <v>63.88333333333334</v>
      </c>
      <c r="J341" s="302">
        <v>65.366666666666674</v>
      </c>
      <c r="K341" s="301">
        <v>62.4</v>
      </c>
      <c r="L341" s="301">
        <v>58.55</v>
      </c>
      <c r="M341" s="301">
        <v>16.726120000000002</v>
      </c>
      <c r="N341" s="1"/>
      <c r="O341" s="1"/>
    </row>
    <row r="342" spans="1:15" ht="12.75" customHeight="1">
      <c r="A342" s="30">
        <v>332</v>
      </c>
      <c r="B342" s="311" t="s">
        <v>462</v>
      </c>
      <c r="C342" s="301">
        <v>40.75</v>
      </c>
      <c r="D342" s="302">
        <v>40.983333333333327</v>
      </c>
      <c r="E342" s="302">
        <v>40.366666666666653</v>
      </c>
      <c r="F342" s="302">
        <v>39.983333333333327</v>
      </c>
      <c r="G342" s="302">
        <v>39.366666666666653</v>
      </c>
      <c r="H342" s="302">
        <v>41.366666666666653</v>
      </c>
      <c r="I342" s="302">
        <v>41.983333333333327</v>
      </c>
      <c r="J342" s="302">
        <v>42.366666666666653</v>
      </c>
      <c r="K342" s="301">
        <v>41.6</v>
      </c>
      <c r="L342" s="301">
        <v>40.6</v>
      </c>
      <c r="M342" s="301">
        <v>5.44672</v>
      </c>
      <c r="N342" s="1"/>
      <c r="O342" s="1"/>
    </row>
    <row r="343" spans="1:15" ht="12.75" customHeight="1">
      <c r="A343" s="30">
        <v>333</v>
      </c>
      <c r="B343" s="311" t="s">
        <v>461</v>
      </c>
      <c r="C343" s="301">
        <v>634.45000000000005</v>
      </c>
      <c r="D343" s="302">
        <v>635.50000000000011</v>
      </c>
      <c r="E343" s="302">
        <v>629.4000000000002</v>
      </c>
      <c r="F343" s="302">
        <v>624.35000000000014</v>
      </c>
      <c r="G343" s="302">
        <v>618.25000000000023</v>
      </c>
      <c r="H343" s="302">
        <v>640.55000000000018</v>
      </c>
      <c r="I343" s="302">
        <v>646.65000000000009</v>
      </c>
      <c r="J343" s="302">
        <v>651.70000000000016</v>
      </c>
      <c r="K343" s="301">
        <v>641.6</v>
      </c>
      <c r="L343" s="301">
        <v>630.45000000000005</v>
      </c>
      <c r="M343" s="301">
        <v>0.92810000000000004</v>
      </c>
      <c r="N343" s="1"/>
      <c r="O343" s="1"/>
    </row>
    <row r="344" spans="1:15" ht="12.75" customHeight="1">
      <c r="A344" s="30">
        <v>334</v>
      </c>
      <c r="B344" s="311" t="s">
        <v>458</v>
      </c>
      <c r="C344" s="301">
        <v>30.9</v>
      </c>
      <c r="D344" s="302">
        <v>30.5</v>
      </c>
      <c r="E344" s="302">
        <v>30</v>
      </c>
      <c r="F344" s="302">
        <v>29.1</v>
      </c>
      <c r="G344" s="302">
        <v>28.6</v>
      </c>
      <c r="H344" s="302">
        <v>31.4</v>
      </c>
      <c r="I344" s="302">
        <v>31.9</v>
      </c>
      <c r="J344" s="302">
        <v>32.799999999999997</v>
      </c>
      <c r="K344" s="301">
        <v>31</v>
      </c>
      <c r="L344" s="301">
        <v>29.6</v>
      </c>
      <c r="M344" s="301">
        <v>57.070790000000002</v>
      </c>
      <c r="N344" s="1"/>
      <c r="O344" s="1"/>
    </row>
    <row r="345" spans="1:15" ht="12.75" customHeight="1">
      <c r="A345" s="30">
        <v>335</v>
      </c>
      <c r="B345" s="311" t="s">
        <v>533</v>
      </c>
      <c r="C345" s="301">
        <v>80.25</v>
      </c>
      <c r="D345" s="302">
        <v>81.083333333333329</v>
      </c>
      <c r="E345" s="302">
        <v>79.216666666666654</v>
      </c>
      <c r="F345" s="302">
        <v>78.183333333333323</v>
      </c>
      <c r="G345" s="302">
        <v>76.316666666666649</v>
      </c>
      <c r="H345" s="302">
        <v>82.11666666666666</v>
      </c>
      <c r="I345" s="302">
        <v>83.983333333333334</v>
      </c>
      <c r="J345" s="302">
        <v>85.016666666666666</v>
      </c>
      <c r="K345" s="301">
        <v>82.95</v>
      </c>
      <c r="L345" s="301">
        <v>80.05</v>
      </c>
      <c r="M345" s="301">
        <v>2.9807100000000002</v>
      </c>
      <c r="N345" s="1"/>
      <c r="O345" s="1"/>
    </row>
    <row r="346" spans="1:15" ht="12.75" customHeight="1">
      <c r="A346" s="30">
        <v>336</v>
      </c>
      <c r="B346" s="311" t="s">
        <v>464</v>
      </c>
      <c r="C346" s="301">
        <v>1706.65</v>
      </c>
      <c r="D346" s="302">
        <v>1719.7666666666667</v>
      </c>
      <c r="E346" s="302">
        <v>1685.8833333333332</v>
      </c>
      <c r="F346" s="302">
        <v>1665.1166666666666</v>
      </c>
      <c r="G346" s="302">
        <v>1631.2333333333331</v>
      </c>
      <c r="H346" s="302">
        <v>1740.5333333333333</v>
      </c>
      <c r="I346" s="302">
        <v>1774.416666666667</v>
      </c>
      <c r="J346" s="302">
        <v>1795.1833333333334</v>
      </c>
      <c r="K346" s="301">
        <v>1753.65</v>
      </c>
      <c r="L346" s="301">
        <v>1699</v>
      </c>
      <c r="M346" s="301">
        <v>4.249E-2</v>
      </c>
      <c r="N346" s="1"/>
      <c r="O346" s="1"/>
    </row>
    <row r="347" spans="1:15" ht="12.75" customHeight="1">
      <c r="A347" s="30">
        <v>337</v>
      </c>
      <c r="B347" s="311" t="s">
        <v>459</v>
      </c>
      <c r="C347" s="301">
        <v>61.9</v>
      </c>
      <c r="D347" s="302">
        <v>62.4</v>
      </c>
      <c r="E347" s="302">
        <v>61.099999999999994</v>
      </c>
      <c r="F347" s="302">
        <v>60.3</v>
      </c>
      <c r="G347" s="302">
        <v>58.999999999999993</v>
      </c>
      <c r="H347" s="302">
        <v>63.199999999999996</v>
      </c>
      <c r="I347" s="302">
        <v>64.5</v>
      </c>
      <c r="J347" s="302">
        <v>65.3</v>
      </c>
      <c r="K347" s="301">
        <v>63.7</v>
      </c>
      <c r="L347" s="301">
        <v>61.6</v>
      </c>
      <c r="M347" s="301">
        <v>19.314109999999999</v>
      </c>
      <c r="N347" s="1"/>
      <c r="O347" s="1"/>
    </row>
    <row r="348" spans="1:15" ht="12.75" customHeight="1">
      <c r="A348" s="30">
        <v>338</v>
      </c>
      <c r="B348" s="311" t="s">
        <v>167</v>
      </c>
      <c r="C348" s="301">
        <v>102.85</v>
      </c>
      <c r="D348" s="302">
        <v>104.33333333333333</v>
      </c>
      <c r="E348" s="302">
        <v>100.81666666666666</v>
      </c>
      <c r="F348" s="302">
        <v>98.783333333333331</v>
      </c>
      <c r="G348" s="302">
        <v>95.266666666666666</v>
      </c>
      <c r="H348" s="302">
        <v>106.36666666666666</v>
      </c>
      <c r="I348" s="302">
        <v>109.88333333333334</v>
      </c>
      <c r="J348" s="302">
        <v>111.91666666666666</v>
      </c>
      <c r="K348" s="301">
        <v>107.85</v>
      </c>
      <c r="L348" s="301">
        <v>102.3</v>
      </c>
      <c r="M348" s="301">
        <v>99.70496</v>
      </c>
      <c r="N348" s="1"/>
      <c r="O348" s="1"/>
    </row>
    <row r="349" spans="1:15" ht="12.75" customHeight="1">
      <c r="A349" s="30">
        <v>339</v>
      </c>
      <c r="B349" s="311" t="s">
        <v>460</v>
      </c>
      <c r="C349" s="301">
        <v>238.1</v>
      </c>
      <c r="D349" s="302">
        <v>238.70000000000002</v>
      </c>
      <c r="E349" s="302">
        <v>235.40000000000003</v>
      </c>
      <c r="F349" s="302">
        <v>232.70000000000002</v>
      </c>
      <c r="G349" s="302">
        <v>229.40000000000003</v>
      </c>
      <c r="H349" s="302">
        <v>241.40000000000003</v>
      </c>
      <c r="I349" s="302">
        <v>244.70000000000005</v>
      </c>
      <c r="J349" s="302">
        <v>247.40000000000003</v>
      </c>
      <c r="K349" s="301">
        <v>242</v>
      </c>
      <c r="L349" s="301">
        <v>236</v>
      </c>
      <c r="M349" s="301">
        <v>3.0505499999999999</v>
      </c>
      <c r="N349" s="1"/>
      <c r="O349" s="1"/>
    </row>
    <row r="350" spans="1:15" ht="12.75" customHeight="1">
      <c r="A350" s="30">
        <v>340</v>
      </c>
      <c r="B350" s="311" t="s">
        <v>169</v>
      </c>
      <c r="C350" s="301">
        <v>137.65</v>
      </c>
      <c r="D350" s="302">
        <v>138.05000000000001</v>
      </c>
      <c r="E350" s="302">
        <v>136.15000000000003</v>
      </c>
      <c r="F350" s="302">
        <v>134.65000000000003</v>
      </c>
      <c r="G350" s="302">
        <v>132.75000000000006</v>
      </c>
      <c r="H350" s="302">
        <v>139.55000000000001</v>
      </c>
      <c r="I350" s="302">
        <v>141.44999999999999</v>
      </c>
      <c r="J350" s="302">
        <v>142.94999999999999</v>
      </c>
      <c r="K350" s="301">
        <v>139.94999999999999</v>
      </c>
      <c r="L350" s="301">
        <v>136.55000000000001</v>
      </c>
      <c r="M350" s="301">
        <v>83.173169999999999</v>
      </c>
      <c r="N350" s="1"/>
      <c r="O350" s="1"/>
    </row>
    <row r="351" spans="1:15" ht="12.75" customHeight="1">
      <c r="A351" s="30">
        <v>341</v>
      </c>
      <c r="B351" s="311" t="s">
        <v>268</v>
      </c>
      <c r="C351" s="301">
        <v>757.1</v>
      </c>
      <c r="D351" s="302">
        <v>755.4666666666667</v>
      </c>
      <c r="E351" s="302">
        <v>747.63333333333344</v>
      </c>
      <c r="F351" s="302">
        <v>738.16666666666674</v>
      </c>
      <c r="G351" s="302">
        <v>730.33333333333348</v>
      </c>
      <c r="H351" s="302">
        <v>764.93333333333339</v>
      </c>
      <c r="I351" s="302">
        <v>772.76666666666665</v>
      </c>
      <c r="J351" s="302">
        <v>782.23333333333335</v>
      </c>
      <c r="K351" s="301">
        <v>763.3</v>
      </c>
      <c r="L351" s="301">
        <v>746</v>
      </c>
      <c r="M351" s="301">
        <v>4.0878800000000002</v>
      </c>
      <c r="N351" s="1"/>
      <c r="O351" s="1"/>
    </row>
    <row r="352" spans="1:15" ht="12.75" customHeight="1">
      <c r="A352" s="30">
        <v>342</v>
      </c>
      <c r="B352" s="311" t="s">
        <v>465</v>
      </c>
      <c r="C352" s="301">
        <v>3035.6</v>
      </c>
      <c r="D352" s="302">
        <v>3056.75</v>
      </c>
      <c r="E352" s="302">
        <v>3007.2</v>
      </c>
      <c r="F352" s="302">
        <v>2978.7999999999997</v>
      </c>
      <c r="G352" s="302">
        <v>2929.2499999999995</v>
      </c>
      <c r="H352" s="302">
        <v>3085.15</v>
      </c>
      <c r="I352" s="302">
        <v>3134.7000000000003</v>
      </c>
      <c r="J352" s="302">
        <v>3163.1000000000004</v>
      </c>
      <c r="K352" s="301">
        <v>3106.3</v>
      </c>
      <c r="L352" s="301">
        <v>3028.35</v>
      </c>
      <c r="M352" s="301">
        <v>0.62663000000000002</v>
      </c>
      <c r="N352" s="1"/>
      <c r="O352" s="1"/>
    </row>
    <row r="353" spans="1:15" ht="12.75" customHeight="1">
      <c r="A353" s="30">
        <v>343</v>
      </c>
      <c r="B353" s="311" t="s">
        <v>269</v>
      </c>
      <c r="C353" s="301">
        <v>224.95</v>
      </c>
      <c r="D353" s="302">
        <v>228.03333333333333</v>
      </c>
      <c r="E353" s="302">
        <v>217.16666666666666</v>
      </c>
      <c r="F353" s="302">
        <v>209.38333333333333</v>
      </c>
      <c r="G353" s="302">
        <v>198.51666666666665</v>
      </c>
      <c r="H353" s="302">
        <v>235.81666666666666</v>
      </c>
      <c r="I353" s="302">
        <v>246.68333333333334</v>
      </c>
      <c r="J353" s="302">
        <v>254.46666666666667</v>
      </c>
      <c r="K353" s="301">
        <v>238.9</v>
      </c>
      <c r="L353" s="301">
        <v>220.25</v>
      </c>
      <c r="M353" s="301">
        <v>82.764409999999998</v>
      </c>
      <c r="N353" s="1"/>
      <c r="O353" s="1"/>
    </row>
    <row r="354" spans="1:15" ht="12.75" customHeight="1">
      <c r="A354" s="30">
        <v>344</v>
      </c>
      <c r="B354" s="311" t="s">
        <v>170</v>
      </c>
      <c r="C354" s="301">
        <v>134.85</v>
      </c>
      <c r="D354" s="302">
        <v>134.26666666666665</v>
      </c>
      <c r="E354" s="302">
        <v>131.58333333333331</v>
      </c>
      <c r="F354" s="302">
        <v>128.31666666666666</v>
      </c>
      <c r="G354" s="302">
        <v>125.63333333333333</v>
      </c>
      <c r="H354" s="302">
        <v>137.5333333333333</v>
      </c>
      <c r="I354" s="302">
        <v>140.21666666666664</v>
      </c>
      <c r="J354" s="302">
        <v>143.48333333333329</v>
      </c>
      <c r="K354" s="301">
        <v>136.94999999999999</v>
      </c>
      <c r="L354" s="301">
        <v>131</v>
      </c>
      <c r="M354" s="301">
        <v>318.24106</v>
      </c>
      <c r="N354" s="1"/>
      <c r="O354" s="1"/>
    </row>
    <row r="355" spans="1:15" ht="12.75" customHeight="1">
      <c r="A355" s="30">
        <v>345</v>
      </c>
      <c r="B355" s="311" t="s">
        <v>466</v>
      </c>
      <c r="C355" s="301">
        <v>270.89999999999998</v>
      </c>
      <c r="D355" s="302">
        <v>265.68333333333334</v>
      </c>
      <c r="E355" s="302">
        <v>253.26666666666665</v>
      </c>
      <c r="F355" s="302">
        <v>235.63333333333333</v>
      </c>
      <c r="G355" s="302">
        <v>223.21666666666664</v>
      </c>
      <c r="H355" s="302">
        <v>283.31666666666666</v>
      </c>
      <c r="I355" s="302">
        <v>295.73333333333329</v>
      </c>
      <c r="J355" s="302">
        <v>313.36666666666667</v>
      </c>
      <c r="K355" s="301">
        <v>278.10000000000002</v>
      </c>
      <c r="L355" s="301">
        <v>248.05</v>
      </c>
      <c r="M355" s="301">
        <v>1.9339900000000001</v>
      </c>
      <c r="N355" s="1"/>
      <c r="O355" s="1"/>
    </row>
    <row r="356" spans="1:15" ht="12.75" customHeight="1">
      <c r="A356" s="30">
        <v>346</v>
      </c>
      <c r="B356" s="311" t="s">
        <v>171</v>
      </c>
      <c r="C356" s="301">
        <v>38968.699999999997</v>
      </c>
      <c r="D356" s="302">
        <v>38673.883333333331</v>
      </c>
      <c r="E356" s="302">
        <v>38119.816666666666</v>
      </c>
      <c r="F356" s="302">
        <v>37270.933333333334</v>
      </c>
      <c r="G356" s="302">
        <v>36716.866666666669</v>
      </c>
      <c r="H356" s="302">
        <v>39522.766666666663</v>
      </c>
      <c r="I356" s="302">
        <v>40076.833333333328</v>
      </c>
      <c r="J356" s="302">
        <v>40925.71666666666</v>
      </c>
      <c r="K356" s="301">
        <v>39227.949999999997</v>
      </c>
      <c r="L356" s="301">
        <v>37825</v>
      </c>
      <c r="M356" s="301">
        <v>0.24263000000000001</v>
      </c>
      <c r="N356" s="1"/>
      <c r="O356" s="1"/>
    </row>
    <row r="357" spans="1:15" ht="12.75" customHeight="1">
      <c r="A357" s="30">
        <v>347</v>
      </c>
      <c r="B357" s="311" t="s">
        <v>856</v>
      </c>
      <c r="C357" s="301">
        <v>103.65</v>
      </c>
      <c r="D357" s="302">
        <v>102.81666666666666</v>
      </c>
      <c r="E357" s="302">
        <v>101.03333333333333</v>
      </c>
      <c r="F357" s="302">
        <v>98.416666666666671</v>
      </c>
      <c r="G357" s="302">
        <v>96.63333333333334</v>
      </c>
      <c r="H357" s="302">
        <v>105.43333333333332</v>
      </c>
      <c r="I357" s="302">
        <v>107.21666666666665</v>
      </c>
      <c r="J357" s="302">
        <v>109.83333333333331</v>
      </c>
      <c r="K357" s="301">
        <v>104.6</v>
      </c>
      <c r="L357" s="301">
        <v>100.2</v>
      </c>
      <c r="M357" s="301">
        <v>7.82463</v>
      </c>
      <c r="N357" s="1"/>
      <c r="O357" s="1"/>
    </row>
    <row r="358" spans="1:15" ht="12.75" customHeight="1">
      <c r="A358" s="30">
        <v>348</v>
      </c>
      <c r="B358" s="311" t="s">
        <v>172</v>
      </c>
      <c r="C358" s="301">
        <v>1615.55</v>
      </c>
      <c r="D358" s="302">
        <v>1621.8666666666668</v>
      </c>
      <c r="E358" s="302">
        <v>1594.7333333333336</v>
      </c>
      <c r="F358" s="302">
        <v>1573.9166666666667</v>
      </c>
      <c r="G358" s="302">
        <v>1546.7833333333335</v>
      </c>
      <c r="H358" s="302">
        <v>1642.6833333333336</v>
      </c>
      <c r="I358" s="302">
        <v>1669.8166666666668</v>
      </c>
      <c r="J358" s="302">
        <v>1690.6333333333337</v>
      </c>
      <c r="K358" s="301">
        <v>1649</v>
      </c>
      <c r="L358" s="301">
        <v>1601.05</v>
      </c>
      <c r="M358" s="301">
        <v>4.4444400000000002</v>
      </c>
      <c r="N358" s="1"/>
      <c r="O358" s="1"/>
    </row>
    <row r="359" spans="1:15" ht="12.75" customHeight="1">
      <c r="A359" s="30">
        <v>349</v>
      </c>
      <c r="B359" s="311" t="s">
        <v>470</v>
      </c>
      <c r="C359" s="301">
        <v>3217.55</v>
      </c>
      <c r="D359" s="302">
        <v>3217.35</v>
      </c>
      <c r="E359" s="302">
        <v>3160.7</v>
      </c>
      <c r="F359" s="302">
        <v>3103.85</v>
      </c>
      <c r="G359" s="302">
        <v>3047.2</v>
      </c>
      <c r="H359" s="302">
        <v>3274.2</v>
      </c>
      <c r="I359" s="302">
        <v>3330.8500000000004</v>
      </c>
      <c r="J359" s="302">
        <v>3387.7</v>
      </c>
      <c r="K359" s="301">
        <v>3274</v>
      </c>
      <c r="L359" s="301">
        <v>3160.5</v>
      </c>
      <c r="M359" s="301">
        <v>1.5968500000000001</v>
      </c>
      <c r="N359" s="1"/>
      <c r="O359" s="1"/>
    </row>
    <row r="360" spans="1:15" ht="12.75" customHeight="1">
      <c r="A360" s="30">
        <v>350</v>
      </c>
      <c r="B360" s="311" t="s">
        <v>173</v>
      </c>
      <c r="C360" s="301">
        <v>207</v>
      </c>
      <c r="D360" s="302">
        <v>207.4666666666667</v>
      </c>
      <c r="E360" s="302">
        <v>204.3333333333334</v>
      </c>
      <c r="F360" s="302">
        <v>201.66666666666671</v>
      </c>
      <c r="G360" s="302">
        <v>198.53333333333342</v>
      </c>
      <c r="H360" s="302">
        <v>210.13333333333338</v>
      </c>
      <c r="I360" s="302">
        <v>213.26666666666671</v>
      </c>
      <c r="J360" s="302">
        <v>215.93333333333337</v>
      </c>
      <c r="K360" s="301">
        <v>210.6</v>
      </c>
      <c r="L360" s="301">
        <v>204.8</v>
      </c>
      <c r="M360" s="301">
        <v>18.166930000000001</v>
      </c>
      <c r="N360" s="1"/>
      <c r="O360" s="1"/>
    </row>
    <row r="361" spans="1:15" ht="12.75" customHeight="1">
      <c r="A361" s="30">
        <v>351</v>
      </c>
      <c r="B361" s="311" t="s">
        <v>174</v>
      </c>
      <c r="C361" s="301">
        <v>100.85</v>
      </c>
      <c r="D361" s="302">
        <v>101.46666666666665</v>
      </c>
      <c r="E361" s="302">
        <v>99.933333333333309</v>
      </c>
      <c r="F361" s="302">
        <v>99.016666666666652</v>
      </c>
      <c r="G361" s="302">
        <v>97.483333333333306</v>
      </c>
      <c r="H361" s="302">
        <v>102.38333333333331</v>
      </c>
      <c r="I361" s="302">
        <v>103.91666666666664</v>
      </c>
      <c r="J361" s="302">
        <v>104.83333333333331</v>
      </c>
      <c r="K361" s="301">
        <v>103</v>
      </c>
      <c r="L361" s="301">
        <v>100.55</v>
      </c>
      <c r="M361" s="301">
        <v>28.046140000000001</v>
      </c>
      <c r="N361" s="1"/>
      <c r="O361" s="1"/>
    </row>
    <row r="362" spans="1:15" ht="12.75" customHeight="1">
      <c r="A362" s="30">
        <v>352</v>
      </c>
      <c r="B362" s="311" t="s">
        <v>175</v>
      </c>
      <c r="C362" s="301">
        <v>4115.75</v>
      </c>
      <c r="D362" s="302">
        <v>4103.2333333333336</v>
      </c>
      <c r="E362" s="302">
        <v>4082.5166666666673</v>
      </c>
      <c r="F362" s="302">
        <v>4049.2833333333338</v>
      </c>
      <c r="G362" s="302">
        <v>4028.5666666666675</v>
      </c>
      <c r="H362" s="302">
        <v>4136.4666666666672</v>
      </c>
      <c r="I362" s="302">
        <v>4157.1833333333343</v>
      </c>
      <c r="J362" s="302">
        <v>4190.416666666667</v>
      </c>
      <c r="K362" s="301">
        <v>4123.95</v>
      </c>
      <c r="L362" s="301">
        <v>4070</v>
      </c>
      <c r="M362" s="301">
        <v>9.4909999999999994E-2</v>
      </c>
      <c r="N362" s="1"/>
      <c r="O362" s="1"/>
    </row>
    <row r="363" spans="1:15" ht="12.75" customHeight="1">
      <c r="A363" s="30">
        <v>353</v>
      </c>
      <c r="B363" s="311" t="s">
        <v>272</v>
      </c>
      <c r="C363" s="301">
        <v>13288.3</v>
      </c>
      <c r="D363" s="302">
        <v>13274.299999999997</v>
      </c>
      <c r="E363" s="302">
        <v>13168.699999999995</v>
      </c>
      <c r="F363" s="302">
        <v>13049.099999999999</v>
      </c>
      <c r="G363" s="302">
        <v>12943.499999999996</v>
      </c>
      <c r="H363" s="302">
        <v>13393.899999999994</v>
      </c>
      <c r="I363" s="302">
        <v>13499.499999999996</v>
      </c>
      <c r="J363" s="302">
        <v>13619.099999999993</v>
      </c>
      <c r="K363" s="301">
        <v>13379.9</v>
      </c>
      <c r="L363" s="301">
        <v>13154.7</v>
      </c>
      <c r="M363" s="301">
        <v>1.4619999999999999E-2</v>
      </c>
      <c r="N363" s="1"/>
      <c r="O363" s="1"/>
    </row>
    <row r="364" spans="1:15" ht="12.75" customHeight="1">
      <c r="A364" s="30">
        <v>354</v>
      </c>
      <c r="B364" s="311" t="s">
        <v>477</v>
      </c>
      <c r="C364" s="301">
        <v>3988.8</v>
      </c>
      <c r="D364" s="302">
        <v>3989.0500000000006</v>
      </c>
      <c r="E364" s="302">
        <v>3967.2000000000012</v>
      </c>
      <c r="F364" s="302">
        <v>3945.6000000000004</v>
      </c>
      <c r="G364" s="302">
        <v>3923.7500000000009</v>
      </c>
      <c r="H364" s="302">
        <v>4010.6500000000015</v>
      </c>
      <c r="I364" s="302">
        <v>4032.5000000000009</v>
      </c>
      <c r="J364" s="302">
        <v>4054.1000000000017</v>
      </c>
      <c r="K364" s="301">
        <v>4010.9</v>
      </c>
      <c r="L364" s="301">
        <v>3967.45</v>
      </c>
      <c r="M364" s="301">
        <v>2.741E-2</v>
      </c>
      <c r="N364" s="1"/>
      <c r="O364" s="1"/>
    </row>
    <row r="365" spans="1:15" ht="12.75" customHeight="1">
      <c r="A365" s="30">
        <v>355</v>
      </c>
      <c r="B365" s="311" t="s">
        <v>472</v>
      </c>
      <c r="C365" s="301">
        <v>1114.8499999999999</v>
      </c>
      <c r="D365" s="302">
        <v>1111.7499999999998</v>
      </c>
      <c r="E365" s="302">
        <v>1094.4499999999996</v>
      </c>
      <c r="F365" s="302">
        <v>1074.0499999999997</v>
      </c>
      <c r="G365" s="302">
        <v>1056.7499999999995</v>
      </c>
      <c r="H365" s="302">
        <v>1132.1499999999996</v>
      </c>
      <c r="I365" s="302">
        <v>1149.4499999999998</v>
      </c>
      <c r="J365" s="302">
        <v>1169.8499999999997</v>
      </c>
      <c r="K365" s="301">
        <v>1129.05</v>
      </c>
      <c r="L365" s="301">
        <v>1091.3499999999999</v>
      </c>
      <c r="M365" s="301">
        <v>2.9786700000000002</v>
      </c>
      <c r="N365" s="1"/>
      <c r="O365" s="1"/>
    </row>
    <row r="366" spans="1:15" ht="12.75" customHeight="1">
      <c r="A366" s="30">
        <v>356</v>
      </c>
      <c r="B366" s="311" t="s">
        <v>176</v>
      </c>
      <c r="C366" s="301">
        <v>2082.1</v>
      </c>
      <c r="D366" s="302">
        <v>2097.2999999999997</v>
      </c>
      <c r="E366" s="302">
        <v>2059.7999999999993</v>
      </c>
      <c r="F366" s="302">
        <v>2037.4999999999995</v>
      </c>
      <c r="G366" s="302">
        <v>1999.9999999999991</v>
      </c>
      <c r="H366" s="302">
        <v>2119.5999999999995</v>
      </c>
      <c r="I366" s="302">
        <v>2157.1000000000004</v>
      </c>
      <c r="J366" s="302">
        <v>2179.3999999999996</v>
      </c>
      <c r="K366" s="301">
        <v>2134.8000000000002</v>
      </c>
      <c r="L366" s="301">
        <v>2075</v>
      </c>
      <c r="M366" s="301">
        <v>4.9651399999999999</v>
      </c>
      <c r="N366" s="1"/>
      <c r="O366" s="1"/>
    </row>
    <row r="367" spans="1:15" ht="12.75" customHeight="1">
      <c r="A367" s="30">
        <v>357</v>
      </c>
      <c r="B367" s="311" t="s">
        <v>177</v>
      </c>
      <c r="C367" s="301">
        <v>2484.9499999999998</v>
      </c>
      <c r="D367" s="302">
        <v>2497.4333333333329</v>
      </c>
      <c r="E367" s="302">
        <v>2446.8666666666659</v>
      </c>
      <c r="F367" s="302">
        <v>2408.7833333333328</v>
      </c>
      <c r="G367" s="302">
        <v>2358.2166666666658</v>
      </c>
      <c r="H367" s="302">
        <v>2535.516666666666</v>
      </c>
      <c r="I367" s="302">
        <v>2586.0833333333326</v>
      </c>
      <c r="J367" s="302">
        <v>2624.1666666666661</v>
      </c>
      <c r="K367" s="301">
        <v>2548</v>
      </c>
      <c r="L367" s="301">
        <v>2459.35</v>
      </c>
      <c r="M367" s="301">
        <v>1.5996600000000001</v>
      </c>
      <c r="N367" s="1"/>
      <c r="O367" s="1"/>
    </row>
    <row r="368" spans="1:15" ht="12.75" customHeight="1">
      <c r="A368" s="30">
        <v>358</v>
      </c>
      <c r="B368" s="311" t="s">
        <v>178</v>
      </c>
      <c r="C368" s="301">
        <v>29.3</v>
      </c>
      <c r="D368" s="302">
        <v>29.3</v>
      </c>
      <c r="E368" s="302">
        <v>29.05</v>
      </c>
      <c r="F368" s="302">
        <v>28.8</v>
      </c>
      <c r="G368" s="302">
        <v>28.55</v>
      </c>
      <c r="H368" s="302">
        <v>29.55</v>
      </c>
      <c r="I368" s="302">
        <v>29.8</v>
      </c>
      <c r="J368" s="302">
        <v>30.05</v>
      </c>
      <c r="K368" s="301">
        <v>29.55</v>
      </c>
      <c r="L368" s="301">
        <v>29.05</v>
      </c>
      <c r="M368" s="301">
        <v>245.15377000000001</v>
      </c>
      <c r="N368" s="1"/>
      <c r="O368" s="1"/>
    </row>
    <row r="369" spans="1:15" ht="12.75" customHeight="1">
      <c r="A369" s="30">
        <v>359</v>
      </c>
      <c r="B369" s="311" t="s">
        <v>468</v>
      </c>
      <c r="C369" s="301">
        <v>324.60000000000002</v>
      </c>
      <c r="D369" s="302">
        <v>326.5</v>
      </c>
      <c r="E369" s="302">
        <v>320.55</v>
      </c>
      <c r="F369" s="302">
        <v>316.5</v>
      </c>
      <c r="G369" s="302">
        <v>310.55</v>
      </c>
      <c r="H369" s="302">
        <v>330.55</v>
      </c>
      <c r="I369" s="302">
        <v>336.50000000000006</v>
      </c>
      <c r="J369" s="302">
        <v>340.55</v>
      </c>
      <c r="K369" s="301">
        <v>332.45</v>
      </c>
      <c r="L369" s="301">
        <v>322.45</v>
      </c>
      <c r="M369" s="301">
        <v>1.21149</v>
      </c>
      <c r="N369" s="1"/>
      <c r="O369" s="1"/>
    </row>
    <row r="370" spans="1:15" ht="12.75" customHeight="1">
      <c r="A370" s="30">
        <v>360</v>
      </c>
      <c r="B370" s="311" t="s">
        <v>469</v>
      </c>
      <c r="C370" s="301">
        <v>227.25</v>
      </c>
      <c r="D370" s="302">
        <v>227.06666666666669</v>
      </c>
      <c r="E370" s="302">
        <v>224.78333333333339</v>
      </c>
      <c r="F370" s="302">
        <v>222.31666666666669</v>
      </c>
      <c r="G370" s="302">
        <v>220.03333333333339</v>
      </c>
      <c r="H370" s="302">
        <v>229.53333333333339</v>
      </c>
      <c r="I370" s="302">
        <v>231.81666666666669</v>
      </c>
      <c r="J370" s="302">
        <v>234.28333333333339</v>
      </c>
      <c r="K370" s="301">
        <v>229.35</v>
      </c>
      <c r="L370" s="301">
        <v>224.6</v>
      </c>
      <c r="M370" s="301">
        <v>6.6238900000000003</v>
      </c>
      <c r="N370" s="1"/>
      <c r="O370" s="1"/>
    </row>
    <row r="371" spans="1:15" ht="12.75" customHeight="1">
      <c r="A371" s="30">
        <v>361</v>
      </c>
      <c r="B371" s="311" t="s">
        <v>270</v>
      </c>
      <c r="C371" s="301">
        <v>2125.4499999999998</v>
      </c>
      <c r="D371" s="302">
        <v>2127.7999999999997</v>
      </c>
      <c r="E371" s="302">
        <v>2078.6499999999996</v>
      </c>
      <c r="F371" s="302">
        <v>2031.85</v>
      </c>
      <c r="G371" s="302">
        <v>1982.6999999999998</v>
      </c>
      <c r="H371" s="302">
        <v>2174.5999999999995</v>
      </c>
      <c r="I371" s="302">
        <v>2223.75</v>
      </c>
      <c r="J371" s="302">
        <v>2270.5499999999993</v>
      </c>
      <c r="K371" s="301">
        <v>2176.9499999999998</v>
      </c>
      <c r="L371" s="301">
        <v>2081</v>
      </c>
      <c r="M371" s="301">
        <v>4.5961699999999999</v>
      </c>
      <c r="N371" s="1"/>
      <c r="O371" s="1"/>
    </row>
    <row r="372" spans="1:15" ht="12.75" customHeight="1">
      <c r="A372" s="30">
        <v>362</v>
      </c>
      <c r="B372" s="311" t="s">
        <v>473</v>
      </c>
      <c r="C372" s="301">
        <v>706.6</v>
      </c>
      <c r="D372" s="302">
        <v>697.66666666666663</v>
      </c>
      <c r="E372" s="302">
        <v>682.83333333333326</v>
      </c>
      <c r="F372" s="302">
        <v>659.06666666666661</v>
      </c>
      <c r="G372" s="302">
        <v>644.23333333333323</v>
      </c>
      <c r="H372" s="302">
        <v>721.43333333333328</v>
      </c>
      <c r="I372" s="302">
        <v>736.26666666666654</v>
      </c>
      <c r="J372" s="302">
        <v>760.0333333333333</v>
      </c>
      <c r="K372" s="301">
        <v>712.5</v>
      </c>
      <c r="L372" s="301">
        <v>673.9</v>
      </c>
      <c r="M372" s="301">
        <v>0.16803000000000001</v>
      </c>
      <c r="N372" s="1"/>
      <c r="O372" s="1"/>
    </row>
    <row r="373" spans="1:15" ht="12.75" customHeight="1">
      <c r="A373" s="30">
        <v>363</v>
      </c>
      <c r="B373" s="311" t="s">
        <v>474</v>
      </c>
      <c r="C373" s="301">
        <v>2053.0500000000002</v>
      </c>
      <c r="D373" s="302">
        <v>2027.1833333333334</v>
      </c>
      <c r="E373" s="302">
        <v>1981.5666666666666</v>
      </c>
      <c r="F373" s="302">
        <v>1910.0833333333333</v>
      </c>
      <c r="G373" s="302">
        <v>1864.4666666666665</v>
      </c>
      <c r="H373" s="302">
        <v>2098.666666666667</v>
      </c>
      <c r="I373" s="302">
        <v>2144.2833333333338</v>
      </c>
      <c r="J373" s="302">
        <v>2215.7666666666669</v>
      </c>
      <c r="K373" s="301">
        <v>2072.8000000000002</v>
      </c>
      <c r="L373" s="301">
        <v>1955.7</v>
      </c>
      <c r="M373" s="301">
        <v>3.69171</v>
      </c>
      <c r="N373" s="1"/>
      <c r="O373" s="1"/>
    </row>
    <row r="374" spans="1:15" ht="12.75" customHeight="1">
      <c r="A374" s="30">
        <v>364</v>
      </c>
      <c r="B374" s="311" t="s">
        <v>840</v>
      </c>
      <c r="C374" s="301">
        <v>226.35</v>
      </c>
      <c r="D374" s="302">
        <v>224.9</v>
      </c>
      <c r="E374" s="302">
        <v>220.20000000000002</v>
      </c>
      <c r="F374" s="302">
        <v>214.05</v>
      </c>
      <c r="G374" s="302">
        <v>209.35000000000002</v>
      </c>
      <c r="H374" s="302">
        <v>231.05</v>
      </c>
      <c r="I374" s="302">
        <v>235.75</v>
      </c>
      <c r="J374" s="302">
        <v>241.9</v>
      </c>
      <c r="K374" s="301">
        <v>229.6</v>
      </c>
      <c r="L374" s="301">
        <v>218.75</v>
      </c>
      <c r="M374" s="301">
        <v>33.013689999999997</v>
      </c>
      <c r="N374" s="1"/>
      <c r="O374" s="1"/>
    </row>
    <row r="375" spans="1:15" ht="12.75" customHeight="1">
      <c r="A375" s="30">
        <v>365</v>
      </c>
      <c r="B375" s="311" t="s">
        <v>179</v>
      </c>
      <c r="C375" s="301">
        <v>210.65</v>
      </c>
      <c r="D375" s="302">
        <v>210.0333333333333</v>
      </c>
      <c r="E375" s="302">
        <v>208.81666666666661</v>
      </c>
      <c r="F375" s="302">
        <v>206.98333333333329</v>
      </c>
      <c r="G375" s="302">
        <v>205.76666666666659</v>
      </c>
      <c r="H375" s="302">
        <v>211.86666666666662</v>
      </c>
      <c r="I375" s="302">
        <v>213.08333333333331</v>
      </c>
      <c r="J375" s="302">
        <v>214.91666666666663</v>
      </c>
      <c r="K375" s="301">
        <v>211.25</v>
      </c>
      <c r="L375" s="301">
        <v>208.2</v>
      </c>
      <c r="M375" s="301">
        <v>76.932280000000006</v>
      </c>
      <c r="N375" s="1"/>
      <c r="O375" s="1"/>
    </row>
    <row r="376" spans="1:15" ht="12.75" customHeight="1">
      <c r="A376" s="30">
        <v>366</v>
      </c>
      <c r="B376" s="311" t="s">
        <v>289</v>
      </c>
      <c r="C376" s="301">
        <v>3191.5</v>
      </c>
      <c r="D376" s="302">
        <v>3157.5333333333333</v>
      </c>
      <c r="E376" s="302">
        <v>3105.0666666666666</v>
      </c>
      <c r="F376" s="302">
        <v>3018.6333333333332</v>
      </c>
      <c r="G376" s="302">
        <v>2966.1666666666665</v>
      </c>
      <c r="H376" s="302">
        <v>3243.9666666666667</v>
      </c>
      <c r="I376" s="302">
        <v>3296.4333333333329</v>
      </c>
      <c r="J376" s="302">
        <v>3382.8666666666668</v>
      </c>
      <c r="K376" s="301">
        <v>3210</v>
      </c>
      <c r="L376" s="301">
        <v>3071.1</v>
      </c>
      <c r="M376" s="301">
        <v>0.35482000000000002</v>
      </c>
      <c r="N376" s="1"/>
      <c r="O376" s="1"/>
    </row>
    <row r="377" spans="1:15" ht="12.75" customHeight="1">
      <c r="A377" s="30">
        <v>367</v>
      </c>
      <c r="B377" s="311" t="s">
        <v>841</v>
      </c>
      <c r="C377" s="301">
        <v>358.8</v>
      </c>
      <c r="D377" s="302">
        <v>354.2</v>
      </c>
      <c r="E377" s="302">
        <v>344.4</v>
      </c>
      <c r="F377" s="302">
        <v>330</v>
      </c>
      <c r="G377" s="302">
        <v>320.2</v>
      </c>
      <c r="H377" s="302">
        <v>368.59999999999997</v>
      </c>
      <c r="I377" s="302">
        <v>378.40000000000003</v>
      </c>
      <c r="J377" s="302">
        <v>392.79999999999995</v>
      </c>
      <c r="K377" s="301">
        <v>364</v>
      </c>
      <c r="L377" s="301">
        <v>339.8</v>
      </c>
      <c r="M377" s="301">
        <v>16.934439999999999</v>
      </c>
      <c r="N377" s="1"/>
      <c r="O377" s="1"/>
    </row>
    <row r="378" spans="1:15" ht="12.75" customHeight="1">
      <c r="A378" s="30">
        <v>368</v>
      </c>
      <c r="B378" s="311" t="s">
        <v>271</v>
      </c>
      <c r="C378" s="301">
        <v>394.1</v>
      </c>
      <c r="D378" s="302">
        <v>394.73333333333335</v>
      </c>
      <c r="E378" s="302">
        <v>385.36666666666667</v>
      </c>
      <c r="F378" s="302">
        <v>376.63333333333333</v>
      </c>
      <c r="G378" s="302">
        <v>367.26666666666665</v>
      </c>
      <c r="H378" s="302">
        <v>403.4666666666667</v>
      </c>
      <c r="I378" s="302">
        <v>412.83333333333337</v>
      </c>
      <c r="J378" s="302">
        <v>421.56666666666672</v>
      </c>
      <c r="K378" s="301">
        <v>404.1</v>
      </c>
      <c r="L378" s="301">
        <v>386</v>
      </c>
      <c r="M378" s="301">
        <v>5.9698599999999997</v>
      </c>
      <c r="N378" s="1"/>
      <c r="O378" s="1"/>
    </row>
    <row r="379" spans="1:15" ht="12.75" customHeight="1">
      <c r="A379" s="30">
        <v>369</v>
      </c>
      <c r="B379" s="311" t="s">
        <v>475</v>
      </c>
      <c r="C379" s="301">
        <v>567.70000000000005</v>
      </c>
      <c r="D379" s="302">
        <v>566.31666666666672</v>
      </c>
      <c r="E379" s="302">
        <v>559.63333333333344</v>
      </c>
      <c r="F379" s="302">
        <v>551.56666666666672</v>
      </c>
      <c r="G379" s="302">
        <v>544.88333333333344</v>
      </c>
      <c r="H379" s="302">
        <v>574.38333333333344</v>
      </c>
      <c r="I379" s="302">
        <v>581.06666666666661</v>
      </c>
      <c r="J379" s="302">
        <v>589.13333333333344</v>
      </c>
      <c r="K379" s="301">
        <v>573</v>
      </c>
      <c r="L379" s="301">
        <v>558.25</v>
      </c>
      <c r="M379" s="301">
        <v>0.73846000000000001</v>
      </c>
      <c r="N379" s="1"/>
      <c r="O379" s="1"/>
    </row>
    <row r="380" spans="1:15" ht="12.75" customHeight="1">
      <c r="A380" s="30">
        <v>370</v>
      </c>
      <c r="B380" s="311" t="s">
        <v>476</v>
      </c>
      <c r="C380" s="301">
        <v>104</v>
      </c>
      <c r="D380" s="302">
        <v>103.73333333333333</v>
      </c>
      <c r="E380" s="302">
        <v>102.96666666666667</v>
      </c>
      <c r="F380" s="302">
        <v>101.93333333333334</v>
      </c>
      <c r="G380" s="302">
        <v>101.16666666666667</v>
      </c>
      <c r="H380" s="302">
        <v>104.76666666666667</v>
      </c>
      <c r="I380" s="302">
        <v>105.53333333333335</v>
      </c>
      <c r="J380" s="302">
        <v>106.56666666666666</v>
      </c>
      <c r="K380" s="301">
        <v>104.5</v>
      </c>
      <c r="L380" s="301">
        <v>102.7</v>
      </c>
      <c r="M380" s="301">
        <v>0.26157999999999998</v>
      </c>
      <c r="N380" s="1"/>
      <c r="O380" s="1"/>
    </row>
    <row r="381" spans="1:15" ht="12.75" customHeight="1">
      <c r="A381" s="30">
        <v>371</v>
      </c>
      <c r="B381" s="311" t="s">
        <v>181</v>
      </c>
      <c r="C381" s="301">
        <v>1794.3</v>
      </c>
      <c r="D381" s="302">
        <v>1796.6666666666667</v>
      </c>
      <c r="E381" s="302">
        <v>1774.3333333333335</v>
      </c>
      <c r="F381" s="302">
        <v>1754.3666666666668</v>
      </c>
      <c r="G381" s="302">
        <v>1732.0333333333335</v>
      </c>
      <c r="H381" s="302">
        <v>1816.6333333333334</v>
      </c>
      <c r="I381" s="302">
        <v>1838.9666666666669</v>
      </c>
      <c r="J381" s="302">
        <v>1858.9333333333334</v>
      </c>
      <c r="K381" s="301">
        <v>1819</v>
      </c>
      <c r="L381" s="301">
        <v>1776.7</v>
      </c>
      <c r="M381" s="301">
        <v>11.661210000000001</v>
      </c>
      <c r="N381" s="1"/>
      <c r="O381" s="1"/>
    </row>
    <row r="382" spans="1:15" ht="12.75" customHeight="1">
      <c r="A382" s="30">
        <v>372</v>
      </c>
      <c r="B382" s="311" t="s">
        <v>478</v>
      </c>
      <c r="C382" s="301">
        <v>618.85</v>
      </c>
      <c r="D382" s="302">
        <v>621.65</v>
      </c>
      <c r="E382" s="302">
        <v>608.29999999999995</v>
      </c>
      <c r="F382" s="302">
        <v>597.75</v>
      </c>
      <c r="G382" s="302">
        <v>584.4</v>
      </c>
      <c r="H382" s="302">
        <v>632.19999999999993</v>
      </c>
      <c r="I382" s="302">
        <v>645.55000000000007</v>
      </c>
      <c r="J382" s="302">
        <v>656.09999999999991</v>
      </c>
      <c r="K382" s="301">
        <v>635</v>
      </c>
      <c r="L382" s="301">
        <v>611.1</v>
      </c>
      <c r="M382" s="301">
        <v>0.75997000000000003</v>
      </c>
      <c r="N382" s="1"/>
      <c r="O382" s="1"/>
    </row>
    <row r="383" spans="1:15" ht="12.75" customHeight="1">
      <c r="A383" s="30">
        <v>373</v>
      </c>
      <c r="B383" s="311" t="s">
        <v>480</v>
      </c>
      <c r="C383" s="301">
        <v>792.35</v>
      </c>
      <c r="D383" s="302">
        <v>795.81666666666661</v>
      </c>
      <c r="E383" s="302">
        <v>782.53333333333319</v>
      </c>
      <c r="F383" s="302">
        <v>772.71666666666658</v>
      </c>
      <c r="G383" s="302">
        <v>759.43333333333317</v>
      </c>
      <c r="H383" s="302">
        <v>805.63333333333321</v>
      </c>
      <c r="I383" s="302">
        <v>818.91666666666652</v>
      </c>
      <c r="J383" s="302">
        <v>828.73333333333323</v>
      </c>
      <c r="K383" s="301">
        <v>809.1</v>
      </c>
      <c r="L383" s="301">
        <v>786</v>
      </c>
      <c r="M383" s="301">
        <v>1.31006</v>
      </c>
      <c r="N383" s="1"/>
      <c r="O383" s="1"/>
    </row>
    <row r="384" spans="1:15" ht="12.75" customHeight="1">
      <c r="A384" s="30">
        <v>374</v>
      </c>
      <c r="B384" s="311" t="s">
        <v>842</v>
      </c>
      <c r="C384" s="301">
        <v>90.15</v>
      </c>
      <c r="D384" s="302">
        <v>90.600000000000009</v>
      </c>
      <c r="E384" s="302">
        <v>88.550000000000011</v>
      </c>
      <c r="F384" s="302">
        <v>86.95</v>
      </c>
      <c r="G384" s="302">
        <v>84.9</v>
      </c>
      <c r="H384" s="302">
        <v>92.200000000000017</v>
      </c>
      <c r="I384" s="302">
        <v>94.25</v>
      </c>
      <c r="J384" s="302">
        <v>95.850000000000023</v>
      </c>
      <c r="K384" s="301">
        <v>92.65</v>
      </c>
      <c r="L384" s="301">
        <v>89</v>
      </c>
      <c r="M384" s="301">
        <v>3.7784399999999998</v>
      </c>
      <c r="N384" s="1"/>
      <c r="O384" s="1"/>
    </row>
    <row r="385" spans="1:15" ht="12.75" customHeight="1">
      <c r="A385" s="30">
        <v>375</v>
      </c>
      <c r="B385" s="311" t="s">
        <v>482</v>
      </c>
      <c r="C385" s="301">
        <v>137.4</v>
      </c>
      <c r="D385" s="302">
        <v>138.44999999999999</v>
      </c>
      <c r="E385" s="302">
        <v>135.39999999999998</v>
      </c>
      <c r="F385" s="302">
        <v>133.39999999999998</v>
      </c>
      <c r="G385" s="302">
        <v>130.34999999999997</v>
      </c>
      <c r="H385" s="302">
        <v>140.44999999999999</v>
      </c>
      <c r="I385" s="302">
        <v>143.5</v>
      </c>
      <c r="J385" s="302">
        <v>145.5</v>
      </c>
      <c r="K385" s="301">
        <v>141.5</v>
      </c>
      <c r="L385" s="301">
        <v>136.44999999999999</v>
      </c>
      <c r="M385" s="301">
        <v>15.018409999999999</v>
      </c>
      <c r="N385" s="1"/>
      <c r="O385" s="1"/>
    </row>
    <row r="386" spans="1:15" ht="12.75" customHeight="1">
      <c r="A386" s="30">
        <v>376</v>
      </c>
      <c r="B386" s="311" t="s">
        <v>483</v>
      </c>
      <c r="C386" s="301">
        <v>562.79999999999995</v>
      </c>
      <c r="D386" s="302">
        <v>572.83333333333337</v>
      </c>
      <c r="E386" s="302">
        <v>541.16666666666674</v>
      </c>
      <c r="F386" s="302">
        <v>519.53333333333342</v>
      </c>
      <c r="G386" s="302">
        <v>487.86666666666679</v>
      </c>
      <c r="H386" s="302">
        <v>594.4666666666667</v>
      </c>
      <c r="I386" s="302">
        <v>626.13333333333344</v>
      </c>
      <c r="J386" s="302">
        <v>647.76666666666665</v>
      </c>
      <c r="K386" s="301">
        <v>604.5</v>
      </c>
      <c r="L386" s="301">
        <v>551.20000000000005</v>
      </c>
      <c r="M386" s="301">
        <v>4.16472</v>
      </c>
      <c r="N386" s="1"/>
      <c r="O386" s="1"/>
    </row>
    <row r="387" spans="1:15" ht="12.75" customHeight="1">
      <c r="A387" s="30">
        <v>377</v>
      </c>
      <c r="B387" s="311" t="s">
        <v>484</v>
      </c>
      <c r="C387" s="301">
        <v>188.75</v>
      </c>
      <c r="D387" s="302">
        <v>188.28333333333333</v>
      </c>
      <c r="E387" s="302">
        <v>186.46666666666667</v>
      </c>
      <c r="F387" s="302">
        <v>184.18333333333334</v>
      </c>
      <c r="G387" s="302">
        <v>182.36666666666667</v>
      </c>
      <c r="H387" s="302">
        <v>190.56666666666666</v>
      </c>
      <c r="I387" s="302">
        <v>192.38333333333333</v>
      </c>
      <c r="J387" s="302">
        <v>194.66666666666666</v>
      </c>
      <c r="K387" s="301">
        <v>190.1</v>
      </c>
      <c r="L387" s="301">
        <v>186</v>
      </c>
      <c r="M387" s="301">
        <v>1.35778</v>
      </c>
      <c r="N387" s="1"/>
      <c r="O387" s="1"/>
    </row>
    <row r="388" spans="1:15" ht="12.75" customHeight="1">
      <c r="A388" s="30">
        <v>378</v>
      </c>
      <c r="B388" s="311" t="s">
        <v>182</v>
      </c>
      <c r="C388" s="301">
        <v>602.20000000000005</v>
      </c>
      <c r="D388" s="302">
        <v>600.0333333333333</v>
      </c>
      <c r="E388" s="302">
        <v>595.41666666666663</v>
      </c>
      <c r="F388" s="302">
        <v>588.63333333333333</v>
      </c>
      <c r="G388" s="302">
        <v>584.01666666666665</v>
      </c>
      <c r="H388" s="302">
        <v>606.81666666666661</v>
      </c>
      <c r="I388" s="302">
        <v>611.43333333333339</v>
      </c>
      <c r="J388" s="302">
        <v>618.21666666666658</v>
      </c>
      <c r="K388" s="301">
        <v>604.65</v>
      </c>
      <c r="L388" s="301">
        <v>593.25</v>
      </c>
      <c r="M388" s="301">
        <v>2.6546099999999999</v>
      </c>
      <c r="N388" s="1"/>
      <c r="O388" s="1"/>
    </row>
    <row r="389" spans="1:15" ht="12.75" customHeight="1">
      <c r="A389" s="30">
        <v>379</v>
      </c>
      <c r="B389" s="311" t="s">
        <v>486</v>
      </c>
      <c r="C389" s="301">
        <v>2454.75</v>
      </c>
      <c r="D389" s="302">
        <v>2470.9</v>
      </c>
      <c r="E389" s="302">
        <v>2369.8000000000002</v>
      </c>
      <c r="F389" s="302">
        <v>2284.85</v>
      </c>
      <c r="G389" s="302">
        <v>2183.75</v>
      </c>
      <c r="H389" s="302">
        <v>2555.8500000000004</v>
      </c>
      <c r="I389" s="302">
        <v>2656.95</v>
      </c>
      <c r="J389" s="302">
        <v>2741.9000000000005</v>
      </c>
      <c r="K389" s="301">
        <v>2572</v>
      </c>
      <c r="L389" s="301">
        <v>2385.9499999999998</v>
      </c>
      <c r="M389" s="301">
        <v>0.38214999999999999</v>
      </c>
      <c r="N389" s="1"/>
      <c r="O389" s="1"/>
    </row>
    <row r="390" spans="1:15" ht="12.75" customHeight="1">
      <c r="A390" s="30">
        <v>380</v>
      </c>
      <c r="B390" s="311" t="s">
        <v>857</v>
      </c>
      <c r="C390" s="301">
        <v>102.1</v>
      </c>
      <c r="D390" s="302">
        <v>102.5</v>
      </c>
      <c r="E390" s="302">
        <v>100.65</v>
      </c>
      <c r="F390" s="302">
        <v>99.2</v>
      </c>
      <c r="G390" s="302">
        <v>97.350000000000009</v>
      </c>
      <c r="H390" s="302">
        <v>103.95</v>
      </c>
      <c r="I390" s="302">
        <v>105.8</v>
      </c>
      <c r="J390" s="302">
        <v>107.25</v>
      </c>
      <c r="K390" s="301">
        <v>104.35</v>
      </c>
      <c r="L390" s="301">
        <v>101.05</v>
      </c>
      <c r="M390" s="301">
        <v>4.0017100000000001</v>
      </c>
      <c r="N390" s="1"/>
      <c r="O390" s="1"/>
    </row>
    <row r="391" spans="1:15" ht="12.75" customHeight="1">
      <c r="A391" s="30">
        <v>381</v>
      </c>
      <c r="B391" s="311" t="s">
        <v>183</v>
      </c>
      <c r="C391" s="301">
        <v>85.55</v>
      </c>
      <c r="D391" s="302">
        <v>84.999999999999986</v>
      </c>
      <c r="E391" s="302">
        <v>81.399999999999977</v>
      </c>
      <c r="F391" s="302">
        <v>77.249999999999986</v>
      </c>
      <c r="G391" s="302">
        <v>73.649999999999977</v>
      </c>
      <c r="H391" s="302">
        <v>89.149999999999977</v>
      </c>
      <c r="I391" s="302">
        <v>92.749999999999972</v>
      </c>
      <c r="J391" s="302">
        <v>96.899999999999977</v>
      </c>
      <c r="K391" s="301">
        <v>88.6</v>
      </c>
      <c r="L391" s="301">
        <v>80.849999999999994</v>
      </c>
      <c r="M391" s="301">
        <v>499.14530999999999</v>
      </c>
      <c r="N391" s="1"/>
      <c r="O391" s="1"/>
    </row>
    <row r="392" spans="1:15" ht="12.75" customHeight="1">
      <c r="A392" s="30">
        <v>382</v>
      </c>
      <c r="B392" s="311" t="s">
        <v>485</v>
      </c>
      <c r="C392" s="301">
        <v>75.650000000000006</v>
      </c>
      <c r="D392" s="302">
        <v>75.966666666666669</v>
      </c>
      <c r="E392" s="302">
        <v>74.683333333333337</v>
      </c>
      <c r="F392" s="302">
        <v>73.716666666666669</v>
      </c>
      <c r="G392" s="302">
        <v>72.433333333333337</v>
      </c>
      <c r="H392" s="302">
        <v>76.933333333333337</v>
      </c>
      <c r="I392" s="302">
        <v>78.216666666666669</v>
      </c>
      <c r="J392" s="302">
        <v>79.183333333333337</v>
      </c>
      <c r="K392" s="301">
        <v>77.25</v>
      </c>
      <c r="L392" s="301">
        <v>75</v>
      </c>
      <c r="M392" s="301">
        <v>18.658110000000001</v>
      </c>
      <c r="N392" s="1"/>
      <c r="O392" s="1"/>
    </row>
    <row r="393" spans="1:15" ht="12.75" customHeight="1">
      <c r="A393" s="30">
        <v>383</v>
      </c>
      <c r="B393" s="311" t="s">
        <v>184</v>
      </c>
      <c r="C393" s="301">
        <v>115.3</v>
      </c>
      <c r="D393" s="302">
        <v>115.46666666666665</v>
      </c>
      <c r="E393" s="302">
        <v>114.33333333333331</v>
      </c>
      <c r="F393" s="302">
        <v>113.36666666666666</v>
      </c>
      <c r="G393" s="302">
        <v>112.23333333333332</v>
      </c>
      <c r="H393" s="302">
        <v>116.43333333333331</v>
      </c>
      <c r="I393" s="302">
        <v>117.56666666666666</v>
      </c>
      <c r="J393" s="302">
        <v>118.5333333333333</v>
      </c>
      <c r="K393" s="301">
        <v>116.6</v>
      </c>
      <c r="L393" s="301">
        <v>114.5</v>
      </c>
      <c r="M393" s="301">
        <v>29.355789999999999</v>
      </c>
      <c r="N393" s="1"/>
      <c r="O393" s="1"/>
    </row>
    <row r="394" spans="1:15" ht="12.75" customHeight="1">
      <c r="A394" s="30">
        <v>384</v>
      </c>
      <c r="B394" s="311" t="s">
        <v>487</v>
      </c>
      <c r="C394" s="301">
        <v>117.3</v>
      </c>
      <c r="D394" s="302">
        <v>117.68333333333334</v>
      </c>
      <c r="E394" s="302">
        <v>115.66666666666667</v>
      </c>
      <c r="F394" s="302">
        <v>114.03333333333333</v>
      </c>
      <c r="G394" s="302">
        <v>112.01666666666667</v>
      </c>
      <c r="H394" s="302">
        <v>119.31666666666668</v>
      </c>
      <c r="I394" s="302">
        <v>121.33333333333333</v>
      </c>
      <c r="J394" s="302">
        <v>122.96666666666668</v>
      </c>
      <c r="K394" s="301">
        <v>119.7</v>
      </c>
      <c r="L394" s="301">
        <v>116.05</v>
      </c>
      <c r="M394" s="301">
        <v>16.2257</v>
      </c>
      <c r="N394" s="1"/>
      <c r="O394" s="1"/>
    </row>
    <row r="395" spans="1:15" ht="12.75" customHeight="1">
      <c r="A395" s="30">
        <v>385</v>
      </c>
      <c r="B395" s="311" t="s">
        <v>488</v>
      </c>
      <c r="C395" s="301">
        <v>987.15</v>
      </c>
      <c r="D395" s="302">
        <v>979.05000000000007</v>
      </c>
      <c r="E395" s="302">
        <v>963.10000000000014</v>
      </c>
      <c r="F395" s="302">
        <v>939.05000000000007</v>
      </c>
      <c r="G395" s="302">
        <v>923.10000000000014</v>
      </c>
      <c r="H395" s="302">
        <v>1003.1000000000001</v>
      </c>
      <c r="I395" s="302">
        <v>1019.0500000000002</v>
      </c>
      <c r="J395" s="302">
        <v>1043.1000000000001</v>
      </c>
      <c r="K395" s="301">
        <v>995</v>
      </c>
      <c r="L395" s="301">
        <v>955</v>
      </c>
      <c r="M395" s="301">
        <v>0.91969999999999996</v>
      </c>
      <c r="N395" s="1"/>
      <c r="O395" s="1"/>
    </row>
    <row r="396" spans="1:15" ht="12.75" customHeight="1">
      <c r="A396" s="30">
        <v>386</v>
      </c>
      <c r="B396" s="311" t="s">
        <v>185</v>
      </c>
      <c r="C396" s="301">
        <v>2505.6</v>
      </c>
      <c r="D396" s="302">
        <v>2521.6333333333332</v>
      </c>
      <c r="E396" s="302">
        <v>2484.9666666666662</v>
      </c>
      <c r="F396" s="302">
        <v>2464.333333333333</v>
      </c>
      <c r="G396" s="302">
        <v>2427.6666666666661</v>
      </c>
      <c r="H396" s="302">
        <v>2542.2666666666664</v>
      </c>
      <c r="I396" s="302">
        <v>2578.9333333333334</v>
      </c>
      <c r="J396" s="302">
        <v>2599.5666666666666</v>
      </c>
      <c r="K396" s="301">
        <v>2558.3000000000002</v>
      </c>
      <c r="L396" s="301">
        <v>2501</v>
      </c>
      <c r="M396" s="301">
        <v>48.998390000000001</v>
      </c>
      <c r="N396" s="1"/>
      <c r="O396" s="1"/>
    </row>
    <row r="397" spans="1:15" ht="12.75" customHeight="1">
      <c r="A397" s="30">
        <v>387</v>
      </c>
      <c r="B397" s="311" t="s">
        <v>843</v>
      </c>
      <c r="C397" s="301">
        <v>467.45</v>
      </c>
      <c r="D397" s="302">
        <v>472.48333333333335</v>
      </c>
      <c r="E397" s="302">
        <v>459.9666666666667</v>
      </c>
      <c r="F397" s="302">
        <v>452.48333333333335</v>
      </c>
      <c r="G397" s="302">
        <v>439.9666666666667</v>
      </c>
      <c r="H397" s="302">
        <v>479.9666666666667</v>
      </c>
      <c r="I397" s="302">
        <v>492.48333333333335</v>
      </c>
      <c r="J397" s="302">
        <v>499.9666666666667</v>
      </c>
      <c r="K397" s="301">
        <v>485</v>
      </c>
      <c r="L397" s="301">
        <v>465</v>
      </c>
      <c r="M397" s="301">
        <v>0.98812999999999995</v>
      </c>
      <c r="N397" s="1"/>
      <c r="O397" s="1"/>
    </row>
    <row r="398" spans="1:15" ht="12.75" customHeight="1">
      <c r="A398" s="30">
        <v>388</v>
      </c>
      <c r="B398" s="311" t="s">
        <v>479</v>
      </c>
      <c r="C398" s="301">
        <v>232.5</v>
      </c>
      <c r="D398" s="302">
        <v>231.9</v>
      </c>
      <c r="E398" s="302">
        <v>230.75</v>
      </c>
      <c r="F398" s="302">
        <v>229</v>
      </c>
      <c r="G398" s="302">
        <v>227.85</v>
      </c>
      <c r="H398" s="302">
        <v>233.65</v>
      </c>
      <c r="I398" s="302">
        <v>234.80000000000004</v>
      </c>
      <c r="J398" s="302">
        <v>236.55</v>
      </c>
      <c r="K398" s="301">
        <v>233.05</v>
      </c>
      <c r="L398" s="301">
        <v>230.15</v>
      </c>
      <c r="M398" s="301">
        <v>0.32164999999999999</v>
      </c>
      <c r="N398" s="1"/>
      <c r="O398" s="1"/>
    </row>
    <row r="399" spans="1:15" ht="12.75" customHeight="1">
      <c r="A399" s="30">
        <v>389</v>
      </c>
      <c r="B399" s="311" t="s">
        <v>489</v>
      </c>
      <c r="C399" s="301">
        <v>863.1</v>
      </c>
      <c r="D399" s="302">
        <v>872.19999999999993</v>
      </c>
      <c r="E399" s="302">
        <v>834.89999999999986</v>
      </c>
      <c r="F399" s="302">
        <v>806.69999999999993</v>
      </c>
      <c r="G399" s="302">
        <v>769.39999999999986</v>
      </c>
      <c r="H399" s="302">
        <v>900.39999999999986</v>
      </c>
      <c r="I399" s="302">
        <v>937.69999999999982</v>
      </c>
      <c r="J399" s="302">
        <v>965.89999999999986</v>
      </c>
      <c r="K399" s="301">
        <v>909.5</v>
      </c>
      <c r="L399" s="301">
        <v>844</v>
      </c>
      <c r="M399" s="301">
        <v>1.6569700000000001</v>
      </c>
      <c r="N399" s="1"/>
      <c r="O399" s="1"/>
    </row>
    <row r="400" spans="1:15" ht="12.75" customHeight="1">
      <c r="A400" s="30">
        <v>390</v>
      </c>
      <c r="B400" s="311" t="s">
        <v>490</v>
      </c>
      <c r="C400" s="301">
        <v>1100</v>
      </c>
      <c r="D400" s="302">
        <v>1111</v>
      </c>
      <c r="E400" s="302">
        <v>1084</v>
      </c>
      <c r="F400" s="302">
        <v>1068</v>
      </c>
      <c r="G400" s="302">
        <v>1041</v>
      </c>
      <c r="H400" s="302">
        <v>1127</v>
      </c>
      <c r="I400" s="302">
        <v>1154</v>
      </c>
      <c r="J400" s="302">
        <v>1170</v>
      </c>
      <c r="K400" s="301">
        <v>1138</v>
      </c>
      <c r="L400" s="301">
        <v>1095</v>
      </c>
      <c r="M400" s="301">
        <v>1.7561199999999999</v>
      </c>
      <c r="N400" s="1"/>
      <c r="O400" s="1"/>
    </row>
    <row r="401" spans="1:15" ht="12.75" customHeight="1">
      <c r="A401" s="30">
        <v>391</v>
      </c>
      <c r="B401" s="311" t="s">
        <v>481</v>
      </c>
      <c r="C401" s="301">
        <v>30.1</v>
      </c>
      <c r="D401" s="302">
        <v>29.966666666666669</v>
      </c>
      <c r="E401" s="302">
        <v>29.683333333333337</v>
      </c>
      <c r="F401" s="302">
        <v>29.266666666666669</v>
      </c>
      <c r="G401" s="302">
        <v>28.983333333333338</v>
      </c>
      <c r="H401" s="302">
        <v>30.383333333333336</v>
      </c>
      <c r="I401" s="302">
        <v>30.666666666666668</v>
      </c>
      <c r="J401" s="302">
        <v>31.083333333333336</v>
      </c>
      <c r="K401" s="301">
        <v>30.25</v>
      </c>
      <c r="L401" s="301">
        <v>29.55</v>
      </c>
      <c r="M401" s="301">
        <v>10.659039999999999</v>
      </c>
      <c r="N401" s="1"/>
      <c r="O401" s="1"/>
    </row>
    <row r="402" spans="1:15" ht="12.75" customHeight="1">
      <c r="A402" s="30">
        <v>392</v>
      </c>
      <c r="B402" s="311" t="s">
        <v>186</v>
      </c>
      <c r="C402" s="301">
        <v>66.5</v>
      </c>
      <c r="D402" s="302">
        <v>66.55</v>
      </c>
      <c r="E402" s="302">
        <v>65.099999999999994</v>
      </c>
      <c r="F402" s="302">
        <v>63.7</v>
      </c>
      <c r="G402" s="302">
        <v>62.25</v>
      </c>
      <c r="H402" s="302">
        <v>67.949999999999989</v>
      </c>
      <c r="I402" s="302">
        <v>69.400000000000006</v>
      </c>
      <c r="J402" s="302">
        <v>70.799999999999983</v>
      </c>
      <c r="K402" s="301">
        <v>68</v>
      </c>
      <c r="L402" s="301">
        <v>65.150000000000006</v>
      </c>
      <c r="M402" s="301">
        <v>389.76591999999999</v>
      </c>
      <c r="N402" s="1"/>
      <c r="O402" s="1"/>
    </row>
    <row r="403" spans="1:15" ht="12.75" customHeight="1">
      <c r="A403" s="30">
        <v>393</v>
      </c>
      <c r="B403" s="311" t="s">
        <v>274</v>
      </c>
      <c r="C403" s="301">
        <v>6499.2</v>
      </c>
      <c r="D403" s="302">
        <v>6479.666666666667</v>
      </c>
      <c r="E403" s="302">
        <v>6449.5333333333338</v>
      </c>
      <c r="F403" s="302">
        <v>6399.8666666666668</v>
      </c>
      <c r="G403" s="302">
        <v>6369.7333333333336</v>
      </c>
      <c r="H403" s="302">
        <v>6529.3333333333339</v>
      </c>
      <c r="I403" s="302">
        <v>6559.4666666666672</v>
      </c>
      <c r="J403" s="302">
        <v>6609.1333333333341</v>
      </c>
      <c r="K403" s="301">
        <v>6509.8</v>
      </c>
      <c r="L403" s="301">
        <v>6430</v>
      </c>
      <c r="M403" s="301">
        <v>2.392E-2</v>
      </c>
      <c r="N403" s="1"/>
      <c r="O403" s="1"/>
    </row>
    <row r="404" spans="1:15" ht="12.75" customHeight="1">
      <c r="A404" s="30">
        <v>394</v>
      </c>
      <c r="B404" s="311" t="s">
        <v>273</v>
      </c>
      <c r="C404" s="301">
        <v>713.75</v>
      </c>
      <c r="D404" s="302">
        <v>712.7166666666667</v>
      </c>
      <c r="E404" s="302">
        <v>704.53333333333342</v>
      </c>
      <c r="F404" s="302">
        <v>695.31666666666672</v>
      </c>
      <c r="G404" s="302">
        <v>687.13333333333344</v>
      </c>
      <c r="H404" s="302">
        <v>721.93333333333339</v>
      </c>
      <c r="I404" s="302">
        <v>730.11666666666679</v>
      </c>
      <c r="J404" s="302">
        <v>739.33333333333337</v>
      </c>
      <c r="K404" s="301">
        <v>720.9</v>
      </c>
      <c r="L404" s="301">
        <v>703.5</v>
      </c>
      <c r="M404" s="301">
        <v>12.887969999999999</v>
      </c>
      <c r="N404" s="1"/>
      <c r="O404" s="1"/>
    </row>
    <row r="405" spans="1:15" ht="12.75" customHeight="1">
      <c r="A405" s="30">
        <v>395</v>
      </c>
      <c r="B405" s="311" t="s">
        <v>187</v>
      </c>
      <c r="C405" s="301">
        <v>1070.45</v>
      </c>
      <c r="D405" s="302">
        <v>1076.3499999999999</v>
      </c>
      <c r="E405" s="302">
        <v>1056.6999999999998</v>
      </c>
      <c r="F405" s="302">
        <v>1042.9499999999998</v>
      </c>
      <c r="G405" s="302">
        <v>1023.2999999999997</v>
      </c>
      <c r="H405" s="302">
        <v>1090.0999999999999</v>
      </c>
      <c r="I405" s="302">
        <v>1109.75</v>
      </c>
      <c r="J405" s="302">
        <v>1123.5</v>
      </c>
      <c r="K405" s="301">
        <v>1096</v>
      </c>
      <c r="L405" s="301">
        <v>1062.5999999999999</v>
      </c>
      <c r="M405" s="301">
        <v>5.6013599999999997</v>
      </c>
      <c r="N405" s="1"/>
      <c r="O405" s="1"/>
    </row>
    <row r="406" spans="1:15" ht="12.75" customHeight="1">
      <c r="A406" s="30">
        <v>396</v>
      </c>
      <c r="B406" s="311" t="s">
        <v>188</v>
      </c>
      <c r="C406" s="301">
        <v>447.65</v>
      </c>
      <c r="D406" s="302">
        <v>447.83333333333331</v>
      </c>
      <c r="E406" s="302">
        <v>444.46666666666664</v>
      </c>
      <c r="F406" s="302">
        <v>441.2833333333333</v>
      </c>
      <c r="G406" s="302">
        <v>437.91666666666663</v>
      </c>
      <c r="H406" s="302">
        <v>451.01666666666665</v>
      </c>
      <c r="I406" s="302">
        <v>454.38333333333333</v>
      </c>
      <c r="J406" s="302">
        <v>457.56666666666666</v>
      </c>
      <c r="K406" s="301">
        <v>451.2</v>
      </c>
      <c r="L406" s="301">
        <v>444.65</v>
      </c>
      <c r="M406" s="301">
        <v>110.66446999999999</v>
      </c>
      <c r="N406" s="1"/>
      <c r="O406" s="1"/>
    </row>
    <row r="407" spans="1:15" ht="12.75" customHeight="1">
      <c r="A407" s="30">
        <v>397</v>
      </c>
      <c r="B407" s="311" t="s">
        <v>494</v>
      </c>
      <c r="C407" s="301">
        <v>2150.65</v>
      </c>
      <c r="D407" s="302">
        <v>2155.5166666666669</v>
      </c>
      <c r="E407" s="302">
        <v>2130.1333333333337</v>
      </c>
      <c r="F407" s="302">
        <v>2109.6166666666668</v>
      </c>
      <c r="G407" s="302">
        <v>2084.2333333333336</v>
      </c>
      <c r="H407" s="302">
        <v>2176.0333333333338</v>
      </c>
      <c r="I407" s="302">
        <v>2201.416666666667</v>
      </c>
      <c r="J407" s="302">
        <v>2221.9333333333338</v>
      </c>
      <c r="K407" s="301">
        <v>2180.9</v>
      </c>
      <c r="L407" s="301">
        <v>2135</v>
      </c>
      <c r="M407" s="301">
        <v>0.28056999999999999</v>
      </c>
      <c r="N407" s="1"/>
      <c r="O407" s="1"/>
    </row>
    <row r="408" spans="1:15" ht="12.75" customHeight="1">
      <c r="A408" s="30">
        <v>398</v>
      </c>
      <c r="B408" s="311" t="s">
        <v>495</v>
      </c>
      <c r="C408" s="301">
        <v>94.9</v>
      </c>
      <c r="D408" s="302">
        <v>95.183333333333337</v>
      </c>
      <c r="E408" s="302">
        <v>93.416666666666671</v>
      </c>
      <c r="F408" s="302">
        <v>91.933333333333337</v>
      </c>
      <c r="G408" s="302">
        <v>90.166666666666671</v>
      </c>
      <c r="H408" s="302">
        <v>96.666666666666671</v>
      </c>
      <c r="I408" s="302">
        <v>98.433333333333323</v>
      </c>
      <c r="J408" s="302">
        <v>99.916666666666671</v>
      </c>
      <c r="K408" s="301">
        <v>96.95</v>
      </c>
      <c r="L408" s="301">
        <v>93.7</v>
      </c>
      <c r="M408" s="301">
        <v>3.2928199999999999</v>
      </c>
      <c r="N408" s="1"/>
      <c r="O408" s="1"/>
    </row>
    <row r="409" spans="1:15" ht="12.75" customHeight="1">
      <c r="A409" s="30">
        <v>399</v>
      </c>
      <c r="B409" s="311" t="s">
        <v>500</v>
      </c>
      <c r="C409" s="301">
        <v>89.25</v>
      </c>
      <c r="D409" s="302">
        <v>90.333333333333329</v>
      </c>
      <c r="E409" s="302">
        <v>84.516666666666652</v>
      </c>
      <c r="F409" s="302">
        <v>79.783333333333317</v>
      </c>
      <c r="G409" s="302">
        <v>73.96666666666664</v>
      </c>
      <c r="H409" s="302">
        <v>95.066666666666663</v>
      </c>
      <c r="I409" s="302">
        <v>100.88333333333335</v>
      </c>
      <c r="J409" s="302">
        <v>105.61666666666667</v>
      </c>
      <c r="K409" s="301">
        <v>96.15</v>
      </c>
      <c r="L409" s="301">
        <v>85.6</v>
      </c>
      <c r="M409" s="301">
        <v>20.499890000000001</v>
      </c>
      <c r="N409" s="1"/>
      <c r="O409" s="1"/>
    </row>
    <row r="410" spans="1:15" ht="12.75" customHeight="1">
      <c r="A410" s="30">
        <v>400</v>
      </c>
      <c r="B410" s="311" t="s">
        <v>496</v>
      </c>
      <c r="C410" s="301">
        <v>96.9</v>
      </c>
      <c r="D410" s="302">
        <v>94.65000000000002</v>
      </c>
      <c r="E410" s="302">
        <v>90.400000000000034</v>
      </c>
      <c r="F410" s="302">
        <v>83.90000000000002</v>
      </c>
      <c r="G410" s="302">
        <v>79.650000000000034</v>
      </c>
      <c r="H410" s="302">
        <v>101.15000000000003</v>
      </c>
      <c r="I410" s="302">
        <v>105.4</v>
      </c>
      <c r="J410" s="302">
        <v>111.90000000000003</v>
      </c>
      <c r="K410" s="301">
        <v>98.9</v>
      </c>
      <c r="L410" s="301">
        <v>88.15</v>
      </c>
      <c r="M410" s="301">
        <v>61.812240000000003</v>
      </c>
      <c r="N410" s="1"/>
      <c r="O410" s="1"/>
    </row>
    <row r="411" spans="1:15" ht="12.75" customHeight="1">
      <c r="A411" s="30">
        <v>401</v>
      </c>
      <c r="B411" s="311" t="s">
        <v>498</v>
      </c>
      <c r="C411" s="301">
        <v>2584.4</v>
      </c>
      <c r="D411" s="302">
        <v>2575.6666666666665</v>
      </c>
      <c r="E411" s="302">
        <v>2551.333333333333</v>
      </c>
      <c r="F411" s="302">
        <v>2518.2666666666664</v>
      </c>
      <c r="G411" s="302">
        <v>2493.9333333333329</v>
      </c>
      <c r="H411" s="302">
        <v>2608.7333333333331</v>
      </c>
      <c r="I411" s="302">
        <v>2633.0666666666662</v>
      </c>
      <c r="J411" s="302">
        <v>2666.1333333333332</v>
      </c>
      <c r="K411" s="301">
        <v>2600</v>
      </c>
      <c r="L411" s="301">
        <v>2542.6</v>
      </c>
      <c r="M411" s="301">
        <v>6.6439999999999999E-2</v>
      </c>
      <c r="N411" s="1"/>
      <c r="O411" s="1"/>
    </row>
    <row r="412" spans="1:15" ht="12.75" customHeight="1">
      <c r="A412" s="30">
        <v>402</v>
      </c>
      <c r="B412" s="311" t="s">
        <v>497</v>
      </c>
      <c r="C412" s="301">
        <v>592.45000000000005</v>
      </c>
      <c r="D412" s="302">
        <v>595.9666666666667</v>
      </c>
      <c r="E412" s="302">
        <v>577.48333333333335</v>
      </c>
      <c r="F412" s="302">
        <v>562.51666666666665</v>
      </c>
      <c r="G412" s="302">
        <v>544.0333333333333</v>
      </c>
      <c r="H412" s="302">
        <v>610.93333333333339</v>
      </c>
      <c r="I412" s="302">
        <v>629.41666666666674</v>
      </c>
      <c r="J412" s="302">
        <v>644.38333333333344</v>
      </c>
      <c r="K412" s="301">
        <v>614.45000000000005</v>
      </c>
      <c r="L412" s="301">
        <v>581</v>
      </c>
      <c r="M412" s="301">
        <v>2.7050999999999998</v>
      </c>
      <c r="N412" s="1"/>
      <c r="O412" s="1"/>
    </row>
    <row r="413" spans="1:15" ht="12.75" customHeight="1">
      <c r="A413" s="30">
        <v>403</v>
      </c>
      <c r="B413" s="311" t="s">
        <v>499</v>
      </c>
      <c r="C413" s="301">
        <v>418.3</v>
      </c>
      <c r="D413" s="302">
        <v>419.2</v>
      </c>
      <c r="E413" s="302">
        <v>411.4</v>
      </c>
      <c r="F413" s="302">
        <v>404.5</v>
      </c>
      <c r="G413" s="302">
        <v>396.7</v>
      </c>
      <c r="H413" s="302">
        <v>426.09999999999997</v>
      </c>
      <c r="I413" s="302">
        <v>433.90000000000003</v>
      </c>
      <c r="J413" s="302">
        <v>440.79999999999995</v>
      </c>
      <c r="K413" s="301">
        <v>427</v>
      </c>
      <c r="L413" s="301">
        <v>412.3</v>
      </c>
      <c r="M413" s="301">
        <v>0.37103000000000003</v>
      </c>
      <c r="N413" s="1"/>
      <c r="O413" s="1"/>
    </row>
    <row r="414" spans="1:15" ht="12.75" customHeight="1">
      <c r="A414" s="30">
        <v>404</v>
      </c>
      <c r="B414" s="311" t="s">
        <v>189</v>
      </c>
      <c r="C414" s="301">
        <v>18496.75</v>
      </c>
      <c r="D414" s="302">
        <v>18407.25</v>
      </c>
      <c r="E414" s="302">
        <v>18224.5</v>
      </c>
      <c r="F414" s="302">
        <v>17952.25</v>
      </c>
      <c r="G414" s="302">
        <v>17769.5</v>
      </c>
      <c r="H414" s="302">
        <v>18679.5</v>
      </c>
      <c r="I414" s="302">
        <v>18862.25</v>
      </c>
      <c r="J414" s="302">
        <v>19134.5</v>
      </c>
      <c r="K414" s="301">
        <v>18590</v>
      </c>
      <c r="L414" s="301">
        <v>18135</v>
      </c>
      <c r="M414" s="301">
        <v>0.27406000000000003</v>
      </c>
      <c r="N414" s="1"/>
      <c r="O414" s="1"/>
    </row>
    <row r="415" spans="1:15" ht="12.75" customHeight="1">
      <c r="A415" s="30">
        <v>405</v>
      </c>
      <c r="B415" s="311" t="s">
        <v>501</v>
      </c>
      <c r="C415" s="301">
        <v>1611.05</v>
      </c>
      <c r="D415" s="302">
        <v>1608.3333333333333</v>
      </c>
      <c r="E415" s="302">
        <v>1562.7166666666665</v>
      </c>
      <c r="F415" s="302">
        <v>1514.3833333333332</v>
      </c>
      <c r="G415" s="302">
        <v>1468.7666666666664</v>
      </c>
      <c r="H415" s="302">
        <v>1656.6666666666665</v>
      </c>
      <c r="I415" s="302">
        <v>1702.2833333333333</v>
      </c>
      <c r="J415" s="302">
        <v>1750.6166666666666</v>
      </c>
      <c r="K415" s="301">
        <v>1653.95</v>
      </c>
      <c r="L415" s="301">
        <v>1560</v>
      </c>
      <c r="M415" s="301">
        <v>3.1047600000000002</v>
      </c>
      <c r="N415" s="1"/>
      <c r="O415" s="1"/>
    </row>
    <row r="416" spans="1:15" ht="12.75" customHeight="1">
      <c r="A416" s="30">
        <v>406</v>
      </c>
      <c r="B416" s="311" t="s">
        <v>190</v>
      </c>
      <c r="C416" s="301">
        <v>2274.1999999999998</v>
      </c>
      <c r="D416" s="302">
        <v>2291.75</v>
      </c>
      <c r="E416" s="302">
        <v>2233.25</v>
      </c>
      <c r="F416" s="302">
        <v>2192.3000000000002</v>
      </c>
      <c r="G416" s="302">
        <v>2133.8000000000002</v>
      </c>
      <c r="H416" s="302">
        <v>2332.6999999999998</v>
      </c>
      <c r="I416" s="302">
        <v>2391.1999999999998</v>
      </c>
      <c r="J416" s="302">
        <v>2432.1499999999996</v>
      </c>
      <c r="K416" s="301">
        <v>2350.25</v>
      </c>
      <c r="L416" s="301">
        <v>2250.8000000000002</v>
      </c>
      <c r="M416" s="301">
        <v>3.2591899999999998</v>
      </c>
      <c r="N416" s="1"/>
      <c r="O416" s="1"/>
    </row>
    <row r="417" spans="1:15" ht="12.75" customHeight="1">
      <c r="A417" s="30">
        <v>407</v>
      </c>
      <c r="B417" s="311" t="s">
        <v>491</v>
      </c>
      <c r="C417" s="301">
        <v>437.3</v>
      </c>
      <c r="D417" s="302">
        <v>444.56666666666666</v>
      </c>
      <c r="E417" s="302">
        <v>427.73333333333335</v>
      </c>
      <c r="F417" s="302">
        <v>418.16666666666669</v>
      </c>
      <c r="G417" s="302">
        <v>401.33333333333337</v>
      </c>
      <c r="H417" s="302">
        <v>454.13333333333333</v>
      </c>
      <c r="I417" s="302">
        <v>470.9666666666667</v>
      </c>
      <c r="J417" s="302">
        <v>480.5333333333333</v>
      </c>
      <c r="K417" s="301">
        <v>461.4</v>
      </c>
      <c r="L417" s="301">
        <v>435</v>
      </c>
      <c r="M417" s="301">
        <v>0.79483000000000004</v>
      </c>
      <c r="N417" s="1"/>
      <c r="O417" s="1"/>
    </row>
    <row r="418" spans="1:15" ht="12.75" customHeight="1">
      <c r="A418" s="30">
        <v>408</v>
      </c>
      <c r="B418" s="311" t="s">
        <v>492</v>
      </c>
      <c r="C418" s="301">
        <v>26.05</v>
      </c>
      <c r="D418" s="302">
        <v>26.116666666666671</v>
      </c>
      <c r="E418" s="302">
        <v>25.88333333333334</v>
      </c>
      <c r="F418" s="302">
        <v>25.716666666666669</v>
      </c>
      <c r="G418" s="302">
        <v>25.483333333333338</v>
      </c>
      <c r="H418" s="302">
        <v>26.283333333333342</v>
      </c>
      <c r="I418" s="302">
        <v>26.516666666666669</v>
      </c>
      <c r="J418" s="302">
        <v>26.683333333333344</v>
      </c>
      <c r="K418" s="301">
        <v>26.35</v>
      </c>
      <c r="L418" s="301">
        <v>25.95</v>
      </c>
      <c r="M418" s="301">
        <v>5.1487299999999996</v>
      </c>
      <c r="N418" s="1"/>
      <c r="O418" s="1"/>
    </row>
    <row r="419" spans="1:15" ht="12.75" customHeight="1">
      <c r="A419" s="30">
        <v>409</v>
      </c>
      <c r="B419" s="311" t="s">
        <v>493</v>
      </c>
      <c r="C419" s="301">
        <v>3197.45</v>
      </c>
      <c r="D419" s="302">
        <v>3216.6833333333329</v>
      </c>
      <c r="E419" s="302">
        <v>3160.766666666666</v>
      </c>
      <c r="F419" s="302">
        <v>3124.083333333333</v>
      </c>
      <c r="G419" s="302">
        <v>3068.1666666666661</v>
      </c>
      <c r="H419" s="302">
        <v>3253.3666666666659</v>
      </c>
      <c r="I419" s="302">
        <v>3309.2833333333328</v>
      </c>
      <c r="J419" s="302">
        <v>3345.9666666666658</v>
      </c>
      <c r="K419" s="301">
        <v>3272.6</v>
      </c>
      <c r="L419" s="301">
        <v>3180</v>
      </c>
      <c r="M419" s="301">
        <v>9.8059999999999994E-2</v>
      </c>
      <c r="N419" s="1"/>
      <c r="O419" s="1"/>
    </row>
    <row r="420" spans="1:15" ht="12.75" customHeight="1">
      <c r="A420" s="30">
        <v>410</v>
      </c>
      <c r="B420" s="311" t="s">
        <v>502</v>
      </c>
      <c r="C420" s="301">
        <v>521.35</v>
      </c>
      <c r="D420" s="302">
        <v>522.65</v>
      </c>
      <c r="E420" s="302">
        <v>513.69999999999993</v>
      </c>
      <c r="F420" s="302">
        <v>506.04999999999995</v>
      </c>
      <c r="G420" s="302">
        <v>497.09999999999991</v>
      </c>
      <c r="H420" s="302">
        <v>530.29999999999995</v>
      </c>
      <c r="I420" s="302">
        <v>539.25</v>
      </c>
      <c r="J420" s="302">
        <v>546.9</v>
      </c>
      <c r="K420" s="301">
        <v>531.6</v>
      </c>
      <c r="L420" s="301">
        <v>515</v>
      </c>
      <c r="M420" s="301">
        <v>2.9220199999999998</v>
      </c>
      <c r="N420" s="1"/>
      <c r="O420" s="1"/>
    </row>
    <row r="421" spans="1:15" ht="12.75" customHeight="1">
      <c r="A421" s="30">
        <v>411</v>
      </c>
      <c r="B421" s="311" t="s">
        <v>504</v>
      </c>
      <c r="C421" s="301">
        <v>347.7</v>
      </c>
      <c r="D421" s="302">
        <v>349.3</v>
      </c>
      <c r="E421" s="302">
        <v>343.5</v>
      </c>
      <c r="F421" s="302">
        <v>339.3</v>
      </c>
      <c r="G421" s="302">
        <v>333.5</v>
      </c>
      <c r="H421" s="302">
        <v>353.5</v>
      </c>
      <c r="I421" s="302">
        <v>359.30000000000007</v>
      </c>
      <c r="J421" s="302">
        <v>363.5</v>
      </c>
      <c r="K421" s="301">
        <v>355.1</v>
      </c>
      <c r="L421" s="301">
        <v>345.1</v>
      </c>
      <c r="M421" s="301">
        <v>0.35625000000000001</v>
      </c>
      <c r="N421" s="1"/>
      <c r="O421" s="1"/>
    </row>
    <row r="422" spans="1:15" ht="12.75" customHeight="1">
      <c r="A422" s="30">
        <v>412</v>
      </c>
      <c r="B422" s="311" t="s">
        <v>503</v>
      </c>
      <c r="C422" s="301">
        <v>2741.7</v>
      </c>
      <c r="D422" s="302">
        <v>2751.3833333333332</v>
      </c>
      <c r="E422" s="302">
        <v>2711.3166666666666</v>
      </c>
      <c r="F422" s="302">
        <v>2680.9333333333334</v>
      </c>
      <c r="G422" s="302">
        <v>2640.8666666666668</v>
      </c>
      <c r="H422" s="302">
        <v>2781.7666666666664</v>
      </c>
      <c r="I422" s="302">
        <v>2821.833333333333</v>
      </c>
      <c r="J422" s="302">
        <v>2852.2166666666662</v>
      </c>
      <c r="K422" s="301">
        <v>2791.45</v>
      </c>
      <c r="L422" s="301">
        <v>2721</v>
      </c>
      <c r="M422" s="301">
        <v>0.36630000000000001</v>
      </c>
      <c r="N422" s="1"/>
      <c r="O422" s="1"/>
    </row>
    <row r="423" spans="1:15" ht="12.75" customHeight="1">
      <c r="A423" s="30">
        <v>413</v>
      </c>
      <c r="B423" s="311" t="s">
        <v>858</v>
      </c>
      <c r="C423" s="301">
        <v>539.85</v>
      </c>
      <c r="D423" s="302">
        <v>546.11666666666667</v>
      </c>
      <c r="E423" s="302">
        <v>530.23333333333335</v>
      </c>
      <c r="F423" s="302">
        <v>520.61666666666667</v>
      </c>
      <c r="G423" s="302">
        <v>504.73333333333335</v>
      </c>
      <c r="H423" s="302">
        <v>555.73333333333335</v>
      </c>
      <c r="I423" s="302">
        <v>571.61666666666679</v>
      </c>
      <c r="J423" s="302">
        <v>581.23333333333335</v>
      </c>
      <c r="K423" s="301">
        <v>562</v>
      </c>
      <c r="L423" s="301">
        <v>536.5</v>
      </c>
      <c r="M423" s="301">
        <v>7.1447200000000004</v>
      </c>
      <c r="N423" s="1"/>
      <c r="O423" s="1"/>
    </row>
    <row r="424" spans="1:15" ht="12.75" customHeight="1">
      <c r="A424" s="30">
        <v>414</v>
      </c>
      <c r="B424" s="311" t="s">
        <v>505</v>
      </c>
      <c r="C424" s="301">
        <v>635.75</v>
      </c>
      <c r="D424" s="302">
        <v>641.75</v>
      </c>
      <c r="E424" s="302">
        <v>624.20000000000005</v>
      </c>
      <c r="F424" s="302">
        <v>612.65000000000009</v>
      </c>
      <c r="G424" s="302">
        <v>595.10000000000014</v>
      </c>
      <c r="H424" s="302">
        <v>653.29999999999995</v>
      </c>
      <c r="I424" s="302">
        <v>670.84999999999991</v>
      </c>
      <c r="J424" s="302">
        <v>682.39999999999986</v>
      </c>
      <c r="K424" s="301">
        <v>659.3</v>
      </c>
      <c r="L424" s="301">
        <v>630.20000000000005</v>
      </c>
      <c r="M424" s="301">
        <v>1.6492100000000001</v>
      </c>
      <c r="N424" s="1"/>
      <c r="O424" s="1"/>
    </row>
    <row r="425" spans="1:15" ht="12.75" customHeight="1">
      <c r="A425" s="30">
        <v>415</v>
      </c>
      <c r="B425" s="311" t="s">
        <v>506</v>
      </c>
      <c r="C425" s="301">
        <v>332.95</v>
      </c>
      <c r="D425" s="302">
        <v>327.2833333333333</v>
      </c>
      <c r="E425" s="302">
        <v>315.66666666666663</v>
      </c>
      <c r="F425" s="302">
        <v>298.38333333333333</v>
      </c>
      <c r="G425" s="302">
        <v>286.76666666666665</v>
      </c>
      <c r="H425" s="302">
        <v>344.56666666666661</v>
      </c>
      <c r="I425" s="302">
        <v>356.18333333333328</v>
      </c>
      <c r="J425" s="302">
        <v>373.46666666666658</v>
      </c>
      <c r="K425" s="301">
        <v>338.9</v>
      </c>
      <c r="L425" s="301">
        <v>310</v>
      </c>
      <c r="M425" s="301">
        <v>5.2508900000000001</v>
      </c>
      <c r="N425" s="1"/>
      <c r="O425" s="1"/>
    </row>
    <row r="426" spans="1:15" ht="12.75" customHeight="1">
      <c r="A426" s="30">
        <v>416</v>
      </c>
      <c r="B426" s="311" t="s">
        <v>514</v>
      </c>
      <c r="C426" s="301">
        <v>186</v>
      </c>
      <c r="D426" s="302">
        <v>187.9</v>
      </c>
      <c r="E426" s="302">
        <v>183.10000000000002</v>
      </c>
      <c r="F426" s="302">
        <v>180.20000000000002</v>
      </c>
      <c r="G426" s="302">
        <v>175.40000000000003</v>
      </c>
      <c r="H426" s="302">
        <v>190.8</v>
      </c>
      <c r="I426" s="302">
        <v>195.60000000000002</v>
      </c>
      <c r="J426" s="302">
        <v>198.5</v>
      </c>
      <c r="K426" s="301">
        <v>192.7</v>
      </c>
      <c r="L426" s="301">
        <v>185</v>
      </c>
      <c r="M426" s="301">
        <v>3.4971000000000001</v>
      </c>
      <c r="N426" s="1"/>
      <c r="O426" s="1"/>
    </row>
    <row r="427" spans="1:15" ht="12.75" customHeight="1">
      <c r="A427" s="30">
        <v>417</v>
      </c>
      <c r="B427" s="311" t="s">
        <v>507</v>
      </c>
      <c r="C427" s="301">
        <v>37.950000000000003</v>
      </c>
      <c r="D427" s="302">
        <v>38.583333333333336</v>
      </c>
      <c r="E427" s="302">
        <v>36.56666666666667</v>
      </c>
      <c r="F427" s="302">
        <v>35.183333333333337</v>
      </c>
      <c r="G427" s="302">
        <v>33.166666666666671</v>
      </c>
      <c r="H427" s="302">
        <v>39.966666666666669</v>
      </c>
      <c r="I427" s="302">
        <v>41.983333333333334</v>
      </c>
      <c r="J427" s="302">
        <v>43.366666666666667</v>
      </c>
      <c r="K427" s="301">
        <v>40.6</v>
      </c>
      <c r="L427" s="301">
        <v>37.200000000000003</v>
      </c>
      <c r="M427" s="301">
        <v>31.288070000000001</v>
      </c>
      <c r="N427" s="1"/>
      <c r="O427" s="1"/>
    </row>
    <row r="428" spans="1:15" ht="12.75" customHeight="1">
      <c r="A428" s="30">
        <v>418</v>
      </c>
      <c r="B428" s="311" t="s">
        <v>191</v>
      </c>
      <c r="C428" s="301">
        <v>2168.3000000000002</v>
      </c>
      <c r="D428" s="302">
        <v>2182.0833333333335</v>
      </c>
      <c r="E428" s="302">
        <v>2144.2166666666672</v>
      </c>
      <c r="F428" s="302">
        <v>2120.1333333333337</v>
      </c>
      <c r="G428" s="302">
        <v>2082.2666666666673</v>
      </c>
      <c r="H428" s="302">
        <v>2206.166666666667</v>
      </c>
      <c r="I428" s="302">
        <v>2244.0333333333328</v>
      </c>
      <c r="J428" s="302">
        <v>2268.1166666666668</v>
      </c>
      <c r="K428" s="301">
        <v>2219.9499999999998</v>
      </c>
      <c r="L428" s="301">
        <v>2158</v>
      </c>
      <c r="M428" s="301">
        <v>3.96618</v>
      </c>
      <c r="N428" s="1"/>
      <c r="O428" s="1"/>
    </row>
    <row r="429" spans="1:15" ht="12.75" customHeight="1">
      <c r="A429" s="30">
        <v>419</v>
      </c>
      <c r="B429" s="311" t="s">
        <v>192</v>
      </c>
      <c r="C429" s="301">
        <v>1171.5999999999999</v>
      </c>
      <c r="D429" s="302">
        <v>1178.55</v>
      </c>
      <c r="E429" s="302">
        <v>1158.0999999999999</v>
      </c>
      <c r="F429" s="302">
        <v>1144.5999999999999</v>
      </c>
      <c r="G429" s="302">
        <v>1124.1499999999999</v>
      </c>
      <c r="H429" s="302">
        <v>1192.05</v>
      </c>
      <c r="I429" s="302">
        <v>1212.5000000000002</v>
      </c>
      <c r="J429" s="302">
        <v>1226</v>
      </c>
      <c r="K429" s="301">
        <v>1199</v>
      </c>
      <c r="L429" s="301">
        <v>1165.05</v>
      </c>
      <c r="M429" s="301">
        <v>9.7819500000000001</v>
      </c>
      <c r="N429" s="1"/>
      <c r="O429" s="1"/>
    </row>
    <row r="430" spans="1:15" ht="12.75" customHeight="1">
      <c r="A430" s="30">
        <v>420</v>
      </c>
      <c r="B430" s="311" t="s">
        <v>511</v>
      </c>
      <c r="C430" s="301">
        <v>296.95</v>
      </c>
      <c r="D430" s="302">
        <v>298.58333333333331</v>
      </c>
      <c r="E430" s="302">
        <v>292.51666666666665</v>
      </c>
      <c r="F430" s="302">
        <v>288.08333333333331</v>
      </c>
      <c r="G430" s="302">
        <v>282.01666666666665</v>
      </c>
      <c r="H430" s="302">
        <v>303.01666666666665</v>
      </c>
      <c r="I430" s="302">
        <v>309.08333333333337</v>
      </c>
      <c r="J430" s="302">
        <v>313.51666666666665</v>
      </c>
      <c r="K430" s="301">
        <v>304.64999999999998</v>
      </c>
      <c r="L430" s="301">
        <v>294.14999999999998</v>
      </c>
      <c r="M430" s="301">
        <v>5.03383</v>
      </c>
      <c r="N430" s="1"/>
      <c r="O430" s="1"/>
    </row>
    <row r="431" spans="1:15" ht="12.75" customHeight="1">
      <c r="A431" s="30">
        <v>421</v>
      </c>
      <c r="B431" s="311" t="s">
        <v>508</v>
      </c>
      <c r="C431" s="301">
        <v>84.85</v>
      </c>
      <c r="D431" s="302">
        <v>84.7</v>
      </c>
      <c r="E431" s="302">
        <v>83.9</v>
      </c>
      <c r="F431" s="302">
        <v>82.95</v>
      </c>
      <c r="G431" s="302">
        <v>82.15</v>
      </c>
      <c r="H431" s="302">
        <v>85.65</v>
      </c>
      <c r="I431" s="302">
        <v>86.449999999999989</v>
      </c>
      <c r="J431" s="302">
        <v>87.4</v>
      </c>
      <c r="K431" s="301">
        <v>85.5</v>
      </c>
      <c r="L431" s="301">
        <v>83.75</v>
      </c>
      <c r="M431" s="301">
        <v>0.56294</v>
      </c>
      <c r="N431" s="1"/>
      <c r="O431" s="1"/>
    </row>
    <row r="432" spans="1:15" ht="12.75" customHeight="1">
      <c r="A432" s="30">
        <v>422</v>
      </c>
      <c r="B432" s="311" t="s">
        <v>510</v>
      </c>
      <c r="C432" s="301">
        <v>142.55000000000001</v>
      </c>
      <c r="D432" s="302">
        <v>144.20000000000002</v>
      </c>
      <c r="E432" s="302">
        <v>139.45000000000005</v>
      </c>
      <c r="F432" s="302">
        <v>136.35000000000002</v>
      </c>
      <c r="G432" s="302">
        <v>131.60000000000005</v>
      </c>
      <c r="H432" s="302">
        <v>147.30000000000004</v>
      </c>
      <c r="I432" s="302">
        <v>152.04999999999998</v>
      </c>
      <c r="J432" s="302">
        <v>155.15000000000003</v>
      </c>
      <c r="K432" s="301">
        <v>148.94999999999999</v>
      </c>
      <c r="L432" s="301">
        <v>141.1</v>
      </c>
      <c r="M432" s="301">
        <v>3.0465300000000002</v>
      </c>
      <c r="N432" s="1"/>
      <c r="O432" s="1"/>
    </row>
    <row r="433" spans="1:15" ht="12.75" customHeight="1">
      <c r="A433" s="30">
        <v>423</v>
      </c>
      <c r="B433" s="311" t="s">
        <v>512</v>
      </c>
      <c r="C433" s="301">
        <v>429.05</v>
      </c>
      <c r="D433" s="302">
        <v>428.51666666666665</v>
      </c>
      <c r="E433" s="302">
        <v>422.0333333333333</v>
      </c>
      <c r="F433" s="302">
        <v>415.01666666666665</v>
      </c>
      <c r="G433" s="302">
        <v>408.5333333333333</v>
      </c>
      <c r="H433" s="302">
        <v>435.5333333333333</v>
      </c>
      <c r="I433" s="302">
        <v>442.01666666666665</v>
      </c>
      <c r="J433" s="302">
        <v>449.0333333333333</v>
      </c>
      <c r="K433" s="301">
        <v>435</v>
      </c>
      <c r="L433" s="301">
        <v>421.5</v>
      </c>
      <c r="M433" s="301">
        <v>5.7720599999999997</v>
      </c>
      <c r="N433" s="1"/>
      <c r="O433" s="1"/>
    </row>
    <row r="434" spans="1:15" ht="12.75" customHeight="1">
      <c r="A434" s="30">
        <v>424</v>
      </c>
      <c r="B434" s="311" t="s">
        <v>513</v>
      </c>
      <c r="C434" s="301">
        <v>409.6</v>
      </c>
      <c r="D434" s="302">
        <v>416.7166666666667</v>
      </c>
      <c r="E434" s="302">
        <v>400.58333333333337</v>
      </c>
      <c r="F434" s="302">
        <v>391.56666666666666</v>
      </c>
      <c r="G434" s="302">
        <v>375.43333333333334</v>
      </c>
      <c r="H434" s="302">
        <v>425.73333333333341</v>
      </c>
      <c r="I434" s="302">
        <v>441.86666666666673</v>
      </c>
      <c r="J434" s="302">
        <v>450.88333333333344</v>
      </c>
      <c r="K434" s="301">
        <v>432.85</v>
      </c>
      <c r="L434" s="301">
        <v>407.7</v>
      </c>
      <c r="M434" s="301">
        <v>2.5707499999999999</v>
      </c>
      <c r="N434" s="1"/>
      <c r="O434" s="1"/>
    </row>
    <row r="435" spans="1:15" ht="12.75" customHeight="1">
      <c r="A435" s="30">
        <v>425</v>
      </c>
      <c r="B435" s="311" t="s">
        <v>515</v>
      </c>
      <c r="C435" s="301">
        <v>1711.9</v>
      </c>
      <c r="D435" s="302">
        <v>1711.8</v>
      </c>
      <c r="E435" s="302">
        <v>1703.6999999999998</v>
      </c>
      <c r="F435" s="302">
        <v>1695.4999999999998</v>
      </c>
      <c r="G435" s="302">
        <v>1687.3999999999996</v>
      </c>
      <c r="H435" s="302">
        <v>1720</v>
      </c>
      <c r="I435" s="302">
        <v>1728.1</v>
      </c>
      <c r="J435" s="302">
        <v>1736.3000000000002</v>
      </c>
      <c r="K435" s="301">
        <v>1719.9</v>
      </c>
      <c r="L435" s="301">
        <v>1703.6</v>
      </c>
      <c r="M435" s="301">
        <v>0.17008000000000001</v>
      </c>
      <c r="N435" s="1"/>
      <c r="O435" s="1"/>
    </row>
    <row r="436" spans="1:15" ht="12.75" customHeight="1">
      <c r="A436" s="30">
        <v>426</v>
      </c>
      <c r="B436" s="311" t="s">
        <v>516</v>
      </c>
      <c r="C436" s="301">
        <v>684.6</v>
      </c>
      <c r="D436" s="302">
        <v>682.6</v>
      </c>
      <c r="E436" s="302">
        <v>677</v>
      </c>
      <c r="F436" s="302">
        <v>669.4</v>
      </c>
      <c r="G436" s="302">
        <v>663.8</v>
      </c>
      <c r="H436" s="302">
        <v>690.2</v>
      </c>
      <c r="I436" s="302">
        <v>695.80000000000018</v>
      </c>
      <c r="J436" s="302">
        <v>703.40000000000009</v>
      </c>
      <c r="K436" s="301">
        <v>688.2</v>
      </c>
      <c r="L436" s="301">
        <v>675</v>
      </c>
      <c r="M436" s="301">
        <v>2.8673899999999999</v>
      </c>
      <c r="N436" s="1"/>
      <c r="O436" s="1"/>
    </row>
    <row r="437" spans="1:15" ht="12.75" customHeight="1">
      <c r="A437" s="30">
        <v>427</v>
      </c>
      <c r="B437" s="311" t="s">
        <v>193</v>
      </c>
      <c r="C437" s="301">
        <v>809.3</v>
      </c>
      <c r="D437" s="302">
        <v>811.18333333333339</v>
      </c>
      <c r="E437" s="302">
        <v>801.36666666666679</v>
      </c>
      <c r="F437" s="302">
        <v>793.43333333333339</v>
      </c>
      <c r="G437" s="302">
        <v>783.61666666666679</v>
      </c>
      <c r="H437" s="302">
        <v>819.11666666666679</v>
      </c>
      <c r="I437" s="302">
        <v>828.93333333333339</v>
      </c>
      <c r="J437" s="302">
        <v>836.86666666666679</v>
      </c>
      <c r="K437" s="301">
        <v>821</v>
      </c>
      <c r="L437" s="301">
        <v>803.25</v>
      </c>
      <c r="M437" s="301">
        <v>20.320730000000001</v>
      </c>
      <c r="N437" s="1"/>
      <c r="O437" s="1"/>
    </row>
    <row r="438" spans="1:15" ht="12.75" customHeight="1">
      <c r="A438" s="30">
        <v>428</v>
      </c>
      <c r="B438" s="311" t="s">
        <v>517</v>
      </c>
      <c r="C438" s="301">
        <v>460.75</v>
      </c>
      <c r="D438" s="302">
        <v>464.38333333333338</v>
      </c>
      <c r="E438" s="302">
        <v>450.91666666666674</v>
      </c>
      <c r="F438" s="302">
        <v>441.08333333333337</v>
      </c>
      <c r="G438" s="302">
        <v>427.61666666666673</v>
      </c>
      <c r="H438" s="302">
        <v>474.21666666666675</v>
      </c>
      <c r="I438" s="302">
        <v>487.68333333333334</v>
      </c>
      <c r="J438" s="302">
        <v>497.51666666666677</v>
      </c>
      <c r="K438" s="301">
        <v>477.85</v>
      </c>
      <c r="L438" s="301">
        <v>454.55</v>
      </c>
      <c r="M438" s="301">
        <v>3.5393599999999998</v>
      </c>
      <c r="N438" s="1"/>
      <c r="O438" s="1"/>
    </row>
    <row r="439" spans="1:15" ht="12.75" customHeight="1">
      <c r="A439" s="30">
        <v>429</v>
      </c>
      <c r="B439" s="311" t="s">
        <v>194</v>
      </c>
      <c r="C439" s="301">
        <v>408.6</v>
      </c>
      <c r="D439" s="302">
        <v>419.90000000000003</v>
      </c>
      <c r="E439" s="302">
        <v>394.80000000000007</v>
      </c>
      <c r="F439" s="302">
        <v>381.00000000000006</v>
      </c>
      <c r="G439" s="302">
        <v>355.90000000000009</v>
      </c>
      <c r="H439" s="302">
        <v>433.70000000000005</v>
      </c>
      <c r="I439" s="302">
        <v>458.80000000000007</v>
      </c>
      <c r="J439" s="302">
        <v>472.6</v>
      </c>
      <c r="K439" s="301">
        <v>445</v>
      </c>
      <c r="L439" s="301">
        <v>406.1</v>
      </c>
      <c r="M439" s="301">
        <v>36.837119999999999</v>
      </c>
      <c r="N439" s="1"/>
      <c r="O439" s="1"/>
    </row>
    <row r="440" spans="1:15" ht="12.75" customHeight="1">
      <c r="A440" s="30">
        <v>430</v>
      </c>
      <c r="B440" s="311" t="s">
        <v>518</v>
      </c>
      <c r="C440" s="301">
        <v>329</v>
      </c>
      <c r="D440" s="302">
        <v>336.31666666666666</v>
      </c>
      <c r="E440" s="302">
        <v>318.68333333333334</v>
      </c>
      <c r="F440" s="302">
        <v>308.36666666666667</v>
      </c>
      <c r="G440" s="302">
        <v>290.73333333333335</v>
      </c>
      <c r="H440" s="302">
        <v>346.63333333333333</v>
      </c>
      <c r="I440" s="302">
        <v>364.26666666666665</v>
      </c>
      <c r="J440" s="302">
        <v>374.58333333333331</v>
      </c>
      <c r="K440" s="301">
        <v>353.95</v>
      </c>
      <c r="L440" s="301">
        <v>326</v>
      </c>
      <c r="M440" s="301">
        <v>10.82053</v>
      </c>
      <c r="N440" s="1"/>
      <c r="O440" s="1"/>
    </row>
    <row r="441" spans="1:15" ht="12.75" customHeight="1">
      <c r="A441" s="30">
        <v>431</v>
      </c>
      <c r="B441" s="311" t="s">
        <v>519</v>
      </c>
      <c r="C441" s="301">
        <v>1692.8</v>
      </c>
      <c r="D441" s="302">
        <v>1709.8</v>
      </c>
      <c r="E441" s="302">
        <v>1670.5</v>
      </c>
      <c r="F441" s="302">
        <v>1648.2</v>
      </c>
      <c r="G441" s="302">
        <v>1608.9</v>
      </c>
      <c r="H441" s="302">
        <v>1732.1</v>
      </c>
      <c r="I441" s="302">
        <v>1771.3999999999996</v>
      </c>
      <c r="J441" s="302">
        <v>1793.6999999999998</v>
      </c>
      <c r="K441" s="301">
        <v>1749.1</v>
      </c>
      <c r="L441" s="301">
        <v>1687.5</v>
      </c>
      <c r="M441" s="301">
        <v>0.28793999999999997</v>
      </c>
      <c r="N441" s="1"/>
      <c r="O441" s="1"/>
    </row>
    <row r="442" spans="1:15" ht="12.75" customHeight="1">
      <c r="A442" s="30">
        <v>432</v>
      </c>
      <c r="B442" s="311" t="s">
        <v>520</v>
      </c>
      <c r="C442" s="301">
        <v>461.05</v>
      </c>
      <c r="D442" s="302">
        <v>460.01666666666665</v>
      </c>
      <c r="E442" s="302">
        <v>456.0333333333333</v>
      </c>
      <c r="F442" s="302">
        <v>451.01666666666665</v>
      </c>
      <c r="G442" s="302">
        <v>447.0333333333333</v>
      </c>
      <c r="H442" s="302">
        <v>465.0333333333333</v>
      </c>
      <c r="I442" s="302">
        <v>469.01666666666665</v>
      </c>
      <c r="J442" s="302">
        <v>474.0333333333333</v>
      </c>
      <c r="K442" s="301">
        <v>464</v>
      </c>
      <c r="L442" s="301">
        <v>455</v>
      </c>
      <c r="M442" s="301">
        <v>0.79193999999999998</v>
      </c>
      <c r="N442" s="1"/>
      <c r="O442" s="1"/>
    </row>
    <row r="443" spans="1:15" ht="12.75" customHeight="1">
      <c r="A443" s="30">
        <v>433</v>
      </c>
      <c r="B443" s="311" t="s">
        <v>521</v>
      </c>
      <c r="C443" s="301">
        <v>7.15</v>
      </c>
      <c r="D443" s="302">
        <v>7.2</v>
      </c>
      <c r="E443" s="302">
        <v>7</v>
      </c>
      <c r="F443" s="302">
        <v>6.85</v>
      </c>
      <c r="G443" s="302">
        <v>6.6499999999999995</v>
      </c>
      <c r="H443" s="302">
        <v>7.3500000000000005</v>
      </c>
      <c r="I443" s="302">
        <v>7.5500000000000016</v>
      </c>
      <c r="J443" s="302">
        <v>7.7000000000000011</v>
      </c>
      <c r="K443" s="301">
        <v>7.4</v>
      </c>
      <c r="L443" s="301">
        <v>7.05</v>
      </c>
      <c r="M443" s="301">
        <v>520.14290000000005</v>
      </c>
      <c r="N443" s="1"/>
      <c r="O443" s="1"/>
    </row>
    <row r="444" spans="1:15" ht="12.75" customHeight="1">
      <c r="A444" s="30">
        <v>434</v>
      </c>
      <c r="B444" s="311" t="s">
        <v>509</v>
      </c>
      <c r="C444" s="301">
        <v>282.7</v>
      </c>
      <c r="D444" s="302">
        <v>284.43333333333334</v>
      </c>
      <c r="E444" s="302">
        <v>279.86666666666667</v>
      </c>
      <c r="F444" s="302">
        <v>277.03333333333336</v>
      </c>
      <c r="G444" s="302">
        <v>272.4666666666667</v>
      </c>
      <c r="H444" s="302">
        <v>287.26666666666665</v>
      </c>
      <c r="I444" s="302">
        <v>291.83333333333337</v>
      </c>
      <c r="J444" s="302">
        <v>294.66666666666663</v>
      </c>
      <c r="K444" s="301">
        <v>289</v>
      </c>
      <c r="L444" s="301">
        <v>281.60000000000002</v>
      </c>
      <c r="M444" s="301">
        <v>0.69591000000000003</v>
      </c>
      <c r="N444" s="1"/>
      <c r="O444" s="1"/>
    </row>
    <row r="445" spans="1:15" ht="12.75" customHeight="1">
      <c r="A445" s="30">
        <v>435</v>
      </c>
      <c r="B445" s="311" t="s">
        <v>522</v>
      </c>
      <c r="C445" s="301">
        <v>845.35</v>
      </c>
      <c r="D445" s="302">
        <v>846.11666666666667</v>
      </c>
      <c r="E445" s="302">
        <v>827.23333333333335</v>
      </c>
      <c r="F445" s="302">
        <v>809.11666666666667</v>
      </c>
      <c r="G445" s="302">
        <v>790.23333333333335</v>
      </c>
      <c r="H445" s="302">
        <v>864.23333333333335</v>
      </c>
      <c r="I445" s="302">
        <v>883.11666666666679</v>
      </c>
      <c r="J445" s="302">
        <v>901.23333333333335</v>
      </c>
      <c r="K445" s="301">
        <v>865</v>
      </c>
      <c r="L445" s="301">
        <v>828</v>
      </c>
      <c r="M445" s="301">
        <v>0.32092999999999999</v>
      </c>
      <c r="N445" s="1"/>
      <c r="O445" s="1"/>
    </row>
    <row r="446" spans="1:15" ht="12.75" customHeight="1">
      <c r="A446" s="30">
        <v>436</v>
      </c>
      <c r="B446" s="311" t="s">
        <v>275</v>
      </c>
      <c r="C446" s="301">
        <v>556.1</v>
      </c>
      <c r="D446" s="302">
        <v>551.41666666666663</v>
      </c>
      <c r="E446" s="302">
        <v>544.7833333333333</v>
      </c>
      <c r="F446" s="302">
        <v>533.4666666666667</v>
      </c>
      <c r="G446" s="302">
        <v>526.83333333333337</v>
      </c>
      <c r="H446" s="302">
        <v>562.73333333333323</v>
      </c>
      <c r="I446" s="302">
        <v>569.36666666666667</v>
      </c>
      <c r="J446" s="302">
        <v>580.68333333333317</v>
      </c>
      <c r="K446" s="301">
        <v>558.04999999999995</v>
      </c>
      <c r="L446" s="301">
        <v>540.1</v>
      </c>
      <c r="M446" s="301">
        <v>4.43513</v>
      </c>
      <c r="N446" s="1"/>
      <c r="O446" s="1"/>
    </row>
    <row r="447" spans="1:15" ht="12.75" customHeight="1">
      <c r="A447" s="30">
        <v>437</v>
      </c>
      <c r="B447" s="311" t="s">
        <v>527</v>
      </c>
      <c r="C447" s="301">
        <v>966.75</v>
      </c>
      <c r="D447" s="302">
        <v>980.91666666666663</v>
      </c>
      <c r="E447" s="302">
        <v>947.83333333333326</v>
      </c>
      <c r="F447" s="302">
        <v>928.91666666666663</v>
      </c>
      <c r="G447" s="302">
        <v>895.83333333333326</v>
      </c>
      <c r="H447" s="302">
        <v>999.83333333333326</v>
      </c>
      <c r="I447" s="302">
        <v>1032.9166666666665</v>
      </c>
      <c r="J447" s="302">
        <v>1051.8333333333333</v>
      </c>
      <c r="K447" s="301">
        <v>1014</v>
      </c>
      <c r="L447" s="301">
        <v>962</v>
      </c>
      <c r="M447" s="301">
        <v>2.4630299999999998</v>
      </c>
      <c r="N447" s="1"/>
      <c r="O447" s="1"/>
    </row>
    <row r="448" spans="1:15" ht="12.75" customHeight="1">
      <c r="A448" s="30">
        <v>438</v>
      </c>
      <c r="B448" s="311" t="s">
        <v>528</v>
      </c>
      <c r="C448" s="301">
        <v>8501.1</v>
      </c>
      <c r="D448" s="302">
        <v>8500.3666666666668</v>
      </c>
      <c r="E448" s="302">
        <v>8200.7333333333336</v>
      </c>
      <c r="F448" s="302">
        <v>7900.3666666666668</v>
      </c>
      <c r="G448" s="302">
        <v>7600.7333333333336</v>
      </c>
      <c r="H448" s="302">
        <v>8800.7333333333336</v>
      </c>
      <c r="I448" s="302">
        <v>9100.3666666666686</v>
      </c>
      <c r="J448" s="302">
        <v>9400.7333333333336</v>
      </c>
      <c r="K448" s="301">
        <v>8800</v>
      </c>
      <c r="L448" s="301">
        <v>8200</v>
      </c>
      <c r="M448" s="301">
        <v>7.26E-3</v>
      </c>
      <c r="N448" s="1"/>
      <c r="O448" s="1"/>
    </row>
    <row r="449" spans="1:15" ht="12.75" customHeight="1">
      <c r="A449" s="30">
        <v>439</v>
      </c>
      <c r="B449" s="311" t="s">
        <v>195</v>
      </c>
      <c r="C449" s="301">
        <v>794.3</v>
      </c>
      <c r="D449" s="302">
        <v>802.19999999999993</v>
      </c>
      <c r="E449" s="302">
        <v>783.39999999999986</v>
      </c>
      <c r="F449" s="302">
        <v>772.49999999999989</v>
      </c>
      <c r="G449" s="302">
        <v>753.69999999999982</v>
      </c>
      <c r="H449" s="302">
        <v>813.09999999999991</v>
      </c>
      <c r="I449" s="302">
        <v>831.89999999999986</v>
      </c>
      <c r="J449" s="302">
        <v>842.8</v>
      </c>
      <c r="K449" s="301">
        <v>821</v>
      </c>
      <c r="L449" s="301">
        <v>791.3</v>
      </c>
      <c r="M449" s="301">
        <v>15.904579999999999</v>
      </c>
      <c r="N449" s="1"/>
      <c r="O449" s="1"/>
    </row>
    <row r="450" spans="1:15" ht="12.75" customHeight="1">
      <c r="A450" s="30">
        <v>440</v>
      </c>
      <c r="B450" s="311" t="s">
        <v>529</v>
      </c>
      <c r="C450" s="301">
        <v>192.2</v>
      </c>
      <c r="D450" s="302">
        <v>193.46666666666667</v>
      </c>
      <c r="E450" s="302">
        <v>190.33333333333334</v>
      </c>
      <c r="F450" s="302">
        <v>188.46666666666667</v>
      </c>
      <c r="G450" s="302">
        <v>185.33333333333334</v>
      </c>
      <c r="H450" s="302">
        <v>195.33333333333334</v>
      </c>
      <c r="I450" s="302">
        <v>198.46666666666667</v>
      </c>
      <c r="J450" s="302">
        <v>200.33333333333334</v>
      </c>
      <c r="K450" s="301">
        <v>196.6</v>
      </c>
      <c r="L450" s="301">
        <v>191.6</v>
      </c>
      <c r="M450" s="301">
        <v>4.3488499999999997</v>
      </c>
      <c r="N450" s="1"/>
      <c r="O450" s="1"/>
    </row>
    <row r="451" spans="1:15" ht="12.75" customHeight="1">
      <c r="A451" s="30">
        <v>441</v>
      </c>
      <c r="B451" s="311" t="s">
        <v>530</v>
      </c>
      <c r="C451" s="301">
        <v>894</v>
      </c>
      <c r="D451" s="302">
        <v>889.18333333333339</v>
      </c>
      <c r="E451" s="302">
        <v>881.86666666666679</v>
      </c>
      <c r="F451" s="302">
        <v>869.73333333333335</v>
      </c>
      <c r="G451" s="302">
        <v>862.41666666666674</v>
      </c>
      <c r="H451" s="302">
        <v>901.31666666666683</v>
      </c>
      <c r="I451" s="302">
        <v>908.63333333333344</v>
      </c>
      <c r="J451" s="302">
        <v>920.76666666666688</v>
      </c>
      <c r="K451" s="301">
        <v>896.5</v>
      </c>
      <c r="L451" s="301">
        <v>877.05</v>
      </c>
      <c r="M451" s="301">
        <v>4.8544999999999998</v>
      </c>
      <c r="N451" s="1"/>
      <c r="O451" s="1"/>
    </row>
    <row r="452" spans="1:15" ht="12.75" customHeight="1">
      <c r="A452" s="30">
        <v>442</v>
      </c>
      <c r="B452" s="311" t="s">
        <v>196</v>
      </c>
      <c r="C452" s="301">
        <v>708.95</v>
      </c>
      <c r="D452" s="302">
        <v>714.31666666666661</v>
      </c>
      <c r="E452" s="302">
        <v>701.63333333333321</v>
      </c>
      <c r="F452" s="302">
        <v>694.31666666666661</v>
      </c>
      <c r="G452" s="302">
        <v>681.63333333333321</v>
      </c>
      <c r="H452" s="302">
        <v>721.63333333333321</v>
      </c>
      <c r="I452" s="302">
        <v>734.31666666666661</v>
      </c>
      <c r="J452" s="302">
        <v>741.63333333333321</v>
      </c>
      <c r="K452" s="301">
        <v>727</v>
      </c>
      <c r="L452" s="301">
        <v>707</v>
      </c>
      <c r="M452" s="301">
        <v>11.901949999999999</v>
      </c>
      <c r="N452" s="1"/>
      <c r="O452" s="1"/>
    </row>
    <row r="453" spans="1:15" ht="12.75" customHeight="1">
      <c r="A453" s="30">
        <v>443</v>
      </c>
      <c r="B453" s="311" t="s">
        <v>276</v>
      </c>
      <c r="C453" s="301">
        <v>7492.3</v>
      </c>
      <c r="D453" s="302">
        <v>7489.4333333333334</v>
      </c>
      <c r="E453" s="302">
        <v>7353.8666666666668</v>
      </c>
      <c r="F453" s="302">
        <v>7215.4333333333334</v>
      </c>
      <c r="G453" s="302">
        <v>7079.8666666666668</v>
      </c>
      <c r="H453" s="302">
        <v>7627.8666666666668</v>
      </c>
      <c r="I453" s="302">
        <v>7763.4333333333343</v>
      </c>
      <c r="J453" s="302">
        <v>7901.8666666666668</v>
      </c>
      <c r="K453" s="301">
        <v>7625</v>
      </c>
      <c r="L453" s="301">
        <v>7351</v>
      </c>
      <c r="M453" s="301">
        <v>5.4290599999999998</v>
      </c>
      <c r="N453" s="1"/>
      <c r="O453" s="1"/>
    </row>
    <row r="454" spans="1:15" ht="12.75" customHeight="1">
      <c r="A454" s="30">
        <v>444</v>
      </c>
      <c r="B454" s="311" t="s">
        <v>197</v>
      </c>
      <c r="C454" s="301">
        <v>393.1</v>
      </c>
      <c r="D454" s="302">
        <v>393.5333333333333</v>
      </c>
      <c r="E454" s="302">
        <v>390.06666666666661</v>
      </c>
      <c r="F454" s="302">
        <v>387.0333333333333</v>
      </c>
      <c r="G454" s="302">
        <v>383.56666666666661</v>
      </c>
      <c r="H454" s="302">
        <v>396.56666666666661</v>
      </c>
      <c r="I454" s="302">
        <v>400.0333333333333</v>
      </c>
      <c r="J454" s="302">
        <v>403.06666666666661</v>
      </c>
      <c r="K454" s="301">
        <v>397</v>
      </c>
      <c r="L454" s="301">
        <v>390.5</v>
      </c>
      <c r="M454" s="301">
        <v>124.26604</v>
      </c>
      <c r="N454" s="1"/>
      <c r="O454" s="1"/>
    </row>
    <row r="455" spans="1:15" ht="12.75" customHeight="1">
      <c r="A455" s="30">
        <v>445</v>
      </c>
      <c r="B455" s="311" t="s">
        <v>531</v>
      </c>
      <c r="C455" s="301">
        <v>189.55</v>
      </c>
      <c r="D455" s="302">
        <v>190.1</v>
      </c>
      <c r="E455" s="302">
        <v>188</v>
      </c>
      <c r="F455" s="302">
        <v>186.45000000000002</v>
      </c>
      <c r="G455" s="302">
        <v>184.35000000000002</v>
      </c>
      <c r="H455" s="302">
        <v>191.64999999999998</v>
      </c>
      <c r="I455" s="302">
        <v>193.74999999999994</v>
      </c>
      <c r="J455" s="302">
        <v>195.29999999999995</v>
      </c>
      <c r="K455" s="301">
        <v>192.2</v>
      </c>
      <c r="L455" s="301">
        <v>188.55</v>
      </c>
      <c r="M455" s="301">
        <v>12.73678</v>
      </c>
      <c r="N455" s="1"/>
      <c r="O455" s="1"/>
    </row>
    <row r="456" spans="1:15" ht="12.75" customHeight="1">
      <c r="A456" s="30">
        <v>446</v>
      </c>
      <c r="B456" s="311" t="s">
        <v>198</v>
      </c>
      <c r="C456" s="301">
        <v>201.3</v>
      </c>
      <c r="D456" s="302">
        <v>201.63333333333333</v>
      </c>
      <c r="E456" s="302">
        <v>198.66666666666666</v>
      </c>
      <c r="F456" s="302">
        <v>196.03333333333333</v>
      </c>
      <c r="G456" s="302">
        <v>193.06666666666666</v>
      </c>
      <c r="H456" s="302">
        <v>204.26666666666665</v>
      </c>
      <c r="I456" s="302">
        <v>207.23333333333335</v>
      </c>
      <c r="J456" s="302">
        <v>209.86666666666665</v>
      </c>
      <c r="K456" s="301">
        <v>204.6</v>
      </c>
      <c r="L456" s="301">
        <v>199</v>
      </c>
      <c r="M456" s="301">
        <v>190.99052</v>
      </c>
      <c r="N456" s="1"/>
      <c r="O456" s="1"/>
    </row>
    <row r="457" spans="1:15" ht="12.75" customHeight="1">
      <c r="A457" s="30">
        <v>447</v>
      </c>
      <c r="B457" s="311" t="s">
        <v>199</v>
      </c>
      <c r="C457" s="301">
        <v>838.1</v>
      </c>
      <c r="D457" s="302">
        <v>849.2166666666667</v>
      </c>
      <c r="E457" s="302">
        <v>824.58333333333337</v>
      </c>
      <c r="F457" s="302">
        <v>811.06666666666672</v>
      </c>
      <c r="G457" s="302">
        <v>786.43333333333339</v>
      </c>
      <c r="H457" s="302">
        <v>862.73333333333335</v>
      </c>
      <c r="I457" s="302">
        <v>887.36666666666656</v>
      </c>
      <c r="J457" s="302">
        <v>900.88333333333333</v>
      </c>
      <c r="K457" s="301">
        <v>873.85</v>
      </c>
      <c r="L457" s="301">
        <v>835.7</v>
      </c>
      <c r="M457" s="301">
        <v>109.87739000000001</v>
      </c>
      <c r="N457" s="1"/>
      <c r="O457" s="1"/>
    </row>
    <row r="458" spans="1:15" ht="12.75" customHeight="1">
      <c r="A458" s="30">
        <v>448</v>
      </c>
      <c r="B458" s="311" t="s">
        <v>844</v>
      </c>
      <c r="C458" s="301">
        <v>552.54999999999995</v>
      </c>
      <c r="D458" s="302">
        <v>553.86666666666667</v>
      </c>
      <c r="E458" s="302">
        <v>548.7833333333333</v>
      </c>
      <c r="F458" s="302">
        <v>545.01666666666665</v>
      </c>
      <c r="G458" s="302">
        <v>539.93333333333328</v>
      </c>
      <c r="H458" s="302">
        <v>557.63333333333333</v>
      </c>
      <c r="I458" s="302">
        <v>562.71666666666658</v>
      </c>
      <c r="J458" s="302">
        <v>566.48333333333335</v>
      </c>
      <c r="K458" s="301">
        <v>558.95000000000005</v>
      </c>
      <c r="L458" s="301">
        <v>550.1</v>
      </c>
      <c r="M458" s="301">
        <v>0.19875999999999999</v>
      </c>
      <c r="N458" s="1"/>
      <c r="O458" s="1"/>
    </row>
    <row r="459" spans="1:15" ht="12.75" customHeight="1">
      <c r="A459" s="30">
        <v>449</v>
      </c>
      <c r="B459" s="311" t="s">
        <v>523</v>
      </c>
      <c r="C459" s="301">
        <v>1607.8</v>
      </c>
      <c r="D459" s="302">
        <v>1614.9333333333332</v>
      </c>
      <c r="E459" s="302">
        <v>1592.7666666666664</v>
      </c>
      <c r="F459" s="302">
        <v>1577.7333333333333</v>
      </c>
      <c r="G459" s="302">
        <v>1555.5666666666666</v>
      </c>
      <c r="H459" s="302">
        <v>1629.9666666666662</v>
      </c>
      <c r="I459" s="302">
        <v>1652.1333333333328</v>
      </c>
      <c r="J459" s="302">
        <v>1667.1666666666661</v>
      </c>
      <c r="K459" s="301">
        <v>1637.1</v>
      </c>
      <c r="L459" s="301">
        <v>1599.9</v>
      </c>
      <c r="M459" s="301">
        <v>8.3460000000000006E-2</v>
      </c>
      <c r="N459" s="1"/>
      <c r="O459" s="1"/>
    </row>
    <row r="460" spans="1:15" ht="12.75" customHeight="1">
      <c r="A460" s="30">
        <v>450</v>
      </c>
      <c r="B460" s="311" t="s">
        <v>524</v>
      </c>
      <c r="C460" s="301">
        <v>503.95</v>
      </c>
      <c r="D460" s="302">
        <v>511.81666666666666</v>
      </c>
      <c r="E460" s="302">
        <v>492.13333333333333</v>
      </c>
      <c r="F460" s="302">
        <v>480.31666666666666</v>
      </c>
      <c r="G460" s="302">
        <v>460.63333333333333</v>
      </c>
      <c r="H460" s="302">
        <v>523.63333333333333</v>
      </c>
      <c r="I460" s="302">
        <v>543.31666666666661</v>
      </c>
      <c r="J460" s="302">
        <v>555.13333333333333</v>
      </c>
      <c r="K460" s="301">
        <v>531.5</v>
      </c>
      <c r="L460" s="301">
        <v>500</v>
      </c>
      <c r="M460" s="301">
        <v>0.20638000000000001</v>
      </c>
      <c r="N460" s="1"/>
      <c r="O460" s="1"/>
    </row>
    <row r="461" spans="1:15" ht="12.75" customHeight="1">
      <c r="A461" s="30">
        <v>451</v>
      </c>
      <c r="B461" s="311" t="s">
        <v>200</v>
      </c>
      <c r="C461" s="301">
        <v>3222.95</v>
      </c>
      <c r="D461" s="302">
        <v>3218.8333333333335</v>
      </c>
      <c r="E461" s="302">
        <v>3187.1166666666668</v>
      </c>
      <c r="F461" s="302">
        <v>3151.2833333333333</v>
      </c>
      <c r="G461" s="302">
        <v>3119.5666666666666</v>
      </c>
      <c r="H461" s="302">
        <v>3254.666666666667</v>
      </c>
      <c r="I461" s="302">
        <v>3286.3833333333332</v>
      </c>
      <c r="J461" s="302">
        <v>3322.2166666666672</v>
      </c>
      <c r="K461" s="301">
        <v>3250.55</v>
      </c>
      <c r="L461" s="301">
        <v>3183</v>
      </c>
      <c r="M461" s="301">
        <v>33.363149999999997</v>
      </c>
      <c r="N461" s="1"/>
      <c r="O461" s="1"/>
    </row>
    <row r="462" spans="1:15" ht="12.75" customHeight="1">
      <c r="A462" s="30">
        <v>452</v>
      </c>
      <c r="B462" s="311" t="s">
        <v>532</v>
      </c>
      <c r="C462" s="301">
        <v>2956.85</v>
      </c>
      <c r="D462" s="302">
        <v>2962.2666666666664</v>
      </c>
      <c r="E462" s="302">
        <v>2909.583333333333</v>
      </c>
      <c r="F462" s="302">
        <v>2862.3166666666666</v>
      </c>
      <c r="G462" s="302">
        <v>2809.6333333333332</v>
      </c>
      <c r="H462" s="302">
        <v>3009.5333333333328</v>
      </c>
      <c r="I462" s="302">
        <v>3062.2166666666662</v>
      </c>
      <c r="J462" s="302">
        <v>3109.4833333333327</v>
      </c>
      <c r="K462" s="301">
        <v>3014.95</v>
      </c>
      <c r="L462" s="301">
        <v>2915</v>
      </c>
      <c r="M462" s="301">
        <v>0.16832</v>
      </c>
      <c r="N462" s="1"/>
      <c r="O462" s="1"/>
    </row>
    <row r="463" spans="1:15" ht="12.75" customHeight="1">
      <c r="A463" s="30">
        <v>453</v>
      </c>
      <c r="B463" s="311" t="s">
        <v>201</v>
      </c>
      <c r="C463" s="301">
        <v>980</v>
      </c>
      <c r="D463" s="302">
        <v>981.65</v>
      </c>
      <c r="E463" s="302">
        <v>966.34999999999991</v>
      </c>
      <c r="F463" s="302">
        <v>952.69999999999993</v>
      </c>
      <c r="G463" s="302">
        <v>937.39999999999986</v>
      </c>
      <c r="H463" s="302">
        <v>995.3</v>
      </c>
      <c r="I463" s="302">
        <v>1010.5999999999999</v>
      </c>
      <c r="J463" s="302">
        <v>1024.25</v>
      </c>
      <c r="K463" s="301">
        <v>996.95</v>
      </c>
      <c r="L463" s="301">
        <v>968</v>
      </c>
      <c r="M463" s="301">
        <v>27.19988</v>
      </c>
      <c r="N463" s="1"/>
      <c r="O463" s="1"/>
    </row>
    <row r="464" spans="1:15" ht="12.75" customHeight="1">
      <c r="A464" s="30">
        <v>454</v>
      </c>
      <c r="B464" s="311" t="s">
        <v>534</v>
      </c>
      <c r="C464" s="301">
        <v>1979.3</v>
      </c>
      <c r="D464" s="302">
        <v>1980.4833333333333</v>
      </c>
      <c r="E464" s="302">
        <v>1966.0166666666667</v>
      </c>
      <c r="F464" s="302">
        <v>1952.7333333333333</v>
      </c>
      <c r="G464" s="302">
        <v>1938.2666666666667</v>
      </c>
      <c r="H464" s="302">
        <v>1993.7666666666667</v>
      </c>
      <c r="I464" s="302">
        <v>2008.2333333333333</v>
      </c>
      <c r="J464" s="302">
        <v>2021.5166666666667</v>
      </c>
      <c r="K464" s="301">
        <v>1994.95</v>
      </c>
      <c r="L464" s="301">
        <v>1967.2</v>
      </c>
      <c r="M464" s="301">
        <v>0.15384999999999999</v>
      </c>
      <c r="N464" s="1"/>
      <c r="O464" s="1"/>
    </row>
    <row r="465" spans="1:15" ht="12.75" customHeight="1">
      <c r="A465" s="30">
        <v>455</v>
      </c>
      <c r="B465" s="311" t="s">
        <v>535</v>
      </c>
      <c r="C465" s="301">
        <v>633.6</v>
      </c>
      <c r="D465" s="302">
        <v>631.88333333333333</v>
      </c>
      <c r="E465" s="302">
        <v>621.81666666666661</v>
      </c>
      <c r="F465" s="302">
        <v>610.0333333333333</v>
      </c>
      <c r="G465" s="302">
        <v>599.96666666666658</v>
      </c>
      <c r="H465" s="302">
        <v>643.66666666666663</v>
      </c>
      <c r="I465" s="302">
        <v>653.73333333333346</v>
      </c>
      <c r="J465" s="302">
        <v>665.51666666666665</v>
      </c>
      <c r="K465" s="301">
        <v>641.95000000000005</v>
      </c>
      <c r="L465" s="301">
        <v>620.1</v>
      </c>
      <c r="M465" s="301">
        <v>0.34717999999999999</v>
      </c>
      <c r="N465" s="1"/>
      <c r="O465" s="1"/>
    </row>
    <row r="466" spans="1:15" ht="12.75" customHeight="1">
      <c r="A466" s="30">
        <v>456</v>
      </c>
      <c r="B466" s="311" t="s">
        <v>539</v>
      </c>
      <c r="C466" s="301">
        <v>1513.7</v>
      </c>
      <c r="D466" s="302">
        <v>1524.4166666666667</v>
      </c>
      <c r="E466" s="302">
        <v>1492.2833333333335</v>
      </c>
      <c r="F466" s="302">
        <v>1470.8666666666668</v>
      </c>
      <c r="G466" s="302">
        <v>1438.7333333333336</v>
      </c>
      <c r="H466" s="302">
        <v>1545.8333333333335</v>
      </c>
      <c r="I466" s="302">
        <v>1577.9666666666667</v>
      </c>
      <c r="J466" s="302">
        <v>1599.3833333333334</v>
      </c>
      <c r="K466" s="301">
        <v>1556.55</v>
      </c>
      <c r="L466" s="301">
        <v>1503</v>
      </c>
      <c r="M466" s="301">
        <v>0.42324000000000001</v>
      </c>
      <c r="N466" s="1"/>
      <c r="O466" s="1"/>
    </row>
    <row r="467" spans="1:15" ht="12.75" customHeight="1">
      <c r="A467" s="30">
        <v>457</v>
      </c>
      <c r="B467" s="311" t="s">
        <v>536</v>
      </c>
      <c r="C467" s="301">
        <v>2307.8000000000002</v>
      </c>
      <c r="D467" s="302">
        <v>2301.85</v>
      </c>
      <c r="E467" s="302">
        <v>2251</v>
      </c>
      <c r="F467" s="302">
        <v>2194.2000000000003</v>
      </c>
      <c r="G467" s="302">
        <v>2143.3500000000004</v>
      </c>
      <c r="H467" s="302">
        <v>2358.6499999999996</v>
      </c>
      <c r="I467" s="302">
        <v>2409.4999999999991</v>
      </c>
      <c r="J467" s="302">
        <v>2466.2999999999993</v>
      </c>
      <c r="K467" s="301">
        <v>2352.6999999999998</v>
      </c>
      <c r="L467" s="301">
        <v>2245.0500000000002</v>
      </c>
      <c r="M467" s="301">
        <v>0.6694</v>
      </c>
      <c r="N467" s="1"/>
      <c r="O467" s="1"/>
    </row>
    <row r="468" spans="1:15" ht="12.75" customHeight="1">
      <c r="A468" s="30">
        <v>458</v>
      </c>
      <c r="B468" s="311" t="s">
        <v>202</v>
      </c>
      <c r="C468" s="301">
        <v>2031.2</v>
      </c>
      <c r="D468" s="302">
        <v>2036.3833333333332</v>
      </c>
      <c r="E468" s="302">
        <v>2001.8166666666666</v>
      </c>
      <c r="F468" s="302">
        <v>1972.4333333333334</v>
      </c>
      <c r="G468" s="302">
        <v>1937.8666666666668</v>
      </c>
      <c r="H468" s="302">
        <v>2065.7666666666664</v>
      </c>
      <c r="I468" s="302">
        <v>2100.333333333333</v>
      </c>
      <c r="J468" s="302">
        <v>2129.7166666666662</v>
      </c>
      <c r="K468" s="301">
        <v>2070.9499999999998</v>
      </c>
      <c r="L468" s="301">
        <v>2007</v>
      </c>
      <c r="M468" s="301">
        <v>15.078110000000001</v>
      </c>
      <c r="N468" s="1"/>
      <c r="O468" s="1"/>
    </row>
    <row r="469" spans="1:15" ht="12.75" customHeight="1">
      <c r="A469" s="30">
        <v>459</v>
      </c>
      <c r="B469" s="311" t="s">
        <v>203</v>
      </c>
      <c r="C469" s="301">
        <v>2818.05</v>
      </c>
      <c r="D469" s="302">
        <v>2821.8666666666668</v>
      </c>
      <c r="E469" s="302">
        <v>2785.8333333333335</v>
      </c>
      <c r="F469" s="302">
        <v>2753.6166666666668</v>
      </c>
      <c r="G469" s="302">
        <v>2717.5833333333335</v>
      </c>
      <c r="H469" s="302">
        <v>2854.0833333333335</v>
      </c>
      <c r="I469" s="302">
        <v>2890.1166666666663</v>
      </c>
      <c r="J469" s="302">
        <v>2922.3333333333335</v>
      </c>
      <c r="K469" s="301">
        <v>2857.9</v>
      </c>
      <c r="L469" s="301">
        <v>2789.65</v>
      </c>
      <c r="M469" s="301">
        <v>0.67830999999999997</v>
      </c>
      <c r="N469" s="1"/>
      <c r="O469" s="1"/>
    </row>
    <row r="470" spans="1:15" ht="12.75" customHeight="1">
      <c r="A470" s="30">
        <v>460</v>
      </c>
      <c r="B470" s="311" t="s">
        <v>204</v>
      </c>
      <c r="C470" s="301">
        <v>460.5</v>
      </c>
      <c r="D470" s="302">
        <v>463.2</v>
      </c>
      <c r="E470" s="302">
        <v>451.5</v>
      </c>
      <c r="F470" s="302">
        <v>442.5</v>
      </c>
      <c r="G470" s="302">
        <v>430.8</v>
      </c>
      <c r="H470" s="302">
        <v>472.2</v>
      </c>
      <c r="I470" s="302">
        <v>483.89999999999992</v>
      </c>
      <c r="J470" s="302">
        <v>492.9</v>
      </c>
      <c r="K470" s="301">
        <v>474.9</v>
      </c>
      <c r="L470" s="301">
        <v>454.2</v>
      </c>
      <c r="M470" s="301">
        <v>7.16282</v>
      </c>
      <c r="N470" s="1"/>
      <c r="O470" s="1"/>
    </row>
    <row r="471" spans="1:15" ht="12.75" customHeight="1">
      <c r="A471" s="30">
        <v>461</v>
      </c>
      <c r="B471" s="311" t="s">
        <v>205</v>
      </c>
      <c r="C471" s="301">
        <v>1020.8</v>
      </c>
      <c r="D471" s="302">
        <v>1027.0333333333335</v>
      </c>
      <c r="E471" s="302">
        <v>1003.0666666666671</v>
      </c>
      <c r="F471" s="302">
        <v>985.33333333333348</v>
      </c>
      <c r="G471" s="302">
        <v>961.36666666666702</v>
      </c>
      <c r="H471" s="302">
        <v>1044.7666666666671</v>
      </c>
      <c r="I471" s="302">
        <v>1068.7333333333338</v>
      </c>
      <c r="J471" s="302">
        <v>1086.4666666666672</v>
      </c>
      <c r="K471" s="301">
        <v>1051</v>
      </c>
      <c r="L471" s="301">
        <v>1009.3</v>
      </c>
      <c r="M471" s="301">
        <v>6.73346</v>
      </c>
      <c r="N471" s="1"/>
      <c r="O471" s="1"/>
    </row>
    <row r="472" spans="1:15" ht="12.75" customHeight="1">
      <c r="A472" s="30">
        <v>462</v>
      </c>
      <c r="B472" s="311" t="s">
        <v>537</v>
      </c>
      <c r="C472" s="301">
        <v>38.049999999999997</v>
      </c>
      <c r="D472" s="302">
        <v>37.6</v>
      </c>
      <c r="E472" s="302">
        <v>36.950000000000003</v>
      </c>
      <c r="F472" s="302">
        <v>35.85</v>
      </c>
      <c r="G472" s="302">
        <v>35.200000000000003</v>
      </c>
      <c r="H472" s="302">
        <v>38.700000000000003</v>
      </c>
      <c r="I472" s="302">
        <v>39.349999999999994</v>
      </c>
      <c r="J472" s="302">
        <v>40.450000000000003</v>
      </c>
      <c r="K472" s="301">
        <v>38.25</v>
      </c>
      <c r="L472" s="301">
        <v>36.5</v>
      </c>
      <c r="M472" s="301">
        <v>177.26342</v>
      </c>
      <c r="N472" s="1"/>
      <c r="O472" s="1"/>
    </row>
    <row r="473" spans="1:15" ht="12.75" customHeight="1">
      <c r="A473" s="30">
        <v>463</v>
      </c>
      <c r="B473" s="311" t="s">
        <v>538</v>
      </c>
      <c r="C473" s="301">
        <v>151.25</v>
      </c>
      <c r="D473" s="302">
        <v>153.31666666666669</v>
      </c>
      <c r="E473" s="302">
        <v>148.03333333333339</v>
      </c>
      <c r="F473" s="302">
        <v>144.81666666666669</v>
      </c>
      <c r="G473" s="302">
        <v>139.53333333333339</v>
      </c>
      <c r="H473" s="302">
        <v>156.53333333333339</v>
      </c>
      <c r="I473" s="302">
        <v>161.81666666666669</v>
      </c>
      <c r="J473" s="302">
        <v>165.03333333333339</v>
      </c>
      <c r="K473" s="301">
        <v>158.6</v>
      </c>
      <c r="L473" s="301">
        <v>150.1</v>
      </c>
      <c r="M473" s="301">
        <v>0.99739</v>
      </c>
      <c r="N473" s="1"/>
      <c r="O473" s="1"/>
    </row>
    <row r="474" spans="1:15" ht="12.75" customHeight="1">
      <c r="A474" s="30">
        <v>464</v>
      </c>
      <c r="B474" s="311" t="s">
        <v>525</v>
      </c>
      <c r="C474" s="301">
        <v>791</v>
      </c>
      <c r="D474" s="302">
        <v>793.7833333333333</v>
      </c>
      <c r="E474" s="302">
        <v>784.21666666666658</v>
      </c>
      <c r="F474" s="302">
        <v>777.43333333333328</v>
      </c>
      <c r="G474" s="302">
        <v>767.86666666666656</v>
      </c>
      <c r="H474" s="302">
        <v>800.56666666666661</v>
      </c>
      <c r="I474" s="302">
        <v>810.13333333333321</v>
      </c>
      <c r="J474" s="302">
        <v>816.91666666666663</v>
      </c>
      <c r="K474" s="301">
        <v>803.35</v>
      </c>
      <c r="L474" s="301">
        <v>787</v>
      </c>
      <c r="M474" s="301">
        <v>0.40712999999999999</v>
      </c>
      <c r="N474" s="1"/>
      <c r="O474" s="1"/>
    </row>
    <row r="475" spans="1:15" ht="12.75" customHeight="1">
      <c r="A475" s="30">
        <v>465</v>
      </c>
      <c r="B475" s="311" t="s">
        <v>845</v>
      </c>
      <c r="C475" s="301">
        <v>113.5</v>
      </c>
      <c r="D475" s="302">
        <v>113.43333333333334</v>
      </c>
      <c r="E475" s="302">
        <v>110.06666666666668</v>
      </c>
      <c r="F475" s="302">
        <v>106.63333333333334</v>
      </c>
      <c r="G475" s="302">
        <v>103.26666666666668</v>
      </c>
      <c r="H475" s="302">
        <v>116.86666666666667</v>
      </c>
      <c r="I475" s="302">
        <v>120.23333333333335</v>
      </c>
      <c r="J475" s="302">
        <v>123.66666666666667</v>
      </c>
      <c r="K475" s="301">
        <v>116.8</v>
      </c>
      <c r="L475" s="301">
        <v>110</v>
      </c>
      <c r="M475" s="301">
        <v>42.041049999999998</v>
      </c>
      <c r="N475" s="1"/>
      <c r="O475" s="1"/>
    </row>
    <row r="476" spans="1:15" ht="12.75" customHeight="1">
      <c r="A476" s="30">
        <v>466</v>
      </c>
      <c r="B476" s="311" t="s">
        <v>526</v>
      </c>
      <c r="C476" s="301">
        <v>36.450000000000003</v>
      </c>
      <c r="D476" s="302">
        <v>36.616666666666667</v>
      </c>
      <c r="E476" s="302">
        <v>35.933333333333337</v>
      </c>
      <c r="F476" s="302">
        <v>35.416666666666671</v>
      </c>
      <c r="G476" s="302">
        <v>34.733333333333341</v>
      </c>
      <c r="H476" s="302">
        <v>37.133333333333333</v>
      </c>
      <c r="I476" s="302">
        <v>37.816666666666656</v>
      </c>
      <c r="J476" s="302">
        <v>38.333333333333329</v>
      </c>
      <c r="K476" s="301">
        <v>37.299999999999997</v>
      </c>
      <c r="L476" s="301">
        <v>36.1</v>
      </c>
      <c r="M476" s="301">
        <v>69.448769999999996</v>
      </c>
      <c r="N476" s="1"/>
      <c r="O476" s="1"/>
    </row>
    <row r="477" spans="1:15" ht="12.75" customHeight="1">
      <c r="A477" s="30">
        <v>467</v>
      </c>
      <c r="B477" s="311" t="s">
        <v>206</v>
      </c>
      <c r="C477" s="301">
        <v>743.9</v>
      </c>
      <c r="D477" s="302">
        <v>741.61666666666667</v>
      </c>
      <c r="E477" s="302">
        <v>736.68333333333339</v>
      </c>
      <c r="F477" s="302">
        <v>729.4666666666667</v>
      </c>
      <c r="G477" s="302">
        <v>724.53333333333342</v>
      </c>
      <c r="H477" s="302">
        <v>748.83333333333337</v>
      </c>
      <c r="I477" s="302">
        <v>753.76666666666654</v>
      </c>
      <c r="J477" s="302">
        <v>760.98333333333335</v>
      </c>
      <c r="K477" s="301">
        <v>746.55</v>
      </c>
      <c r="L477" s="301">
        <v>734.4</v>
      </c>
      <c r="M477" s="301">
        <v>12.94272</v>
      </c>
      <c r="N477" s="1"/>
      <c r="O477" s="1"/>
    </row>
    <row r="478" spans="1:15" ht="12.75" customHeight="1">
      <c r="A478" s="30">
        <v>468</v>
      </c>
      <c r="B478" s="311" t="s">
        <v>207</v>
      </c>
      <c r="C478" s="301">
        <v>1476.55</v>
      </c>
      <c r="D478" s="302">
        <v>1491.5833333333333</v>
      </c>
      <c r="E478" s="302">
        <v>1455.0666666666666</v>
      </c>
      <c r="F478" s="302">
        <v>1433.5833333333333</v>
      </c>
      <c r="G478" s="302">
        <v>1397.0666666666666</v>
      </c>
      <c r="H478" s="302">
        <v>1513.0666666666666</v>
      </c>
      <c r="I478" s="302">
        <v>1549.5833333333335</v>
      </c>
      <c r="J478" s="302">
        <v>1571.0666666666666</v>
      </c>
      <c r="K478" s="301">
        <v>1528.1</v>
      </c>
      <c r="L478" s="301">
        <v>1470.1</v>
      </c>
      <c r="M478" s="301">
        <v>8.9954999999999998</v>
      </c>
      <c r="N478" s="1"/>
      <c r="O478" s="1"/>
    </row>
    <row r="479" spans="1:15" ht="12.75" customHeight="1">
      <c r="A479" s="30">
        <v>469</v>
      </c>
      <c r="B479" s="311" t="s">
        <v>540</v>
      </c>
      <c r="C479" s="301">
        <v>11.15</v>
      </c>
      <c r="D479" s="302">
        <v>11.083333333333334</v>
      </c>
      <c r="E479" s="302">
        <v>10.766666666666667</v>
      </c>
      <c r="F479" s="302">
        <v>10.383333333333333</v>
      </c>
      <c r="G479" s="302">
        <v>10.066666666666666</v>
      </c>
      <c r="H479" s="302">
        <v>11.466666666666669</v>
      </c>
      <c r="I479" s="302">
        <v>11.783333333333335</v>
      </c>
      <c r="J479" s="302">
        <v>12.16666666666667</v>
      </c>
      <c r="K479" s="301">
        <v>11.4</v>
      </c>
      <c r="L479" s="301">
        <v>10.7</v>
      </c>
      <c r="M479" s="301">
        <v>40.739809999999999</v>
      </c>
      <c r="N479" s="1"/>
      <c r="O479" s="1"/>
    </row>
    <row r="480" spans="1:15" ht="12.75" customHeight="1">
      <c r="A480" s="30">
        <v>470</v>
      </c>
      <c r="B480" s="311" t="s">
        <v>541</v>
      </c>
      <c r="C480" s="301">
        <v>539.4</v>
      </c>
      <c r="D480" s="302">
        <v>539.5</v>
      </c>
      <c r="E480" s="302">
        <v>533.25</v>
      </c>
      <c r="F480" s="302">
        <v>527.1</v>
      </c>
      <c r="G480" s="302">
        <v>520.85</v>
      </c>
      <c r="H480" s="302">
        <v>545.65</v>
      </c>
      <c r="I480" s="302">
        <v>551.9</v>
      </c>
      <c r="J480" s="302">
        <v>558.04999999999995</v>
      </c>
      <c r="K480" s="301">
        <v>545.75</v>
      </c>
      <c r="L480" s="301">
        <v>533.35</v>
      </c>
      <c r="M480" s="301">
        <v>0.62982000000000005</v>
      </c>
      <c r="N480" s="1"/>
      <c r="O480" s="1"/>
    </row>
    <row r="481" spans="1:15" ht="12.75" customHeight="1">
      <c r="A481" s="30">
        <v>471</v>
      </c>
      <c r="B481" s="311" t="s">
        <v>543</v>
      </c>
      <c r="C481" s="301">
        <v>125.05</v>
      </c>
      <c r="D481" s="302">
        <v>124.48333333333333</v>
      </c>
      <c r="E481" s="302">
        <v>122.16666666666667</v>
      </c>
      <c r="F481" s="302">
        <v>119.28333333333333</v>
      </c>
      <c r="G481" s="302">
        <v>116.96666666666667</v>
      </c>
      <c r="H481" s="302">
        <v>127.36666666666667</v>
      </c>
      <c r="I481" s="302">
        <v>129.68333333333334</v>
      </c>
      <c r="J481" s="302">
        <v>132.56666666666666</v>
      </c>
      <c r="K481" s="301">
        <v>126.8</v>
      </c>
      <c r="L481" s="301">
        <v>121.6</v>
      </c>
      <c r="M481" s="301">
        <v>3.4901900000000001</v>
      </c>
      <c r="N481" s="1"/>
      <c r="O481" s="1"/>
    </row>
    <row r="482" spans="1:15" ht="12.75" customHeight="1">
      <c r="A482" s="30">
        <v>472</v>
      </c>
      <c r="B482" s="311" t="s">
        <v>544</v>
      </c>
      <c r="C482" s="301">
        <v>13.8</v>
      </c>
      <c r="D482" s="302">
        <v>13.966666666666669</v>
      </c>
      <c r="E482" s="302">
        <v>13.383333333333336</v>
      </c>
      <c r="F482" s="302">
        <v>12.966666666666669</v>
      </c>
      <c r="G482" s="302">
        <v>12.383333333333336</v>
      </c>
      <c r="H482" s="302">
        <v>14.383333333333336</v>
      </c>
      <c r="I482" s="302">
        <v>14.966666666666669</v>
      </c>
      <c r="J482" s="302">
        <v>15.383333333333336</v>
      </c>
      <c r="K482" s="301">
        <v>14.55</v>
      </c>
      <c r="L482" s="301">
        <v>13.55</v>
      </c>
      <c r="M482" s="301">
        <v>24.610150000000001</v>
      </c>
      <c r="N482" s="1"/>
      <c r="O482" s="1"/>
    </row>
    <row r="483" spans="1:15" ht="12.75" customHeight="1">
      <c r="A483" s="30">
        <v>473</v>
      </c>
      <c r="B483" s="311" t="s">
        <v>208</v>
      </c>
      <c r="C483" s="301">
        <v>5409.95</v>
      </c>
      <c r="D483" s="302">
        <v>5385.9833333333336</v>
      </c>
      <c r="E483" s="302">
        <v>5343.9666666666672</v>
      </c>
      <c r="F483" s="302">
        <v>5277.9833333333336</v>
      </c>
      <c r="G483" s="302">
        <v>5235.9666666666672</v>
      </c>
      <c r="H483" s="302">
        <v>5451.9666666666672</v>
      </c>
      <c r="I483" s="302">
        <v>5493.9833333333336</v>
      </c>
      <c r="J483" s="302">
        <v>5559.9666666666672</v>
      </c>
      <c r="K483" s="301">
        <v>5428</v>
      </c>
      <c r="L483" s="301">
        <v>5320</v>
      </c>
      <c r="M483" s="301">
        <v>2.1482100000000002</v>
      </c>
      <c r="N483" s="1"/>
      <c r="O483" s="1"/>
    </row>
    <row r="484" spans="1:15" ht="12.75" customHeight="1">
      <c r="A484" s="30">
        <v>474</v>
      </c>
      <c r="B484" s="311" t="s">
        <v>277</v>
      </c>
      <c r="C484" s="301">
        <v>34.799999999999997</v>
      </c>
      <c r="D484" s="302">
        <v>34.85</v>
      </c>
      <c r="E484" s="302">
        <v>34.5</v>
      </c>
      <c r="F484" s="302">
        <v>34.199999999999996</v>
      </c>
      <c r="G484" s="302">
        <v>33.849999999999994</v>
      </c>
      <c r="H484" s="302">
        <v>35.150000000000006</v>
      </c>
      <c r="I484" s="302">
        <v>35.500000000000014</v>
      </c>
      <c r="J484" s="302">
        <v>35.800000000000011</v>
      </c>
      <c r="K484" s="301">
        <v>35.200000000000003</v>
      </c>
      <c r="L484" s="301">
        <v>34.549999999999997</v>
      </c>
      <c r="M484" s="301">
        <v>80.0608</v>
      </c>
      <c r="N484" s="1"/>
      <c r="O484" s="1"/>
    </row>
    <row r="485" spans="1:15" ht="12.75" customHeight="1">
      <c r="A485" s="30">
        <v>475</v>
      </c>
      <c r="B485" s="311" t="s">
        <v>209</v>
      </c>
      <c r="C485" s="301">
        <v>613.65</v>
      </c>
      <c r="D485" s="302">
        <v>625.5333333333333</v>
      </c>
      <c r="E485" s="302">
        <v>599.11666666666656</v>
      </c>
      <c r="F485" s="302">
        <v>584.58333333333326</v>
      </c>
      <c r="G485" s="302">
        <v>558.16666666666652</v>
      </c>
      <c r="H485" s="302">
        <v>640.06666666666661</v>
      </c>
      <c r="I485" s="302">
        <v>666.48333333333335</v>
      </c>
      <c r="J485" s="302">
        <v>681.01666666666665</v>
      </c>
      <c r="K485" s="301">
        <v>651.95000000000005</v>
      </c>
      <c r="L485" s="301">
        <v>611</v>
      </c>
      <c r="M485" s="301">
        <v>41.804949999999998</v>
      </c>
      <c r="N485" s="1"/>
      <c r="O485" s="1"/>
    </row>
    <row r="486" spans="1:15" ht="12.75" customHeight="1">
      <c r="A486" s="30">
        <v>476</v>
      </c>
      <c r="B486" s="311" t="s">
        <v>542</v>
      </c>
      <c r="C486" s="301">
        <v>625</v>
      </c>
      <c r="D486" s="302">
        <v>627.29999999999995</v>
      </c>
      <c r="E486" s="302">
        <v>618.74999999999989</v>
      </c>
      <c r="F486" s="302">
        <v>612.49999999999989</v>
      </c>
      <c r="G486" s="302">
        <v>603.94999999999982</v>
      </c>
      <c r="H486" s="302">
        <v>633.54999999999995</v>
      </c>
      <c r="I486" s="302">
        <v>642.10000000000014</v>
      </c>
      <c r="J486" s="302">
        <v>648.35</v>
      </c>
      <c r="K486" s="301">
        <v>635.85</v>
      </c>
      <c r="L486" s="301">
        <v>621.04999999999995</v>
      </c>
      <c r="M486" s="301">
        <v>0.33654000000000001</v>
      </c>
      <c r="N486" s="1"/>
      <c r="O486" s="1"/>
    </row>
    <row r="487" spans="1:15" ht="12.75" customHeight="1">
      <c r="A487" s="30">
        <v>477</v>
      </c>
      <c r="B487" s="311" t="s">
        <v>547</v>
      </c>
      <c r="C487" s="301">
        <v>305.2</v>
      </c>
      <c r="D487" s="302">
        <v>309.06666666666666</v>
      </c>
      <c r="E487" s="302">
        <v>299.23333333333335</v>
      </c>
      <c r="F487" s="302">
        <v>293.26666666666671</v>
      </c>
      <c r="G487" s="302">
        <v>283.43333333333339</v>
      </c>
      <c r="H487" s="302">
        <v>315.0333333333333</v>
      </c>
      <c r="I487" s="302">
        <v>324.86666666666667</v>
      </c>
      <c r="J487" s="302">
        <v>330.83333333333326</v>
      </c>
      <c r="K487" s="301">
        <v>318.89999999999998</v>
      </c>
      <c r="L487" s="301">
        <v>303.10000000000002</v>
      </c>
      <c r="M487" s="301">
        <v>1.1183000000000001</v>
      </c>
      <c r="N487" s="1"/>
      <c r="O487" s="1"/>
    </row>
    <row r="488" spans="1:15" ht="12.75" customHeight="1">
      <c r="A488" s="30">
        <v>478</v>
      </c>
      <c r="B488" s="311" t="s">
        <v>548</v>
      </c>
      <c r="C488" s="301">
        <v>23.85</v>
      </c>
      <c r="D488" s="302">
        <v>23.966666666666669</v>
      </c>
      <c r="E488" s="302">
        <v>23.583333333333336</v>
      </c>
      <c r="F488" s="302">
        <v>23.316666666666666</v>
      </c>
      <c r="G488" s="302">
        <v>22.933333333333334</v>
      </c>
      <c r="H488" s="302">
        <v>24.233333333333338</v>
      </c>
      <c r="I488" s="302">
        <v>24.616666666666671</v>
      </c>
      <c r="J488" s="302">
        <v>24.88333333333334</v>
      </c>
      <c r="K488" s="301">
        <v>24.35</v>
      </c>
      <c r="L488" s="301">
        <v>23.7</v>
      </c>
      <c r="M488" s="301">
        <v>20.81025</v>
      </c>
      <c r="N488" s="1"/>
      <c r="O488" s="1"/>
    </row>
    <row r="489" spans="1:15" ht="12.75" customHeight="1">
      <c r="A489" s="30">
        <v>479</v>
      </c>
      <c r="B489" s="311" t="s">
        <v>549</v>
      </c>
      <c r="C489" s="301">
        <v>525.04999999999995</v>
      </c>
      <c r="D489" s="302">
        <v>524.85</v>
      </c>
      <c r="E489" s="302">
        <v>514.1</v>
      </c>
      <c r="F489" s="302">
        <v>503.15</v>
      </c>
      <c r="G489" s="302">
        <v>492.4</v>
      </c>
      <c r="H489" s="302">
        <v>535.80000000000007</v>
      </c>
      <c r="I489" s="302">
        <v>546.55000000000007</v>
      </c>
      <c r="J489" s="302">
        <v>557.50000000000011</v>
      </c>
      <c r="K489" s="301">
        <v>535.6</v>
      </c>
      <c r="L489" s="301">
        <v>513.9</v>
      </c>
      <c r="M489" s="301">
        <v>0.43702999999999997</v>
      </c>
      <c r="N489" s="1"/>
      <c r="O489" s="1"/>
    </row>
    <row r="490" spans="1:15" ht="12.75" customHeight="1">
      <c r="A490" s="30">
        <v>480</v>
      </c>
      <c r="B490" s="311" t="s">
        <v>551</v>
      </c>
      <c r="C490" s="301">
        <v>292.10000000000002</v>
      </c>
      <c r="D490" s="302">
        <v>295.68333333333334</v>
      </c>
      <c r="E490" s="302">
        <v>287.06666666666666</v>
      </c>
      <c r="F490" s="302">
        <v>282.0333333333333</v>
      </c>
      <c r="G490" s="302">
        <v>273.41666666666663</v>
      </c>
      <c r="H490" s="302">
        <v>300.7166666666667</v>
      </c>
      <c r="I490" s="302">
        <v>309.33333333333337</v>
      </c>
      <c r="J490" s="302">
        <v>314.36666666666673</v>
      </c>
      <c r="K490" s="301">
        <v>304.3</v>
      </c>
      <c r="L490" s="301">
        <v>290.64999999999998</v>
      </c>
      <c r="M490" s="301">
        <v>0.65293999999999996</v>
      </c>
      <c r="N490" s="1"/>
      <c r="O490" s="1"/>
    </row>
    <row r="491" spans="1:15" ht="12.75" customHeight="1">
      <c r="A491" s="30">
        <v>481</v>
      </c>
      <c r="B491" s="311" t="s">
        <v>279</v>
      </c>
      <c r="C491" s="301">
        <v>748.5</v>
      </c>
      <c r="D491" s="302">
        <v>746</v>
      </c>
      <c r="E491" s="302">
        <v>733</v>
      </c>
      <c r="F491" s="302">
        <v>717.5</v>
      </c>
      <c r="G491" s="302">
        <v>704.5</v>
      </c>
      <c r="H491" s="302">
        <v>761.5</v>
      </c>
      <c r="I491" s="302">
        <v>774.5</v>
      </c>
      <c r="J491" s="302">
        <v>790</v>
      </c>
      <c r="K491" s="301">
        <v>759</v>
      </c>
      <c r="L491" s="301">
        <v>730.5</v>
      </c>
      <c r="M491" s="301">
        <v>15.45609</v>
      </c>
      <c r="N491" s="1"/>
      <c r="O491" s="1"/>
    </row>
    <row r="492" spans="1:15" ht="12.75" customHeight="1">
      <c r="A492" s="30">
        <v>482</v>
      </c>
      <c r="B492" s="311" t="s">
        <v>210</v>
      </c>
      <c r="C492" s="301">
        <v>222.1</v>
      </c>
      <c r="D492" s="302">
        <v>225.98333333333335</v>
      </c>
      <c r="E492" s="302">
        <v>217.1166666666667</v>
      </c>
      <c r="F492" s="302">
        <v>212.13333333333335</v>
      </c>
      <c r="G492" s="302">
        <v>203.26666666666671</v>
      </c>
      <c r="H492" s="302">
        <v>230.9666666666667</v>
      </c>
      <c r="I492" s="302">
        <v>239.83333333333337</v>
      </c>
      <c r="J492" s="302">
        <v>244.81666666666669</v>
      </c>
      <c r="K492" s="301">
        <v>234.85</v>
      </c>
      <c r="L492" s="301">
        <v>221</v>
      </c>
      <c r="M492" s="301">
        <v>229.44315</v>
      </c>
      <c r="N492" s="1"/>
      <c r="O492" s="1"/>
    </row>
    <row r="493" spans="1:15" ht="12.75" customHeight="1">
      <c r="A493" s="30">
        <v>483</v>
      </c>
      <c r="B493" s="320" t="s">
        <v>552</v>
      </c>
      <c r="C493" s="321">
        <v>1846.75</v>
      </c>
      <c r="D493" s="321">
        <v>1845.5333333333335</v>
      </c>
      <c r="E493" s="321">
        <v>1826.0666666666671</v>
      </c>
      <c r="F493" s="321">
        <v>1805.3833333333334</v>
      </c>
      <c r="G493" s="321">
        <v>1785.916666666667</v>
      </c>
      <c r="H493" s="321">
        <v>1866.2166666666672</v>
      </c>
      <c r="I493" s="321">
        <v>1885.6833333333338</v>
      </c>
      <c r="J493" s="320">
        <v>1906.3666666666672</v>
      </c>
      <c r="K493" s="320">
        <v>1865</v>
      </c>
      <c r="L493" s="320">
        <v>1824.85</v>
      </c>
      <c r="M493" s="270">
        <v>0.2616</v>
      </c>
      <c r="N493" s="1"/>
      <c r="O493" s="1"/>
    </row>
    <row r="494" spans="1:15" ht="12.75" customHeight="1">
      <c r="A494" s="30">
        <v>484</v>
      </c>
      <c r="B494" s="320" t="s">
        <v>278</v>
      </c>
      <c r="C494" s="321">
        <v>212.8</v>
      </c>
      <c r="D494" s="321">
        <v>211.93333333333337</v>
      </c>
      <c r="E494" s="321">
        <v>207.96666666666673</v>
      </c>
      <c r="F494" s="321">
        <v>203.13333333333335</v>
      </c>
      <c r="G494" s="321">
        <v>199.16666666666671</v>
      </c>
      <c r="H494" s="321">
        <v>216.76666666666674</v>
      </c>
      <c r="I494" s="321">
        <v>220.73333333333338</v>
      </c>
      <c r="J494" s="320">
        <v>225.56666666666675</v>
      </c>
      <c r="K494" s="320">
        <v>215.9</v>
      </c>
      <c r="L494" s="320">
        <v>207.1</v>
      </c>
      <c r="M494" s="270">
        <v>1.9056200000000001</v>
      </c>
      <c r="N494" s="1"/>
      <c r="O494" s="1"/>
    </row>
    <row r="495" spans="1:15" ht="12.75" customHeight="1">
      <c r="A495" s="30">
        <v>485</v>
      </c>
      <c r="B495" s="320" t="s">
        <v>553</v>
      </c>
      <c r="C495" s="301">
        <v>1777.8</v>
      </c>
      <c r="D495" s="302">
        <v>1792.6000000000001</v>
      </c>
      <c r="E495" s="302">
        <v>1755.2000000000003</v>
      </c>
      <c r="F495" s="302">
        <v>1732.6000000000001</v>
      </c>
      <c r="G495" s="302">
        <v>1695.2000000000003</v>
      </c>
      <c r="H495" s="302">
        <v>1815.2000000000003</v>
      </c>
      <c r="I495" s="302">
        <v>1852.6000000000004</v>
      </c>
      <c r="J495" s="302">
        <v>1875.2000000000003</v>
      </c>
      <c r="K495" s="301">
        <v>1830</v>
      </c>
      <c r="L495" s="301">
        <v>1770</v>
      </c>
      <c r="M495" s="301">
        <v>0.58960999999999997</v>
      </c>
      <c r="N495" s="1"/>
      <c r="O495" s="1"/>
    </row>
    <row r="496" spans="1:15" ht="12.75" customHeight="1">
      <c r="A496" s="30">
        <v>486</v>
      </c>
      <c r="B496" s="320" t="s">
        <v>546</v>
      </c>
      <c r="C496" s="321">
        <v>610.75</v>
      </c>
      <c r="D496" s="321">
        <v>605.88333333333333</v>
      </c>
      <c r="E496" s="321">
        <v>597.86666666666667</v>
      </c>
      <c r="F496" s="321">
        <v>584.98333333333335</v>
      </c>
      <c r="G496" s="321">
        <v>576.9666666666667</v>
      </c>
      <c r="H496" s="321">
        <v>618.76666666666665</v>
      </c>
      <c r="I496" s="321">
        <v>626.7833333333333</v>
      </c>
      <c r="J496" s="320">
        <v>639.66666666666663</v>
      </c>
      <c r="K496" s="320">
        <v>613.9</v>
      </c>
      <c r="L496" s="320">
        <v>593</v>
      </c>
      <c r="M496" s="270">
        <v>5.0479900000000004</v>
      </c>
      <c r="N496" s="1"/>
      <c r="O496" s="1"/>
    </row>
    <row r="497" spans="1:15" ht="12.75" customHeight="1">
      <c r="A497" s="30">
        <v>487</v>
      </c>
      <c r="B497" s="353" t="s">
        <v>545</v>
      </c>
      <c r="C497" s="301">
        <v>2439.4499999999998</v>
      </c>
      <c r="D497" s="302">
        <v>2460.0333333333333</v>
      </c>
      <c r="E497" s="302">
        <v>2409.4166666666665</v>
      </c>
      <c r="F497" s="302">
        <v>2379.3833333333332</v>
      </c>
      <c r="G497" s="302">
        <v>2328.7666666666664</v>
      </c>
      <c r="H497" s="302">
        <v>2490.0666666666666</v>
      </c>
      <c r="I497" s="302">
        <v>2540.6833333333334</v>
      </c>
      <c r="J497" s="302">
        <v>2570.7166666666667</v>
      </c>
      <c r="K497" s="301">
        <v>2510.65</v>
      </c>
      <c r="L497" s="301">
        <v>2430</v>
      </c>
      <c r="M497" s="301">
        <v>0.70447000000000004</v>
      </c>
      <c r="N497" s="1"/>
      <c r="O497" s="1"/>
    </row>
    <row r="498" spans="1:15" ht="12.75" customHeight="1">
      <c r="A498" s="30">
        <v>488</v>
      </c>
      <c r="B498" s="355" t="s">
        <v>211</v>
      </c>
      <c r="C498" s="321">
        <v>947.9</v>
      </c>
      <c r="D498" s="321">
        <v>956.18333333333328</v>
      </c>
      <c r="E498" s="302">
        <v>936.06666666666661</v>
      </c>
      <c r="F498" s="302">
        <v>924.23333333333335</v>
      </c>
      <c r="G498" s="302">
        <v>904.11666666666667</v>
      </c>
      <c r="H498" s="302">
        <v>968.01666666666654</v>
      </c>
      <c r="I498" s="302">
        <v>988.1333333333331</v>
      </c>
      <c r="J498" s="302">
        <v>999.96666666666647</v>
      </c>
      <c r="K498" s="301">
        <v>976.3</v>
      </c>
      <c r="L498" s="301">
        <v>944.35</v>
      </c>
      <c r="M498" s="301">
        <v>7.6915100000000001</v>
      </c>
      <c r="N498" s="1"/>
      <c r="O498" s="1"/>
    </row>
    <row r="499" spans="1:15" ht="12.75" customHeight="1">
      <c r="A499" s="30">
        <v>489</v>
      </c>
      <c r="B499" s="281" t="s">
        <v>550</v>
      </c>
      <c r="C499" s="301">
        <v>254.85</v>
      </c>
      <c r="D499" s="302">
        <v>258.55</v>
      </c>
      <c r="E499" s="302">
        <v>249.90000000000003</v>
      </c>
      <c r="F499" s="302">
        <v>244.95000000000002</v>
      </c>
      <c r="G499" s="302">
        <v>236.30000000000004</v>
      </c>
      <c r="H499" s="302">
        <v>263.5</v>
      </c>
      <c r="I499" s="302">
        <v>272.14999999999998</v>
      </c>
      <c r="J499" s="302">
        <v>277.10000000000002</v>
      </c>
      <c r="K499" s="301">
        <v>267.2</v>
      </c>
      <c r="L499" s="301">
        <v>253.6</v>
      </c>
      <c r="M499" s="301">
        <v>6.0983499999999999</v>
      </c>
      <c r="N499" s="1"/>
      <c r="O499" s="1"/>
    </row>
    <row r="500" spans="1:15" ht="12.75" customHeight="1">
      <c r="A500" s="30">
        <v>490</v>
      </c>
      <c r="B500" s="320" t="s">
        <v>554</v>
      </c>
      <c r="C500" s="321">
        <v>198.75</v>
      </c>
      <c r="D500" s="321">
        <v>198.29999999999998</v>
      </c>
      <c r="E500" s="302">
        <v>194.59999999999997</v>
      </c>
      <c r="F500" s="302">
        <v>190.45</v>
      </c>
      <c r="G500" s="302">
        <v>186.74999999999997</v>
      </c>
      <c r="H500" s="302">
        <v>202.44999999999996</v>
      </c>
      <c r="I500" s="302">
        <v>206.14999999999995</v>
      </c>
      <c r="J500" s="302">
        <v>210.29999999999995</v>
      </c>
      <c r="K500" s="301">
        <v>202</v>
      </c>
      <c r="L500" s="301">
        <v>194.15</v>
      </c>
      <c r="M500" s="301">
        <v>16.184699999999999</v>
      </c>
      <c r="N500" s="1"/>
      <c r="O500" s="1"/>
    </row>
    <row r="501" spans="1:15" ht="12.75" customHeight="1">
      <c r="A501" s="30">
        <v>491</v>
      </c>
      <c r="B501" s="270" t="s">
        <v>555</v>
      </c>
      <c r="C501" s="301">
        <v>70.3</v>
      </c>
      <c r="D501" s="302">
        <v>70.100000000000009</v>
      </c>
      <c r="E501" s="302">
        <v>68.700000000000017</v>
      </c>
      <c r="F501" s="302">
        <v>67.100000000000009</v>
      </c>
      <c r="G501" s="302">
        <v>65.700000000000017</v>
      </c>
      <c r="H501" s="302">
        <v>71.700000000000017</v>
      </c>
      <c r="I501" s="302">
        <v>73.100000000000023</v>
      </c>
      <c r="J501" s="302">
        <v>74.700000000000017</v>
      </c>
      <c r="K501" s="301">
        <v>71.5</v>
      </c>
      <c r="L501" s="301">
        <v>68.5</v>
      </c>
      <c r="M501" s="301">
        <v>16.702629999999999</v>
      </c>
      <c r="N501" s="1"/>
      <c r="O501" s="1"/>
    </row>
    <row r="502" spans="1:15" ht="12.75" customHeight="1">
      <c r="A502" s="30">
        <v>492</v>
      </c>
      <c r="B502" s="354" t="s">
        <v>556</v>
      </c>
      <c r="C502" s="321">
        <v>455.3</v>
      </c>
      <c r="D502" s="321">
        <v>451.95</v>
      </c>
      <c r="E502" s="302">
        <v>439</v>
      </c>
      <c r="F502" s="302">
        <v>422.7</v>
      </c>
      <c r="G502" s="302">
        <v>409.75</v>
      </c>
      <c r="H502" s="302">
        <v>468.25</v>
      </c>
      <c r="I502" s="302">
        <v>481.19999999999993</v>
      </c>
      <c r="J502" s="302">
        <v>497.5</v>
      </c>
      <c r="K502" s="301">
        <v>464.9</v>
      </c>
      <c r="L502" s="301">
        <v>435.65</v>
      </c>
      <c r="M502" s="301">
        <v>0.72509999999999997</v>
      </c>
      <c r="N502" s="1"/>
      <c r="O502" s="1"/>
    </row>
    <row r="503" spans="1:15" ht="12.75" customHeight="1">
      <c r="A503" s="30">
        <v>493</v>
      </c>
      <c r="B503" s="270" t="s">
        <v>280</v>
      </c>
      <c r="C503" s="301">
        <v>1463</v>
      </c>
      <c r="D503" s="302">
        <v>1456.7333333333333</v>
      </c>
      <c r="E503" s="302">
        <v>1439.0166666666667</v>
      </c>
      <c r="F503" s="302">
        <v>1415.0333333333333</v>
      </c>
      <c r="G503" s="302">
        <v>1397.3166666666666</v>
      </c>
      <c r="H503" s="302">
        <v>1480.7166666666667</v>
      </c>
      <c r="I503" s="302">
        <v>1498.4333333333334</v>
      </c>
      <c r="J503" s="302">
        <v>1522.4166666666667</v>
      </c>
      <c r="K503" s="301">
        <v>1474.45</v>
      </c>
      <c r="L503" s="301">
        <v>1432.75</v>
      </c>
      <c r="M503" s="301">
        <v>1.3913</v>
      </c>
      <c r="N503" s="1"/>
      <c r="O503" s="1"/>
    </row>
    <row r="504" spans="1:15" ht="12.75" customHeight="1">
      <c r="A504" s="30">
        <v>494</v>
      </c>
      <c r="B504" s="270" t="s">
        <v>212</v>
      </c>
      <c r="C504" s="321">
        <v>411.25</v>
      </c>
      <c r="D504" s="321">
        <v>414.75</v>
      </c>
      <c r="E504" s="302">
        <v>406.8</v>
      </c>
      <c r="F504" s="302">
        <v>402.35</v>
      </c>
      <c r="G504" s="302">
        <v>394.40000000000003</v>
      </c>
      <c r="H504" s="302">
        <v>419.2</v>
      </c>
      <c r="I504" s="302">
        <v>427.15000000000003</v>
      </c>
      <c r="J504" s="302">
        <v>431.59999999999997</v>
      </c>
      <c r="K504" s="301">
        <v>422.7</v>
      </c>
      <c r="L504" s="301">
        <v>410.3</v>
      </c>
      <c r="M504" s="301">
        <v>81.014309999999995</v>
      </c>
      <c r="N504" s="1"/>
      <c r="O504" s="1"/>
    </row>
    <row r="505" spans="1:15" ht="12.75" customHeight="1">
      <c r="A505" s="30">
        <v>495</v>
      </c>
      <c r="B505" s="270" t="s">
        <v>557</v>
      </c>
      <c r="C505" s="321">
        <v>216.35</v>
      </c>
      <c r="D505" s="321">
        <v>217.45000000000002</v>
      </c>
      <c r="E505" s="302">
        <v>213.30000000000004</v>
      </c>
      <c r="F505" s="302">
        <v>210.25000000000003</v>
      </c>
      <c r="G505" s="302">
        <v>206.10000000000005</v>
      </c>
      <c r="H505" s="302">
        <v>220.50000000000003</v>
      </c>
      <c r="I505" s="302">
        <v>224.65</v>
      </c>
      <c r="J505" s="302">
        <v>227.70000000000002</v>
      </c>
      <c r="K505" s="301">
        <v>221.6</v>
      </c>
      <c r="L505" s="301">
        <v>214.4</v>
      </c>
      <c r="M505" s="301">
        <v>2.53728</v>
      </c>
      <c r="N505" s="1"/>
      <c r="O505" s="1"/>
    </row>
    <row r="506" spans="1:15" ht="12.75" customHeight="1">
      <c r="A506" s="30">
        <v>496</v>
      </c>
      <c r="B506" s="270" t="s">
        <v>281</v>
      </c>
      <c r="C506" s="321">
        <v>12.45</v>
      </c>
      <c r="D506" s="321">
        <v>12.5</v>
      </c>
      <c r="E506" s="302">
        <v>12.4</v>
      </c>
      <c r="F506" s="302">
        <v>12.35</v>
      </c>
      <c r="G506" s="302">
        <v>12.25</v>
      </c>
      <c r="H506" s="302">
        <v>12.55</v>
      </c>
      <c r="I506" s="302">
        <v>12.650000000000002</v>
      </c>
      <c r="J506" s="302">
        <v>12.700000000000001</v>
      </c>
      <c r="K506" s="301">
        <v>12.6</v>
      </c>
      <c r="L506" s="301">
        <v>12.45</v>
      </c>
      <c r="M506" s="301">
        <v>264.97739999999999</v>
      </c>
      <c r="N506" s="1"/>
      <c r="O506" s="1"/>
    </row>
    <row r="507" spans="1:15" ht="12.75" customHeight="1">
      <c r="A507" s="377">
        <v>497</v>
      </c>
      <c r="B507" s="270" t="s">
        <v>213</v>
      </c>
      <c r="C507" s="321">
        <v>211.3</v>
      </c>
      <c r="D507" s="321">
        <v>214.23333333333335</v>
      </c>
      <c r="E507" s="302">
        <v>207.06666666666669</v>
      </c>
      <c r="F507" s="302">
        <v>202.83333333333334</v>
      </c>
      <c r="G507" s="302">
        <v>195.66666666666669</v>
      </c>
      <c r="H507" s="302">
        <v>218.4666666666667</v>
      </c>
      <c r="I507" s="302">
        <v>225.63333333333333</v>
      </c>
      <c r="J507" s="302">
        <v>229.8666666666667</v>
      </c>
      <c r="K507" s="301">
        <v>221.4</v>
      </c>
      <c r="L507" s="301">
        <v>210</v>
      </c>
      <c r="M507" s="301">
        <v>71.121009999999998</v>
      </c>
      <c r="N507" s="1"/>
      <c r="O507" s="1"/>
    </row>
    <row r="508" spans="1:15" ht="12.75" customHeight="1">
      <c r="A508" s="320">
        <v>498</v>
      </c>
      <c r="B508" s="270" t="s">
        <v>558</v>
      </c>
      <c r="C508" s="321">
        <v>264.95</v>
      </c>
      <c r="D508" s="321">
        <v>265.95</v>
      </c>
      <c r="E508" s="302">
        <v>258</v>
      </c>
      <c r="F508" s="302">
        <v>251.05</v>
      </c>
      <c r="G508" s="302">
        <v>243.10000000000002</v>
      </c>
      <c r="H508" s="302">
        <v>272.89999999999998</v>
      </c>
      <c r="I508" s="302">
        <v>280.84999999999991</v>
      </c>
      <c r="J508" s="302">
        <v>287.79999999999995</v>
      </c>
      <c r="K508" s="301">
        <v>273.89999999999998</v>
      </c>
      <c r="L508" s="301">
        <v>259</v>
      </c>
      <c r="M508" s="301">
        <v>5.7977299999999996</v>
      </c>
      <c r="N508" s="1"/>
      <c r="O508" s="1"/>
    </row>
    <row r="509" spans="1:15" ht="12.75" customHeight="1">
      <c r="A509" s="320">
        <v>499</v>
      </c>
      <c r="B509" s="270" t="s">
        <v>559</v>
      </c>
      <c r="C509" s="321">
        <v>1549.1</v>
      </c>
      <c r="D509" s="321">
        <v>1538.3666666666668</v>
      </c>
      <c r="E509" s="302">
        <v>1516.7333333333336</v>
      </c>
      <c r="F509" s="302">
        <v>1484.3666666666668</v>
      </c>
      <c r="G509" s="302">
        <v>1462.7333333333336</v>
      </c>
      <c r="H509" s="302">
        <v>1570.7333333333336</v>
      </c>
      <c r="I509" s="302">
        <v>1592.3666666666668</v>
      </c>
      <c r="J509" s="302">
        <v>1624.7333333333336</v>
      </c>
      <c r="K509" s="301">
        <v>1560</v>
      </c>
      <c r="L509" s="301">
        <v>1506</v>
      </c>
      <c r="M509" s="301">
        <v>0.39118000000000003</v>
      </c>
      <c r="N509" s="1"/>
      <c r="O509" s="1"/>
    </row>
    <row r="510" spans="1:15" ht="12.75" customHeight="1">
      <c r="A510" s="320"/>
      <c r="N510" s="1"/>
      <c r="O510" s="1"/>
    </row>
    <row r="511" spans="1:15" ht="12.75" customHeight="1">
      <c r="A511" s="320"/>
      <c r="J511" s="1"/>
      <c r="K511" s="1"/>
      <c r="L511" s="1"/>
      <c r="M511" s="1"/>
      <c r="N511" s="1"/>
      <c r="O511" s="1"/>
    </row>
    <row r="512" spans="1:15" ht="12.75" customHeight="1">
      <c r="A512" s="281"/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A11" sqref="A1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503"/>
      <c r="B5" s="504"/>
      <c r="C5" s="503"/>
      <c r="D5" s="50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561</v>
      </c>
      <c r="B7" s="505" t="s">
        <v>562</v>
      </c>
      <c r="C7" s="504"/>
      <c r="D7" s="7">
        <f>Main!B10</f>
        <v>44735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563</v>
      </c>
      <c r="B9" s="85" t="s">
        <v>564</v>
      </c>
      <c r="C9" s="85" t="s">
        <v>565</v>
      </c>
      <c r="D9" s="85" t="s">
        <v>566</v>
      </c>
      <c r="E9" s="85" t="s">
        <v>567</v>
      </c>
      <c r="F9" s="85" t="s">
        <v>568</v>
      </c>
      <c r="G9" s="85" t="s">
        <v>569</v>
      </c>
      <c r="H9" s="85" t="s">
        <v>570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44734</v>
      </c>
      <c r="B10" s="29">
        <v>540811</v>
      </c>
      <c r="C10" s="28" t="s">
        <v>1087</v>
      </c>
      <c r="D10" s="28" t="s">
        <v>1088</v>
      </c>
      <c r="E10" s="28" t="s">
        <v>572</v>
      </c>
      <c r="F10" s="87">
        <v>50000</v>
      </c>
      <c r="G10" s="29">
        <v>15</v>
      </c>
      <c r="H10" s="29" t="s">
        <v>310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44734</v>
      </c>
      <c r="B11" s="29">
        <v>542906</v>
      </c>
      <c r="C11" s="28" t="s">
        <v>1089</v>
      </c>
      <c r="D11" s="28" t="s">
        <v>1090</v>
      </c>
      <c r="E11" s="28" t="s">
        <v>572</v>
      </c>
      <c r="F11" s="87">
        <v>28332</v>
      </c>
      <c r="G11" s="29">
        <v>26.7</v>
      </c>
      <c r="H11" s="29" t="s">
        <v>310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44734</v>
      </c>
      <c r="B12" s="29">
        <v>539097</v>
      </c>
      <c r="C12" s="28" t="s">
        <v>1091</v>
      </c>
      <c r="D12" s="28" t="s">
        <v>1092</v>
      </c>
      <c r="E12" s="28" t="s">
        <v>572</v>
      </c>
      <c r="F12" s="87">
        <v>6166758</v>
      </c>
      <c r="G12" s="29">
        <v>12.51</v>
      </c>
      <c r="H12" s="29" t="s">
        <v>310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44734</v>
      </c>
      <c r="B13" s="29">
        <v>539097</v>
      </c>
      <c r="C13" s="28" t="s">
        <v>1091</v>
      </c>
      <c r="D13" s="28" t="s">
        <v>1093</v>
      </c>
      <c r="E13" s="28" t="s">
        <v>571</v>
      </c>
      <c r="F13" s="87">
        <v>5000000</v>
      </c>
      <c r="G13" s="29">
        <v>12.5</v>
      </c>
      <c r="H13" s="29" t="s">
        <v>310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44734</v>
      </c>
      <c r="B14" s="29">
        <v>539097</v>
      </c>
      <c r="C14" s="28" t="s">
        <v>1091</v>
      </c>
      <c r="D14" s="28" t="s">
        <v>1094</v>
      </c>
      <c r="E14" s="28" t="s">
        <v>572</v>
      </c>
      <c r="F14" s="87">
        <v>18297</v>
      </c>
      <c r="G14" s="29">
        <v>12.65</v>
      </c>
      <c r="H14" s="29" t="s">
        <v>310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44734</v>
      </c>
      <c r="B15" s="29">
        <v>539097</v>
      </c>
      <c r="C15" s="28" t="s">
        <v>1091</v>
      </c>
      <c r="D15" s="28" t="s">
        <v>1094</v>
      </c>
      <c r="E15" s="28" t="s">
        <v>571</v>
      </c>
      <c r="F15" s="87">
        <v>296062</v>
      </c>
      <c r="G15" s="29">
        <v>12.43</v>
      </c>
      <c r="H15" s="29" t="s">
        <v>310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44734</v>
      </c>
      <c r="B16" s="29">
        <v>540377</v>
      </c>
      <c r="C16" s="28" t="s">
        <v>1022</v>
      </c>
      <c r="D16" s="28" t="s">
        <v>1057</v>
      </c>
      <c r="E16" s="28" t="s">
        <v>571</v>
      </c>
      <c r="F16" s="87">
        <v>18000</v>
      </c>
      <c r="G16" s="29">
        <v>81.650000000000006</v>
      </c>
      <c r="H16" s="29" t="s">
        <v>310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44734</v>
      </c>
      <c r="B17" s="29">
        <v>531784</v>
      </c>
      <c r="C17" s="28" t="s">
        <v>1095</v>
      </c>
      <c r="D17" s="28" t="s">
        <v>1096</v>
      </c>
      <c r="E17" s="28" t="s">
        <v>572</v>
      </c>
      <c r="F17" s="87">
        <v>1</v>
      </c>
      <c r="G17" s="29">
        <v>2.35</v>
      </c>
      <c r="H17" s="29" t="s">
        <v>310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44734</v>
      </c>
      <c r="B18" s="29">
        <v>531784</v>
      </c>
      <c r="C18" s="28" t="s">
        <v>1095</v>
      </c>
      <c r="D18" s="28" t="s">
        <v>1096</v>
      </c>
      <c r="E18" s="28" t="s">
        <v>571</v>
      </c>
      <c r="F18" s="87">
        <v>154170</v>
      </c>
      <c r="G18" s="29">
        <v>2.4300000000000002</v>
      </c>
      <c r="H18" s="29" t="s">
        <v>310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44734</v>
      </c>
      <c r="B19" s="29">
        <v>539686</v>
      </c>
      <c r="C19" s="28" t="s">
        <v>1097</v>
      </c>
      <c r="D19" s="28" t="s">
        <v>1098</v>
      </c>
      <c r="E19" s="28" t="s">
        <v>572</v>
      </c>
      <c r="F19" s="87">
        <v>78040</v>
      </c>
      <c r="G19" s="29">
        <v>159.41</v>
      </c>
      <c r="H19" s="29" t="s">
        <v>310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44734</v>
      </c>
      <c r="B20" s="29">
        <v>540952</v>
      </c>
      <c r="C20" s="28" t="s">
        <v>1099</v>
      </c>
      <c r="D20" s="28" t="s">
        <v>1100</v>
      </c>
      <c r="E20" s="28" t="s">
        <v>572</v>
      </c>
      <c r="F20" s="87">
        <v>210000</v>
      </c>
      <c r="G20" s="29">
        <v>27.05</v>
      </c>
      <c r="H20" s="29" t="s">
        <v>310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44734</v>
      </c>
      <c r="B21" s="29">
        <v>540952</v>
      </c>
      <c r="C21" s="28" t="s">
        <v>1099</v>
      </c>
      <c r="D21" s="28" t="s">
        <v>1101</v>
      </c>
      <c r="E21" s="28" t="s">
        <v>571</v>
      </c>
      <c r="F21" s="87">
        <v>60000</v>
      </c>
      <c r="G21" s="29">
        <v>27.05</v>
      </c>
      <c r="H21" s="29" t="s">
        <v>310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44734</v>
      </c>
      <c r="B22" s="29">
        <v>540952</v>
      </c>
      <c r="C22" s="28" t="s">
        <v>1099</v>
      </c>
      <c r="D22" s="28" t="s">
        <v>1102</v>
      </c>
      <c r="E22" s="28" t="s">
        <v>572</v>
      </c>
      <c r="F22" s="87">
        <v>80000</v>
      </c>
      <c r="G22" s="29">
        <v>27.05</v>
      </c>
      <c r="H22" s="29" t="s">
        <v>310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44734</v>
      </c>
      <c r="B23" s="29">
        <v>540952</v>
      </c>
      <c r="C23" s="28" t="s">
        <v>1099</v>
      </c>
      <c r="D23" s="28" t="s">
        <v>1103</v>
      </c>
      <c r="E23" s="28" t="s">
        <v>571</v>
      </c>
      <c r="F23" s="87">
        <v>60000</v>
      </c>
      <c r="G23" s="29">
        <v>27.05</v>
      </c>
      <c r="H23" s="29" t="s">
        <v>310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44734</v>
      </c>
      <c r="B24" s="29">
        <v>511000</v>
      </c>
      <c r="C24" s="28" t="s">
        <v>1104</v>
      </c>
      <c r="D24" s="28" t="s">
        <v>1105</v>
      </c>
      <c r="E24" s="28" t="s">
        <v>571</v>
      </c>
      <c r="F24" s="87">
        <v>50000</v>
      </c>
      <c r="G24" s="29">
        <v>3.68</v>
      </c>
      <c r="H24" s="29" t="s">
        <v>310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44734</v>
      </c>
      <c r="B25" s="29">
        <v>511000</v>
      </c>
      <c r="C25" s="28" t="s">
        <v>1104</v>
      </c>
      <c r="D25" s="28" t="s">
        <v>1106</v>
      </c>
      <c r="E25" s="28" t="s">
        <v>572</v>
      </c>
      <c r="F25" s="87">
        <v>157585</v>
      </c>
      <c r="G25" s="29">
        <v>3.59</v>
      </c>
      <c r="H25" s="29" t="s">
        <v>310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44734</v>
      </c>
      <c r="B26" s="29">
        <v>511000</v>
      </c>
      <c r="C26" s="28" t="s">
        <v>1104</v>
      </c>
      <c r="D26" s="28" t="s">
        <v>1107</v>
      </c>
      <c r="E26" s="28" t="s">
        <v>571</v>
      </c>
      <c r="F26" s="87">
        <v>84800</v>
      </c>
      <c r="G26" s="29">
        <v>3.64</v>
      </c>
      <c r="H26" s="29" t="s">
        <v>310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44734</v>
      </c>
      <c r="B27" s="29">
        <v>506122</v>
      </c>
      <c r="C27" s="28" t="s">
        <v>1108</v>
      </c>
      <c r="D27" s="28" t="s">
        <v>1109</v>
      </c>
      <c r="E27" s="28" t="s">
        <v>571</v>
      </c>
      <c r="F27" s="87">
        <v>3000</v>
      </c>
      <c r="G27" s="29">
        <v>70.8</v>
      </c>
      <c r="H27" s="29" t="s">
        <v>310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44734</v>
      </c>
      <c r="B28" s="29">
        <v>539143</v>
      </c>
      <c r="C28" s="28" t="s">
        <v>952</v>
      </c>
      <c r="D28" s="28" t="s">
        <v>1110</v>
      </c>
      <c r="E28" s="28" t="s">
        <v>571</v>
      </c>
      <c r="F28" s="87">
        <v>75000</v>
      </c>
      <c r="G28" s="29">
        <v>32.049999999999997</v>
      </c>
      <c r="H28" s="29" t="s">
        <v>310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44734</v>
      </c>
      <c r="B29" s="29">
        <v>539143</v>
      </c>
      <c r="C29" s="28" t="s">
        <v>952</v>
      </c>
      <c r="D29" s="28" t="s">
        <v>1110</v>
      </c>
      <c r="E29" s="28" t="s">
        <v>572</v>
      </c>
      <c r="F29" s="87">
        <v>77700</v>
      </c>
      <c r="G29" s="29">
        <v>31.95</v>
      </c>
      <c r="H29" s="29" t="s">
        <v>310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44734</v>
      </c>
      <c r="B30" s="29">
        <v>539143</v>
      </c>
      <c r="C30" s="28" t="s">
        <v>952</v>
      </c>
      <c r="D30" s="28" t="s">
        <v>967</v>
      </c>
      <c r="E30" s="28" t="s">
        <v>571</v>
      </c>
      <c r="F30" s="87">
        <v>231086</v>
      </c>
      <c r="G30" s="29">
        <v>31.96</v>
      </c>
      <c r="H30" s="29" t="s">
        <v>310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44734</v>
      </c>
      <c r="B31" s="29">
        <v>539143</v>
      </c>
      <c r="C31" s="28" t="s">
        <v>952</v>
      </c>
      <c r="D31" s="28" t="s">
        <v>967</v>
      </c>
      <c r="E31" s="28" t="s">
        <v>572</v>
      </c>
      <c r="F31" s="87">
        <v>287790</v>
      </c>
      <c r="G31" s="29">
        <v>32.049999999999997</v>
      </c>
      <c r="H31" s="29" t="s">
        <v>310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44734</v>
      </c>
      <c r="B32" s="29">
        <v>540727</v>
      </c>
      <c r="C32" s="28" t="s">
        <v>1111</v>
      </c>
      <c r="D32" s="28" t="s">
        <v>1112</v>
      </c>
      <c r="E32" s="28" t="s">
        <v>571</v>
      </c>
      <c r="F32" s="87">
        <v>66459</v>
      </c>
      <c r="G32" s="29">
        <v>39.08</v>
      </c>
      <c r="H32" s="29" t="s">
        <v>310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44734</v>
      </c>
      <c r="B33" s="29">
        <v>540727</v>
      </c>
      <c r="C33" s="28" t="s">
        <v>1111</v>
      </c>
      <c r="D33" s="28" t="s">
        <v>1112</v>
      </c>
      <c r="E33" s="28" t="s">
        <v>572</v>
      </c>
      <c r="F33" s="87">
        <v>38475</v>
      </c>
      <c r="G33" s="29">
        <v>38.83</v>
      </c>
      <c r="H33" s="29" t="s">
        <v>310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44734</v>
      </c>
      <c r="B34" s="29">
        <v>541601</v>
      </c>
      <c r="C34" s="28" t="s">
        <v>1037</v>
      </c>
      <c r="D34" s="28" t="s">
        <v>1036</v>
      </c>
      <c r="E34" s="28" t="s">
        <v>572</v>
      </c>
      <c r="F34" s="87">
        <v>53503</v>
      </c>
      <c r="G34" s="29">
        <v>217.53</v>
      </c>
      <c r="H34" s="29" t="s">
        <v>310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44734</v>
      </c>
      <c r="B35" s="29">
        <v>541601</v>
      </c>
      <c r="C35" s="28" t="s">
        <v>1037</v>
      </c>
      <c r="D35" s="28" t="s">
        <v>1036</v>
      </c>
      <c r="E35" s="28" t="s">
        <v>571</v>
      </c>
      <c r="F35" s="87">
        <v>12656</v>
      </c>
      <c r="G35" s="29">
        <v>217.67</v>
      </c>
      <c r="H35" s="29" t="s">
        <v>310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44734</v>
      </c>
      <c r="B36" s="29">
        <v>516110</v>
      </c>
      <c r="C36" s="28" t="s">
        <v>995</v>
      </c>
      <c r="D36" s="28" t="s">
        <v>996</v>
      </c>
      <c r="E36" s="28" t="s">
        <v>572</v>
      </c>
      <c r="F36" s="87">
        <v>150862</v>
      </c>
      <c r="G36" s="29">
        <v>39.549999999999997</v>
      </c>
      <c r="H36" s="29" t="s">
        <v>310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44734</v>
      </c>
      <c r="B37" s="29">
        <v>516110</v>
      </c>
      <c r="C37" s="28" t="s">
        <v>995</v>
      </c>
      <c r="D37" s="28" t="s">
        <v>996</v>
      </c>
      <c r="E37" s="28" t="s">
        <v>571</v>
      </c>
      <c r="F37" s="87">
        <v>176891</v>
      </c>
      <c r="G37" s="29">
        <v>39.049999999999997</v>
      </c>
      <c r="H37" s="29" t="s">
        <v>310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44734</v>
      </c>
      <c r="B38" s="29">
        <v>516110</v>
      </c>
      <c r="C38" s="28" t="s">
        <v>995</v>
      </c>
      <c r="D38" s="28" t="s">
        <v>1113</v>
      </c>
      <c r="E38" s="28" t="s">
        <v>571</v>
      </c>
      <c r="F38" s="87">
        <v>199146</v>
      </c>
      <c r="G38" s="29">
        <v>38.880000000000003</v>
      </c>
      <c r="H38" s="29" t="s">
        <v>310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44734</v>
      </c>
      <c r="B39" s="29">
        <v>538875</v>
      </c>
      <c r="C39" s="28" t="s">
        <v>1114</v>
      </c>
      <c r="D39" s="28" t="s">
        <v>1115</v>
      </c>
      <c r="E39" s="28" t="s">
        <v>571</v>
      </c>
      <c r="F39" s="87">
        <v>45000</v>
      </c>
      <c r="G39" s="29">
        <v>26.35</v>
      </c>
      <c r="H39" s="29" t="s">
        <v>310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44734</v>
      </c>
      <c r="B40" s="29">
        <v>538875</v>
      </c>
      <c r="C40" s="28" t="s">
        <v>1114</v>
      </c>
      <c r="D40" s="28" t="s">
        <v>1116</v>
      </c>
      <c r="E40" s="28" t="s">
        <v>571</v>
      </c>
      <c r="F40" s="87">
        <v>50000</v>
      </c>
      <c r="G40" s="29">
        <v>26.5</v>
      </c>
      <c r="H40" s="29" t="s">
        <v>310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44734</v>
      </c>
      <c r="B41" s="29">
        <v>538875</v>
      </c>
      <c r="C41" s="28" t="s">
        <v>1114</v>
      </c>
      <c r="D41" s="28" t="s">
        <v>1117</v>
      </c>
      <c r="E41" s="28" t="s">
        <v>572</v>
      </c>
      <c r="F41" s="87">
        <v>200000</v>
      </c>
      <c r="G41" s="29">
        <v>26.47</v>
      </c>
      <c r="H41" s="29" t="s">
        <v>310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44734</v>
      </c>
      <c r="B42" s="29">
        <v>512197</v>
      </c>
      <c r="C42" s="28" t="s">
        <v>1118</v>
      </c>
      <c r="D42" s="28" t="s">
        <v>1119</v>
      </c>
      <c r="E42" s="28" t="s">
        <v>571</v>
      </c>
      <c r="F42" s="87">
        <v>15555</v>
      </c>
      <c r="G42" s="29">
        <v>2.5499999999999998</v>
      </c>
      <c r="H42" s="29" t="s">
        <v>310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44734</v>
      </c>
      <c r="B43" s="29">
        <v>543461</v>
      </c>
      <c r="C43" s="28" t="s">
        <v>1120</v>
      </c>
      <c r="D43" s="28" t="s">
        <v>1121</v>
      </c>
      <c r="E43" s="28" t="s">
        <v>572</v>
      </c>
      <c r="F43" s="87">
        <v>370000</v>
      </c>
      <c r="G43" s="29">
        <v>7.85</v>
      </c>
      <c r="H43" s="29" t="s">
        <v>310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44734</v>
      </c>
      <c r="B44" s="29">
        <v>543461</v>
      </c>
      <c r="C44" s="28" t="s">
        <v>1120</v>
      </c>
      <c r="D44" s="28" t="s">
        <v>1122</v>
      </c>
      <c r="E44" s="28" t="s">
        <v>571</v>
      </c>
      <c r="F44" s="87">
        <v>140000</v>
      </c>
      <c r="G44" s="29">
        <v>7.85</v>
      </c>
      <c r="H44" s="29" t="s">
        <v>310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44734</v>
      </c>
      <c r="B45" s="29">
        <v>543461</v>
      </c>
      <c r="C45" s="28" t="s">
        <v>1120</v>
      </c>
      <c r="D45" s="28" t="s">
        <v>1123</v>
      </c>
      <c r="E45" s="28" t="s">
        <v>571</v>
      </c>
      <c r="F45" s="87">
        <v>140000</v>
      </c>
      <c r="G45" s="29">
        <v>7.86</v>
      </c>
      <c r="H45" s="29" t="s">
        <v>310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44734</v>
      </c>
      <c r="B46" s="29">
        <v>543461</v>
      </c>
      <c r="C46" s="28" t="s">
        <v>1120</v>
      </c>
      <c r="D46" s="28" t="s">
        <v>1123</v>
      </c>
      <c r="E46" s="28" t="s">
        <v>572</v>
      </c>
      <c r="F46" s="87">
        <v>10000</v>
      </c>
      <c r="G46" s="29">
        <v>8</v>
      </c>
      <c r="H46" s="29" t="s">
        <v>310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44734</v>
      </c>
      <c r="B47" s="29">
        <v>536672</v>
      </c>
      <c r="C47" s="28" t="s">
        <v>1058</v>
      </c>
      <c r="D47" s="28" t="s">
        <v>1124</v>
      </c>
      <c r="E47" s="28" t="s">
        <v>572</v>
      </c>
      <c r="F47" s="87">
        <v>100000</v>
      </c>
      <c r="G47" s="29">
        <v>22.65</v>
      </c>
      <c r="H47" s="29" t="s">
        <v>310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44734</v>
      </c>
      <c r="B48" s="29">
        <v>536672</v>
      </c>
      <c r="C48" s="28" t="s">
        <v>1058</v>
      </c>
      <c r="D48" s="28" t="s">
        <v>1125</v>
      </c>
      <c r="E48" s="28" t="s">
        <v>572</v>
      </c>
      <c r="F48" s="87">
        <v>147000</v>
      </c>
      <c r="G48" s="29">
        <v>22.65</v>
      </c>
      <c r="H48" s="29" t="s">
        <v>310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44734</v>
      </c>
      <c r="B49" s="29">
        <v>506178</v>
      </c>
      <c r="C49" s="28" t="s">
        <v>1059</v>
      </c>
      <c r="D49" s="28" t="s">
        <v>1060</v>
      </c>
      <c r="E49" s="28" t="s">
        <v>572</v>
      </c>
      <c r="F49" s="87">
        <v>2000</v>
      </c>
      <c r="G49" s="29">
        <v>12.14</v>
      </c>
      <c r="H49" s="29" t="s">
        <v>310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44734</v>
      </c>
      <c r="B50" s="29">
        <v>506178</v>
      </c>
      <c r="C50" s="28" t="s">
        <v>1059</v>
      </c>
      <c r="D50" s="28" t="s">
        <v>1126</v>
      </c>
      <c r="E50" s="28" t="s">
        <v>571</v>
      </c>
      <c r="F50" s="87">
        <v>2000</v>
      </c>
      <c r="G50" s="29">
        <v>12.14</v>
      </c>
      <c r="H50" s="29" t="s">
        <v>310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44734</v>
      </c>
      <c r="B51" s="29" t="s">
        <v>1127</v>
      </c>
      <c r="C51" s="28" t="s">
        <v>1128</v>
      </c>
      <c r="D51" s="28" t="s">
        <v>1129</v>
      </c>
      <c r="E51" s="28" t="s">
        <v>571</v>
      </c>
      <c r="F51" s="87">
        <v>50000</v>
      </c>
      <c r="G51" s="29">
        <v>105.45</v>
      </c>
      <c r="H51" s="29" t="s">
        <v>850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44734</v>
      </c>
      <c r="B52" s="29" t="s">
        <v>1130</v>
      </c>
      <c r="C52" s="28" t="s">
        <v>1131</v>
      </c>
      <c r="D52" s="28" t="s">
        <v>1132</v>
      </c>
      <c r="E52" s="28" t="s">
        <v>571</v>
      </c>
      <c r="F52" s="87">
        <v>102000</v>
      </c>
      <c r="G52" s="29">
        <v>25.9</v>
      </c>
      <c r="H52" s="29" t="s">
        <v>850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44734</v>
      </c>
      <c r="B53" s="29" t="s">
        <v>1130</v>
      </c>
      <c r="C53" s="28" t="s">
        <v>1131</v>
      </c>
      <c r="D53" s="28" t="s">
        <v>1133</v>
      </c>
      <c r="E53" s="28" t="s">
        <v>571</v>
      </c>
      <c r="F53" s="87">
        <v>168000</v>
      </c>
      <c r="G53" s="29">
        <v>25.9</v>
      </c>
      <c r="H53" s="29" t="s">
        <v>850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44734</v>
      </c>
      <c r="B54" s="29" t="s">
        <v>1061</v>
      </c>
      <c r="C54" s="28" t="s">
        <v>1062</v>
      </c>
      <c r="D54" s="28" t="s">
        <v>1063</v>
      </c>
      <c r="E54" s="28" t="s">
        <v>571</v>
      </c>
      <c r="F54" s="87">
        <v>22000</v>
      </c>
      <c r="G54" s="29">
        <v>193</v>
      </c>
      <c r="H54" s="29" t="s">
        <v>850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44734</v>
      </c>
      <c r="B55" s="29" t="s">
        <v>183</v>
      </c>
      <c r="C55" s="28" t="s">
        <v>1134</v>
      </c>
      <c r="D55" s="28" t="s">
        <v>1135</v>
      </c>
      <c r="E55" s="28" t="s">
        <v>571</v>
      </c>
      <c r="F55" s="87">
        <v>3701678</v>
      </c>
      <c r="G55" s="29">
        <v>85.15</v>
      </c>
      <c r="H55" s="29" t="s">
        <v>850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44734</v>
      </c>
      <c r="B56" s="29" t="s">
        <v>183</v>
      </c>
      <c r="C56" s="28" t="s">
        <v>1134</v>
      </c>
      <c r="D56" s="28" t="s">
        <v>1136</v>
      </c>
      <c r="E56" s="28" t="s">
        <v>571</v>
      </c>
      <c r="F56" s="87">
        <v>3326876</v>
      </c>
      <c r="G56" s="29">
        <v>84.99</v>
      </c>
      <c r="H56" s="29" t="s">
        <v>850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44734</v>
      </c>
      <c r="B57" s="29" t="s">
        <v>1137</v>
      </c>
      <c r="C57" s="28" t="s">
        <v>1138</v>
      </c>
      <c r="D57" s="28" t="s">
        <v>1139</v>
      </c>
      <c r="E57" s="28" t="s">
        <v>571</v>
      </c>
      <c r="F57" s="87">
        <v>3069907</v>
      </c>
      <c r="G57" s="29">
        <v>2.74</v>
      </c>
      <c r="H57" s="29" t="s">
        <v>850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44734</v>
      </c>
      <c r="B58" s="29" t="s">
        <v>1127</v>
      </c>
      <c r="C58" s="28" t="s">
        <v>1128</v>
      </c>
      <c r="D58" s="28" t="s">
        <v>1140</v>
      </c>
      <c r="E58" s="28" t="s">
        <v>572</v>
      </c>
      <c r="F58" s="87">
        <v>50000</v>
      </c>
      <c r="G58" s="29">
        <v>105.45</v>
      </c>
      <c r="H58" s="29" t="s">
        <v>850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44734</v>
      </c>
      <c r="B59" s="29" t="s">
        <v>1130</v>
      </c>
      <c r="C59" s="28" t="s">
        <v>1131</v>
      </c>
      <c r="D59" s="28" t="s">
        <v>1141</v>
      </c>
      <c r="E59" s="28" t="s">
        <v>572</v>
      </c>
      <c r="F59" s="87">
        <v>78000</v>
      </c>
      <c r="G59" s="29">
        <v>25.9</v>
      </c>
      <c r="H59" s="29" t="s">
        <v>850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44734</v>
      </c>
      <c r="B60" s="29" t="s">
        <v>1130</v>
      </c>
      <c r="C60" s="28" t="s">
        <v>1131</v>
      </c>
      <c r="D60" s="28" t="s">
        <v>1129</v>
      </c>
      <c r="E60" s="28" t="s">
        <v>572</v>
      </c>
      <c r="F60" s="87">
        <v>234000</v>
      </c>
      <c r="G60" s="29">
        <v>25.9</v>
      </c>
      <c r="H60" s="29" t="s">
        <v>850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44734</v>
      </c>
      <c r="B61" s="29" t="s">
        <v>1061</v>
      </c>
      <c r="C61" s="28" t="s">
        <v>1062</v>
      </c>
      <c r="D61" s="28" t="s">
        <v>1063</v>
      </c>
      <c r="E61" s="28" t="s">
        <v>572</v>
      </c>
      <c r="F61" s="87">
        <v>22000</v>
      </c>
      <c r="G61" s="29">
        <v>208.68</v>
      </c>
      <c r="H61" s="29" t="s">
        <v>850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44734</v>
      </c>
      <c r="B62" s="29" t="s">
        <v>1061</v>
      </c>
      <c r="C62" s="28" t="s">
        <v>1062</v>
      </c>
      <c r="D62" s="28" t="s">
        <v>1142</v>
      </c>
      <c r="E62" s="28" t="s">
        <v>572</v>
      </c>
      <c r="F62" s="87">
        <v>24000</v>
      </c>
      <c r="G62" s="29">
        <v>193.01</v>
      </c>
      <c r="H62" s="29" t="s">
        <v>850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44734</v>
      </c>
      <c r="B63" s="29" t="s">
        <v>183</v>
      </c>
      <c r="C63" s="28" t="s">
        <v>1134</v>
      </c>
      <c r="D63" s="28" t="s">
        <v>1135</v>
      </c>
      <c r="E63" s="28" t="s">
        <v>572</v>
      </c>
      <c r="F63" s="87">
        <v>3710291</v>
      </c>
      <c r="G63" s="29">
        <v>85.18</v>
      </c>
      <c r="H63" s="29" t="s">
        <v>850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44734</v>
      </c>
      <c r="B64" s="29" t="s">
        <v>183</v>
      </c>
      <c r="C64" s="28" t="s">
        <v>1134</v>
      </c>
      <c r="D64" s="28" t="s">
        <v>1136</v>
      </c>
      <c r="E64" s="28" t="s">
        <v>572</v>
      </c>
      <c r="F64" s="87">
        <v>3356360</v>
      </c>
      <c r="G64" s="29">
        <v>84.96</v>
      </c>
      <c r="H64" s="29" t="s">
        <v>850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44734</v>
      </c>
      <c r="B65" s="29" t="s">
        <v>1137</v>
      </c>
      <c r="C65" s="28" t="s">
        <v>1138</v>
      </c>
      <c r="D65" s="28" t="s">
        <v>1143</v>
      </c>
      <c r="E65" s="28" t="s">
        <v>572</v>
      </c>
      <c r="F65" s="87">
        <v>3000000</v>
      </c>
      <c r="G65" s="29">
        <v>2.75</v>
      </c>
      <c r="H65" s="29" t="s">
        <v>850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/>
      <c r="B66" s="29"/>
      <c r="C66" s="28"/>
      <c r="D66" s="28"/>
      <c r="E66" s="28"/>
      <c r="F66" s="87"/>
      <c r="G66" s="29"/>
      <c r="H66" s="29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/>
      <c r="B67" s="29"/>
      <c r="C67" s="28"/>
      <c r="D67" s="28"/>
      <c r="E67" s="28"/>
      <c r="F67" s="87"/>
      <c r="G67" s="29"/>
      <c r="H67" s="29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/>
      <c r="B68" s="29"/>
      <c r="C68" s="28"/>
      <c r="D68" s="28"/>
      <c r="E68" s="28"/>
      <c r="F68" s="87"/>
      <c r="G68" s="29"/>
      <c r="H68" s="29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/>
      <c r="B69" s="29"/>
      <c r="C69" s="28"/>
      <c r="D69" s="28"/>
      <c r="E69" s="28"/>
      <c r="F69" s="87"/>
      <c r="G69" s="29"/>
      <c r="H69" s="29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/>
      <c r="B70" s="29"/>
      <c r="C70" s="28"/>
      <c r="D70" s="28"/>
      <c r="E70" s="28"/>
      <c r="F70" s="87"/>
      <c r="G70" s="29"/>
      <c r="H70" s="29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/>
      <c r="B71" s="29"/>
      <c r="C71" s="28"/>
      <c r="D71" s="28"/>
      <c r="E71" s="28"/>
      <c r="F71" s="87"/>
      <c r="G71" s="29"/>
      <c r="H71" s="29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/>
      <c r="B72" s="29"/>
      <c r="C72" s="28"/>
      <c r="D72" s="28"/>
      <c r="E72" s="28"/>
      <c r="F72" s="87"/>
      <c r="G72" s="29"/>
      <c r="H72" s="29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/>
      <c r="B73" s="29"/>
      <c r="C73" s="28"/>
      <c r="D73" s="28"/>
      <c r="E73" s="28"/>
      <c r="F73" s="87"/>
      <c r="G73" s="29"/>
      <c r="H73" s="29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/>
      <c r="B74" s="29"/>
      <c r="C74" s="28"/>
      <c r="D74" s="28"/>
      <c r="E74" s="28"/>
      <c r="F74" s="87"/>
      <c r="G74" s="29"/>
      <c r="H74" s="29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/>
      <c r="B75" s="29"/>
      <c r="C75" s="28"/>
      <c r="D75" s="28"/>
      <c r="E75" s="28"/>
      <c r="F75" s="87"/>
      <c r="G75" s="29"/>
      <c r="H75" s="29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/>
      <c r="B76" s="29"/>
      <c r="C76" s="28"/>
      <c r="D76" s="28"/>
      <c r="E76" s="28"/>
      <c r="F76" s="87"/>
      <c r="G76" s="29"/>
      <c r="H76" s="29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/>
      <c r="B77" s="29"/>
      <c r="C77" s="28"/>
      <c r="D77" s="28"/>
      <c r="E77" s="28"/>
      <c r="F77" s="87"/>
      <c r="G77" s="29"/>
      <c r="H77" s="29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/>
      <c r="B78" s="29"/>
      <c r="C78" s="28"/>
      <c r="D78" s="28"/>
      <c r="E78" s="28"/>
      <c r="F78" s="87"/>
      <c r="G78" s="29"/>
      <c r="H78" s="29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4"/>
  <sheetViews>
    <sheetView zoomScale="85" zoomScaleNormal="85" workbookViewId="0">
      <selection activeCell="K135" sqref="K13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878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44735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563</v>
      </c>
      <c r="C9" s="96"/>
      <c r="D9" s="97" t="s">
        <v>574</v>
      </c>
      <c r="E9" s="96" t="s">
        <v>575</v>
      </c>
      <c r="F9" s="96" t="s">
        <v>576</v>
      </c>
      <c r="G9" s="96" t="s">
        <v>577</v>
      </c>
      <c r="H9" s="96" t="s">
        <v>578</v>
      </c>
      <c r="I9" s="96" t="s">
        <v>579</v>
      </c>
      <c r="J9" s="95" t="s">
        <v>580</v>
      </c>
      <c r="K9" s="96" t="s">
        <v>581</v>
      </c>
      <c r="L9" s="98" t="s">
        <v>582</v>
      </c>
      <c r="M9" s="98" t="s">
        <v>583</v>
      </c>
      <c r="N9" s="96" t="s">
        <v>584</v>
      </c>
      <c r="O9" s="97" t="s">
        <v>585</v>
      </c>
      <c r="P9" s="96" t="s">
        <v>817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588</v>
      </c>
      <c r="F10" s="251" t="s">
        <v>867</v>
      </c>
      <c r="G10" s="251">
        <v>635</v>
      </c>
      <c r="H10" s="251"/>
      <c r="I10" s="318" t="s">
        <v>866</v>
      </c>
      <c r="J10" s="342" t="s">
        <v>589</v>
      </c>
      <c r="K10" s="284"/>
      <c r="L10" s="285"/>
      <c r="M10" s="286"/>
      <c r="N10" s="284"/>
      <c r="O10" s="308"/>
      <c r="P10" s="284">
        <f>VLOOKUP(D10,'MidCap Intra'!B37:C589,2,0)</f>
        <v>642.85</v>
      </c>
      <c r="Q10" s="246"/>
      <c r="R10" s="246" t="s">
        <v>587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5">
        <v>2</v>
      </c>
      <c r="B11" s="362">
        <v>44706</v>
      </c>
      <c r="C11" s="373"/>
      <c r="D11" s="374" t="s">
        <v>145</v>
      </c>
      <c r="E11" s="375" t="s">
        <v>588</v>
      </c>
      <c r="F11" s="365">
        <v>1595</v>
      </c>
      <c r="G11" s="365">
        <v>1475</v>
      </c>
      <c r="H11" s="365">
        <v>1672.5</v>
      </c>
      <c r="I11" s="376" t="s">
        <v>870</v>
      </c>
      <c r="J11" s="322" t="s">
        <v>888</v>
      </c>
      <c r="K11" s="322">
        <f t="shared" ref="K11" si="0">H11-F11</f>
        <v>77.5</v>
      </c>
      <c r="L11" s="323">
        <f t="shared" ref="L11" si="1">(F11*-0.7)/100</f>
        <v>-11.164999999999999</v>
      </c>
      <c r="M11" s="324">
        <f t="shared" ref="M11" si="2">(K11+L11)/F11</f>
        <v>4.1589341692789973E-2</v>
      </c>
      <c r="N11" s="322" t="s">
        <v>586</v>
      </c>
      <c r="O11" s="366">
        <v>44715</v>
      </c>
      <c r="P11" s="370"/>
      <c r="Q11" s="246"/>
      <c r="R11" s="246" t="s">
        <v>587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454">
        <v>3</v>
      </c>
      <c r="B12" s="455">
        <v>44708</v>
      </c>
      <c r="C12" s="456"/>
      <c r="D12" s="457" t="s">
        <v>487</v>
      </c>
      <c r="E12" s="458" t="s">
        <v>588</v>
      </c>
      <c r="F12" s="454">
        <v>131</v>
      </c>
      <c r="G12" s="454">
        <v>123</v>
      </c>
      <c r="H12" s="454">
        <f>(123+136)/2</f>
        <v>129.5</v>
      </c>
      <c r="I12" s="459" t="s">
        <v>872</v>
      </c>
      <c r="J12" s="460" t="s">
        <v>985</v>
      </c>
      <c r="K12" s="460">
        <f t="shared" ref="K12" si="3">H12-F12</f>
        <v>-1.5</v>
      </c>
      <c r="L12" s="461">
        <f t="shared" ref="L12" si="4">(F12*-0.7)/100</f>
        <v>-0.91699999999999993</v>
      </c>
      <c r="M12" s="462">
        <f t="shared" ref="M12" si="5">(K12+L12)/F12</f>
        <v>-1.8450381679389311E-2</v>
      </c>
      <c r="N12" s="330" t="s">
        <v>598</v>
      </c>
      <c r="O12" s="463">
        <v>44727</v>
      </c>
      <c r="P12" s="464"/>
      <c r="Q12" s="246"/>
      <c r="R12" s="246" t="s">
        <v>587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44719</v>
      </c>
      <c r="C13" s="319"/>
      <c r="D13" s="316" t="s">
        <v>122</v>
      </c>
      <c r="E13" s="317" t="s">
        <v>588</v>
      </c>
      <c r="F13" s="251">
        <v>2201</v>
      </c>
      <c r="G13" s="251">
        <v>2069</v>
      </c>
      <c r="H13" s="251"/>
      <c r="I13" s="318" t="s">
        <v>904</v>
      </c>
      <c r="J13" s="284" t="s">
        <v>589</v>
      </c>
      <c r="K13" s="284"/>
      <c r="L13" s="285"/>
      <c r="M13" s="286"/>
      <c r="N13" s="284"/>
      <c r="O13" s="308"/>
      <c r="P13" s="284">
        <f>VLOOKUP(D13,'MidCap Intra'!B40:C592,2,0)</f>
        <v>2202.85</v>
      </c>
      <c r="Q13" s="246"/>
      <c r="R13" s="246" t="s">
        <v>587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6">
        <v>5</v>
      </c>
      <c r="B14" s="451">
        <v>44722</v>
      </c>
      <c r="C14" s="465"/>
      <c r="D14" s="466" t="s">
        <v>201</v>
      </c>
      <c r="E14" s="467" t="s">
        <v>588</v>
      </c>
      <c r="F14" s="336">
        <v>1110</v>
      </c>
      <c r="G14" s="336">
        <v>1040</v>
      </c>
      <c r="H14" s="336">
        <v>1040</v>
      </c>
      <c r="I14" s="468" t="s">
        <v>950</v>
      </c>
      <c r="J14" s="460" t="s">
        <v>986</v>
      </c>
      <c r="K14" s="460">
        <f t="shared" ref="K14" si="6">H14-F14</f>
        <v>-70</v>
      </c>
      <c r="L14" s="461">
        <f t="shared" ref="L14" si="7">(F14*-0.7)/100</f>
        <v>-7.77</v>
      </c>
      <c r="M14" s="462">
        <f t="shared" ref="M14" si="8">(K14+L14)/F14</f>
        <v>-7.0063063063063064E-2</v>
      </c>
      <c r="N14" s="330" t="s">
        <v>598</v>
      </c>
      <c r="O14" s="463">
        <v>44726</v>
      </c>
      <c r="P14" s="464"/>
      <c r="Q14" s="246"/>
      <c r="R14" s="246" t="s">
        <v>587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407">
        <v>44722</v>
      </c>
      <c r="C15" s="319"/>
      <c r="D15" s="316" t="s">
        <v>39</v>
      </c>
      <c r="E15" s="317" t="s">
        <v>588</v>
      </c>
      <c r="F15" s="251" t="s">
        <v>951</v>
      </c>
      <c r="G15" s="251">
        <v>670</v>
      </c>
      <c r="H15" s="251"/>
      <c r="I15" s="318" t="s">
        <v>866</v>
      </c>
      <c r="J15" s="284" t="s">
        <v>589</v>
      </c>
      <c r="K15" s="284"/>
      <c r="L15" s="285"/>
      <c r="M15" s="286"/>
      <c r="N15" s="284"/>
      <c r="O15" s="308"/>
      <c r="P15" s="284">
        <f>VLOOKUP(D15,'MidCap Intra'!B1:C594,2,0)</f>
        <v>690.75</v>
      </c>
      <c r="Q15" s="246"/>
      <c r="R15" s="246" t="s">
        <v>587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485">
        <v>7</v>
      </c>
      <c r="B16" s="486">
        <v>44725</v>
      </c>
      <c r="C16" s="487"/>
      <c r="D16" s="488" t="s">
        <v>414</v>
      </c>
      <c r="E16" s="489" t="s">
        <v>588</v>
      </c>
      <c r="F16" s="485">
        <v>397.5</v>
      </c>
      <c r="G16" s="485">
        <v>365</v>
      </c>
      <c r="H16" s="485">
        <v>415</v>
      </c>
      <c r="I16" s="490" t="s">
        <v>966</v>
      </c>
      <c r="J16" s="326" t="s">
        <v>1056</v>
      </c>
      <c r="K16" s="326">
        <f t="shared" ref="K16" si="9">H16-F16</f>
        <v>17.5</v>
      </c>
      <c r="L16" s="327">
        <f t="shared" ref="L16" si="10">(F16*-0.7)/100</f>
        <v>-2.7825000000000002</v>
      </c>
      <c r="M16" s="328">
        <f t="shared" ref="M16" si="11">(K16+L16)/F16</f>
        <v>3.70251572327044E-2</v>
      </c>
      <c r="N16" s="326" t="s">
        <v>586</v>
      </c>
      <c r="O16" s="491">
        <v>44733</v>
      </c>
      <c r="P16" s="492"/>
      <c r="Q16" s="246"/>
      <c r="R16" s="246" t="s">
        <v>587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407">
        <v>44733</v>
      </c>
      <c r="C17" s="319"/>
      <c r="D17" s="316" t="s">
        <v>201</v>
      </c>
      <c r="E17" s="317" t="s">
        <v>588</v>
      </c>
      <c r="F17" s="251" t="s">
        <v>1054</v>
      </c>
      <c r="G17" s="251">
        <v>898</v>
      </c>
      <c r="H17" s="251"/>
      <c r="I17" s="318" t="s">
        <v>1055</v>
      </c>
      <c r="J17" s="284" t="s">
        <v>589</v>
      </c>
      <c r="K17" s="284"/>
      <c r="L17" s="285"/>
      <c r="M17" s="286"/>
      <c r="N17" s="284"/>
      <c r="O17" s="308"/>
      <c r="P17" s="284"/>
      <c r="Q17" s="246"/>
      <c r="R17" s="246" t="s">
        <v>587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/>
      <c r="B18" s="248"/>
      <c r="C18" s="319"/>
      <c r="D18" s="316"/>
      <c r="E18" s="317"/>
      <c r="F18" s="251"/>
      <c r="G18" s="251"/>
      <c r="H18" s="251"/>
      <c r="I18" s="318"/>
      <c r="J18" s="284"/>
      <c r="K18" s="284"/>
      <c r="L18" s="285"/>
      <c r="M18" s="286"/>
      <c r="N18" s="284"/>
      <c r="O18" s="308"/>
      <c r="P18" s="284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ht="13.9" customHeight="1">
      <c r="A19" s="385"/>
      <c r="B19" s="382"/>
      <c r="C19" s="395"/>
      <c r="D19" s="396"/>
      <c r="E19" s="397"/>
      <c r="F19" s="385"/>
      <c r="G19" s="385"/>
      <c r="H19" s="385"/>
      <c r="I19" s="398"/>
      <c r="J19" s="399"/>
      <c r="K19" s="386"/>
      <c r="L19" s="387"/>
      <c r="M19" s="388"/>
      <c r="N19" s="386"/>
      <c r="O19" s="389"/>
      <c r="P19" s="38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07"/>
      <c r="B20" s="108"/>
      <c r="C20" s="109"/>
      <c r="D20" s="110"/>
      <c r="E20" s="111"/>
      <c r="F20" s="111"/>
      <c r="H20" s="111"/>
      <c r="I20" s="112"/>
      <c r="J20" s="113"/>
      <c r="K20" s="113"/>
      <c r="L20" s="114"/>
      <c r="M20" s="115"/>
      <c r="N20" s="116"/>
      <c r="O20" s="117"/>
      <c r="P20" s="11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107"/>
      <c r="B21" s="108"/>
      <c r="C21" s="109"/>
      <c r="D21" s="110"/>
      <c r="E21" s="111"/>
      <c r="F21" s="111"/>
      <c r="G21" s="107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590</v>
      </c>
      <c r="B22" s="120"/>
      <c r="C22" s="121"/>
      <c r="D22" s="122"/>
      <c r="E22" s="123"/>
      <c r="F22" s="123"/>
      <c r="G22" s="123"/>
      <c r="H22" s="123"/>
      <c r="I22" s="123"/>
      <c r="J22" s="124"/>
      <c r="K22" s="123"/>
      <c r="L22" s="125"/>
      <c r="M22" s="56"/>
      <c r="N22" s="124"/>
      <c r="O22" s="1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6" t="s">
        <v>591</v>
      </c>
      <c r="B23" s="119"/>
      <c r="C23" s="119"/>
      <c r="D23" s="119"/>
      <c r="E23" s="41"/>
      <c r="F23" s="127" t="s">
        <v>592</v>
      </c>
      <c r="G23" s="6"/>
      <c r="H23" s="6"/>
      <c r="I23" s="6"/>
      <c r="J23" s="128"/>
      <c r="K23" s="129"/>
      <c r="L23" s="129"/>
      <c r="M23" s="130"/>
      <c r="N23" s="1"/>
      <c r="O23" s="13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593</v>
      </c>
      <c r="B24" s="119"/>
      <c r="C24" s="119"/>
      <c r="D24" s="119" t="s">
        <v>849</v>
      </c>
      <c r="E24" s="6"/>
      <c r="F24" s="127" t="s">
        <v>594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/>
      <c r="B25" s="119"/>
      <c r="C25" s="119"/>
      <c r="D25" s="119"/>
      <c r="E25" s="6"/>
      <c r="F25" s="6"/>
      <c r="G25" s="6"/>
      <c r="H25" s="6"/>
      <c r="I25" s="6"/>
      <c r="J25" s="132"/>
      <c r="K25" s="129"/>
      <c r="L25" s="129"/>
      <c r="M25" s="6"/>
      <c r="N25" s="133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.75" customHeight="1">
      <c r="A26" s="1"/>
      <c r="B26" s="134" t="s">
        <v>595</v>
      </c>
      <c r="C26" s="134"/>
      <c r="D26" s="134"/>
      <c r="E26" s="134"/>
      <c r="F26" s="135"/>
      <c r="G26" s="6"/>
      <c r="H26" s="6"/>
      <c r="I26" s="136"/>
      <c r="J26" s="137"/>
      <c r="K26" s="138"/>
      <c r="L26" s="137"/>
      <c r="M26" s="6"/>
      <c r="N26" s="1"/>
      <c r="O26" s="1"/>
      <c r="P26" s="1"/>
      <c r="R26" s="56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5" t="s">
        <v>16</v>
      </c>
      <c r="B27" s="96" t="s">
        <v>563</v>
      </c>
      <c r="C27" s="98"/>
      <c r="D27" s="97" t="s">
        <v>574</v>
      </c>
      <c r="E27" s="96" t="s">
        <v>575</v>
      </c>
      <c r="F27" s="96" t="s">
        <v>576</v>
      </c>
      <c r="G27" s="96" t="s">
        <v>596</v>
      </c>
      <c r="H27" s="96" t="s">
        <v>578</v>
      </c>
      <c r="I27" s="96" t="s">
        <v>579</v>
      </c>
      <c r="J27" s="96" t="s">
        <v>580</v>
      </c>
      <c r="K27" s="96" t="s">
        <v>597</v>
      </c>
      <c r="L27" s="140" t="s">
        <v>582</v>
      </c>
      <c r="M27" s="98" t="s">
        <v>583</v>
      </c>
      <c r="N27" s="95" t="s">
        <v>584</v>
      </c>
      <c r="O27" s="291" t="s">
        <v>585</v>
      </c>
      <c r="P27" s="271"/>
      <c r="Q27" s="1"/>
      <c r="R27" s="288"/>
      <c r="S27" s="288"/>
      <c r="T27" s="288"/>
      <c r="U27" s="281"/>
      <c r="V27" s="281"/>
      <c r="W27" s="281"/>
      <c r="X27" s="281"/>
      <c r="Y27" s="28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s="257" customFormat="1" ht="15" customHeight="1">
      <c r="A28" s="419">
        <v>1</v>
      </c>
      <c r="B28" s="334">
        <v>44709</v>
      </c>
      <c r="C28" s="420"/>
      <c r="D28" s="421" t="s">
        <v>188</v>
      </c>
      <c r="E28" s="336" t="s">
        <v>588</v>
      </c>
      <c r="F28" s="336">
        <v>469.5</v>
      </c>
      <c r="G28" s="336">
        <v>457</v>
      </c>
      <c r="H28" s="336">
        <v>457</v>
      </c>
      <c r="I28" s="336" t="s">
        <v>871</v>
      </c>
      <c r="J28" s="330" t="s">
        <v>956</v>
      </c>
      <c r="K28" s="330">
        <f t="shared" ref="K28" si="12">H28-F28</f>
        <v>-12.5</v>
      </c>
      <c r="L28" s="422">
        <f t="shared" ref="L28" si="13">(F28*-0.7)/100</f>
        <v>-3.2864999999999998</v>
      </c>
      <c r="M28" s="423">
        <f t="shared" ref="M28" si="14">(K28+L28)/F28</f>
        <v>-3.3624068157614484E-2</v>
      </c>
      <c r="N28" s="330" t="s">
        <v>598</v>
      </c>
      <c r="O28" s="424">
        <v>44725</v>
      </c>
      <c r="P28" s="289"/>
      <c r="Q28" s="289"/>
      <c r="R28" s="290" t="s">
        <v>587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87"/>
      <c r="AJ28" s="280"/>
      <c r="AK28" s="280"/>
      <c r="AL28" s="280"/>
    </row>
    <row r="29" spans="1:38" s="257" customFormat="1" ht="15" customHeight="1">
      <c r="A29" s="361">
        <v>2</v>
      </c>
      <c r="B29" s="362">
        <v>44711</v>
      </c>
      <c r="C29" s="363"/>
      <c r="D29" s="364" t="s">
        <v>205</v>
      </c>
      <c r="E29" s="365" t="s">
        <v>588</v>
      </c>
      <c r="F29" s="365">
        <v>1115</v>
      </c>
      <c r="G29" s="365">
        <v>1079</v>
      </c>
      <c r="H29" s="365">
        <v>1145</v>
      </c>
      <c r="I29" s="365" t="s">
        <v>873</v>
      </c>
      <c r="J29" s="322" t="s">
        <v>601</v>
      </c>
      <c r="K29" s="322">
        <f t="shared" ref="K29" si="15">H29-F29</f>
        <v>30</v>
      </c>
      <c r="L29" s="323">
        <f t="shared" ref="L29" si="16">(F29*-0.7)/100</f>
        <v>-7.8049999999999997</v>
      </c>
      <c r="M29" s="324">
        <f t="shared" ref="M29" si="17">(K29+L29)/F29</f>
        <v>1.9905829596412555E-2</v>
      </c>
      <c r="N29" s="322" t="s">
        <v>586</v>
      </c>
      <c r="O29" s="366">
        <v>44715</v>
      </c>
      <c r="P29" s="289"/>
      <c r="Q29" s="289"/>
      <c r="R29" s="290" t="s">
        <v>587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s="257" customFormat="1" ht="15" customHeight="1">
      <c r="A30" s="361">
        <v>3</v>
      </c>
      <c r="B30" s="362">
        <v>44713</v>
      </c>
      <c r="C30" s="363"/>
      <c r="D30" s="364" t="s">
        <v>82</v>
      </c>
      <c r="E30" s="365" t="s">
        <v>588</v>
      </c>
      <c r="F30" s="365">
        <v>207</v>
      </c>
      <c r="G30" s="365">
        <v>199</v>
      </c>
      <c r="H30" s="365">
        <v>212.75</v>
      </c>
      <c r="I30" s="365" t="s">
        <v>877</v>
      </c>
      <c r="J30" s="322" t="s">
        <v>886</v>
      </c>
      <c r="K30" s="322">
        <f t="shared" ref="K30:K31" si="18">H30-F30</f>
        <v>5.75</v>
      </c>
      <c r="L30" s="323">
        <f t="shared" ref="L30:L31" si="19">(F30*-0.7)/100</f>
        <v>-1.4489999999999998</v>
      </c>
      <c r="M30" s="324">
        <f t="shared" ref="M30:M31" si="20">(K30+L30)/F30</f>
        <v>2.0777777777777777E-2</v>
      </c>
      <c r="N30" s="322" t="s">
        <v>586</v>
      </c>
      <c r="O30" s="366">
        <v>44714</v>
      </c>
      <c r="P30" s="289"/>
      <c r="Q30" s="289"/>
      <c r="R30" s="290" t="s">
        <v>587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87"/>
      <c r="AJ30" s="280"/>
      <c r="AK30" s="280"/>
      <c r="AL30" s="280"/>
    </row>
    <row r="31" spans="1:38" s="257" customFormat="1" ht="15" customHeight="1">
      <c r="A31" s="419">
        <v>4</v>
      </c>
      <c r="B31" s="334">
        <v>44713</v>
      </c>
      <c r="C31" s="420"/>
      <c r="D31" s="421" t="s">
        <v>117</v>
      </c>
      <c r="E31" s="336" t="s">
        <v>588</v>
      </c>
      <c r="F31" s="336">
        <v>602</v>
      </c>
      <c r="G31" s="336">
        <v>584</v>
      </c>
      <c r="H31" s="336">
        <v>584</v>
      </c>
      <c r="I31" s="336" t="s">
        <v>854</v>
      </c>
      <c r="J31" s="330" t="s">
        <v>968</v>
      </c>
      <c r="K31" s="330">
        <f t="shared" si="18"/>
        <v>-18</v>
      </c>
      <c r="L31" s="422">
        <f t="shared" si="19"/>
        <v>-4.2139999999999995</v>
      </c>
      <c r="M31" s="423">
        <f t="shared" si="20"/>
        <v>-3.6900332225913622E-2</v>
      </c>
      <c r="N31" s="330" t="s">
        <v>598</v>
      </c>
      <c r="O31" s="424">
        <v>44726</v>
      </c>
      <c r="P31" s="289"/>
      <c r="Q31" s="289"/>
      <c r="R31" s="290" t="s">
        <v>587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87"/>
      <c r="AJ31" s="280"/>
      <c r="AK31" s="280"/>
      <c r="AL31" s="280"/>
    </row>
    <row r="32" spans="1:38" s="257" customFormat="1" ht="15" customHeight="1">
      <c r="A32" s="361">
        <v>5</v>
      </c>
      <c r="B32" s="362">
        <v>44714</v>
      </c>
      <c r="C32" s="363"/>
      <c r="D32" s="364" t="s">
        <v>530</v>
      </c>
      <c r="E32" s="365" t="s">
        <v>588</v>
      </c>
      <c r="F32" s="365">
        <v>962.5</v>
      </c>
      <c r="G32" s="365">
        <v>934</v>
      </c>
      <c r="H32" s="365">
        <v>994.5</v>
      </c>
      <c r="I32" s="365" t="s">
        <v>884</v>
      </c>
      <c r="J32" s="322" t="s">
        <v>889</v>
      </c>
      <c r="K32" s="322">
        <f t="shared" ref="K32:K33" si="21">H32-F32</f>
        <v>32</v>
      </c>
      <c r="L32" s="323">
        <f t="shared" ref="L32:L33" si="22">(F32*-0.7)/100</f>
        <v>-6.7374999999999998</v>
      </c>
      <c r="M32" s="324">
        <f t="shared" ref="M32:M33" si="23">(K32+L32)/F32</f>
        <v>2.6246753246753247E-2</v>
      </c>
      <c r="N32" s="322" t="s">
        <v>586</v>
      </c>
      <c r="O32" s="366">
        <v>44715</v>
      </c>
      <c r="P32" s="289"/>
      <c r="Q32" s="289"/>
      <c r="R32" s="290" t="s">
        <v>587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87"/>
      <c r="AJ32" s="280"/>
      <c r="AK32" s="280"/>
      <c r="AL32" s="280"/>
    </row>
    <row r="33" spans="1:38" s="257" customFormat="1" ht="15" customHeight="1">
      <c r="A33" s="419">
        <v>6</v>
      </c>
      <c r="B33" s="334">
        <v>44714</v>
      </c>
      <c r="C33" s="420"/>
      <c r="D33" s="421" t="s">
        <v>68</v>
      </c>
      <c r="E33" s="336" t="s">
        <v>588</v>
      </c>
      <c r="F33" s="336">
        <v>103.4</v>
      </c>
      <c r="G33" s="336">
        <v>100</v>
      </c>
      <c r="H33" s="336">
        <v>100</v>
      </c>
      <c r="I33" s="336" t="s">
        <v>885</v>
      </c>
      <c r="J33" s="330" t="s">
        <v>998</v>
      </c>
      <c r="K33" s="330">
        <f t="shared" si="21"/>
        <v>-3.4000000000000057</v>
      </c>
      <c r="L33" s="422">
        <f t="shared" si="22"/>
        <v>-0.7238</v>
      </c>
      <c r="M33" s="423">
        <f t="shared" si="23"/>
        <v>-3.9882011605415914E-2</v>
      </c>
      <c r="N33" s="330" t="s">
        <v>598</v>
      </c>
      <c r="O33" s="424">
        <v>44728</v>
      </c>
      <c r="P33" s="289"/>
      <c r="Q33" s="289"/>
      <c r="R33" s="290" t="s">
        <v>587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87"/>
      <c r="AJ33" s="280"/>
      <c r="AK33" s="280"/>
      <c r="AL33" s="280"/>
    </row>
    <row r="34" spans="1:38" s="380" customFormat="1" ht="15" customHeight="1">
      <c r="A34" s="419">
        <v>7</v>
      </c>
      <c r="B34" s="334">
        <v>44714</v>
      </c>
      <c r="C34" s="420"/>
      <c r="D34" s="421" t="s">
        <v>55</v>
      </c>
      <c r="E34" s="336" t="s">
        <v>588</v>
      </c>
      <c r="F34" s="336">
        <v>143.5</v>
      </c>
      <c r="G34" s="336">
        <v>139.69999999999999</v>
      </c>
      <c r="H34" s="336">
        <v>139.69999999999999</v>
      </c>
      <c r="I34" s="336">
        <v>150</v>
      </c>
      <c r="J34" s="330" t="s">
        <v>895</v>
      </c>
      <c r="K34" s="330">
        <f t="shared" ref="K34:K36" si="24">H34-F34</f>
        <v>-3.8000000000000114</v>
      </c>
      <c r="L34" s="422">
        <f t="shared" ref="L34:L36" si="25">(F34*-0.7)/100</f>
        <v>-1.0044999999999999</v>
      </c>
      <c r="M34" s="423">
        <f t="shared" ref="M34:M36" si="26">(K34+L34)/F34</f>
        <v>-3.3480836236933875E-2</v>
      </c>
      <c r="N34" s="330" t="s">
        <v>598</v>
      </c>
      <c r="O34" s="424">
        <v>44718</v>
      </c>
      <c r="P34" s="289"/>
      <c r="Q34" s="289"/>
      <c r="R34" s="290" t="s">
        <v>587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78"/>
      <c r="AJ34" s="379"/>
      <c r="AK34" s="379"/>
      <c r="AL34" s="379"/>
    </row>
    <row r="35" spans="1:38" s="393" customFormat="1" ht="15" customHeight="1">
      <c r="A35" s="425">
        <v>8</v>
      </c>
      <c r="B35" s="426">
        <v>44719</v>
      </c>
      <c r="C35" s="427"/>
      <c r="D35" s="428" t="s">
        <v>404</v>
      </c>
      <c r="E35" s="429" t="s">
        <v>588</v>
      </c>
      <c r="F35" s="429">
        <v>179.5</v>
      </c>
      <c r="G35" s="429">
        <v>174</v>
      </c>
      <c r="H35" s="429">
        <v>185.5</v>
      </c>
      <c r="I35" s="429" t="s">
        <v>905</v>
      </c>
      <c r="J35" s="322" t="s">
        <v>929</v>
      </c>
      <c r="K35" s="322">
        <f t="shared" si="24"/>
        <v>6</v>
      </c>
      <c r="L35" s="323">
        <f t="shared" si="25"/>
        <v>-1.2565</v>
      </c>
      <c r="M35" s="324">
        <f t="shared" si="26"/>
        <v>2.6426183844011141E-2</v>
      </c>
      <c r="N35" s="430" t="s">
        <v>586</v>
      </c>
      <c r="O35" s="431">
        <v>44721</v>
      </c>
      <c r="P35" s="289"/>
      <c r="Q35" s="289"/>
      <c r="R35" s="290" t="s">
        <v>587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394"/>
      <c r="AI35" s="394"/>
      <c r="AJ35" s="394"/>
      <c r="AK35" s="394"/>
      <c r="AL35" s="394"/>
    </row>
    <row r="36" spans="1:38" s="393" customFormat="1" ht="15" customHeight="1">
      <c r="A36" s="470">
        <v>9</v>
      </c>
      <c r="B36" s="471">
        <v>44719</v>
      </c>
      <c r="C36" s="472"/>
      <c r="D36" s="473" t="s">
        <v>145</v>
      </c>
      <c r="E36" s="474" t="s">
        <v>588</v>
      </c>
      <c r="F36" s="474">
        <v>1588</v>
      </c>
      <c r="G36" s="474">
        <v>1535</v>
      </c>
      <c r="H36" s="474">
        <v>1535</v>
      </c>
      <c r="I36" s="474" t="s">
        <v>906</v>
      </c>
      <c r="J36" s="330" t="s">
        <v>1001</v>
      </c>
      <c r="K36" s="330">
        <f t="shared" si="24"/>
        <v>-53</v>
      </c>
      <c r="L36" s="422">
        <f t="shared" si="25"/>
        <v>-11.116</v>
      </c>
      <c r="M36" s="423">
        <f t="shared" si="26"/>
        <v>-4.0375314861460954E-2</v>
      </c>
      <c r="N36" s="330" t="s">
        <v>598</v>
      </c>
      <c r="O36" s="424">
        <v>44728</v>
      </c>
      <c r="P36" s="289"/>
      <c r="Q36" s="289"/>
      <c r="R36" s="290" t="s">
        <v>587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394"/>
      <c r="AI36" s="394"/>
      <c r="AJ36" s="394"/>
      <c r="AK36" s="394"/>
      <c r="AL36" s="394"/>
    </row>
    <row r="37" spans="1:38" s="393" customFormat="1" ht="15" customHeight="1">
      <c r="A37" s="470">
        <v>10</v>
      </c>
      <c r="B37" s="471">
        <v>44720</v>
      </c>
      <c r="C37" s="472"/>
      <c r="D37" s="473" t="s">
        <v>520</v>
      </c>
      <c r="E37" s="474" t="s">
        <v>588</v>
      </c>
      <c r="F37" s="474">
        <v>484</v>
      </c>
      <c r="G37" s="474">
        <v>470</v>
      </c>
      <c r="H37" s="474">
        <v>470</v>
      </c>
      <c r="I37" s="474" t="s">
        <v>925</v>
      </c>
      <c r="J37" s="330" t="s">
        <v>1021</v>
      </c>
      <c r="K37" s="330">
        <f t="shared" ref="K37" si="27">H37-F37</f>
        <v>-14</v>
      </c>
      <c r="L37" s="422">
        <f t="shared" ref="L37" si="28">(F37*-0.7)/100</f>
        <v>-3.3879999999999995</v>
      </c>
      <c r="M37" s="423">
        <f t="shared" ref="M37" si="29">(K37+L37)/F37</f>
        <v>-3.5925619834710737E-2</v>
      </c>
      <c r="N37" s="330" t="s">
        <v>598</v>
      </c>
      <c r="O37" s="424">
        <v>44729</v>
      </c>
      <c r="P37" s="289"/>
      <c r="Q37" s="289"/>
      <c r="R37" s="290" t="s">
        <v>587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394"/>
      <c r="AI37" s="394"/>
      <c r="AJ37" s="394"/>
      <c r="AK37" s="394"/>
      <c r="AL37" s="394"/>
    </row>
    <row r="38" spans="1:38" s="393" customFormat="1" ht="15" customHeight="1">
      <c r="A38" s="470">
        <v>11</v>
      </c>
      <c r="B38" s="475">
        <v>44722</v>
      </c>
      <c r="C38" s="472"/>
      <c r="D38" s="473" t="s">
        <v>404</v>
      </c>
      <c r="E38" s="474" t="s">
        <v>588</v>
      </c>
      <c r="F38" s="474">
        <v>180.5</v>
      </c>
      <c r="G38" s="474">
        <v>174.5</v>
      </c>
      <c r="H38" s="474">
        <v>174.5</v>
      </c>
      <c r="I38" s="474" t="s">
        <v>949</v>
      </c>
      <c r="J38" s="330" t="s">
        <v>999</v>
      </c>
      <c r="K38" s="330">
        <f t="shared" ref="K38" si="30">H38-F38</f>
        <v>-6</v>
      </c>
      <c r="L38" s="422">
        <f t="shared" ref="L38" si="31">(F38*-0.7)/100</f>
        <v>-1.2634999999999998</v>
      </c>
      <c r="M38" s="423">
        <f t="shared" ref="M38" si="32">(K38+L38)/F38</f>
        <v>-4.0240997229916899E-2</v>
      </c>
      <c r="N38" s="330" t="s">
        <v>598</v>
      </c>
      <c r="O38" s="424">
        <v>44728</v>
      </c>
      <c r="P38" s="289"/>
      <c r="Q38" s="289"/>
      <c r="R38" s="290" t="s">
        <v>587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394"/>
      <c r="AI38" s="394"/>
      <c r="AJ38" s="394"/>
      <c r="AK38" s="394"/>
      <c r="AL38" s="394"/>
    </row>
    <row r="39" spans="1:38" s="436" customFormat="1" ht="15" customHeight="1">
      <c r="A39" s="437">
        <v>12</v>
      </c>
      <c r="B39" s="438">
        <v>44725</v>
      </c>
      <c r="C39" s="439"/>
      <c r="D39" s="440" t="s">
        <v>136</v>
      </c>
      <c r="E39" s="441" t="s">
        <v>588</v>
      </c>
      <c r="F39" s="441">
        <v>624.5</v>
      </c>
      <c r="G39" s="441">
        <v>605</v>
      </c>
      <c r="H39" s="441">
        <v>627.5</v>
      </c>
      <c r="I39" s="441" t="s">
        <v>957</v>
      </c>
      <c r="J39" s="442" t="s">
        <v>958</v>
      </c>
      <c r="K39" s="442">
        <f t="shared" ref="K39:K41" si="33">H39-F39</f>
        <v>3</v>
      </c>
      <c r="L39" s="443">
        <f>(F39*-0.07)/100</f>
        <v>-0.43715000000000004</v>
      </c>
      <c r="M39" s="444">
        <f t="shared" ref="M39:M41" si="34">(K39+L39)/F39</f>
        <v>4.1038430744595681E-3</v>
      </c>
      <c r="N39" s="445" t="s">
        <v>708</v>
      </c>
      <c r="O39" s="446">
        <v>44725</v>
      </c>
      <c r="P39" s="289"/>
      <c r="Q39" s="289"/>
      <c r="R39" s="290" t="s">
        <v>587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433"/>
      <c r="AI39" s="434"/>
      <c r="AJ39" s="435"/>
      <c r="AK39" s="435"/>
      <c r="AL39" s="435"/>
    </row>
    <row r="40" spans="1:38" s="436" customFormat="1" ht="15" customHeight="1">
      <c r="A40" s="470">
        <v>13</v>
      </c>
      <c r="B40" s="475">
        <v>44725</v>
      </c>
      <c r="C40" s="472"/>
      <c r="D40" s="473" t="s">
        <v>113</v>
      </c>
      <c r="E40" s="474" t="s">
        <v>588</v>
      </c>
      <c r="F40" s="474">
        <v>995</v>
      </c>
      <c r="G40" s="474">
        <v>968</v>
      </c>
      <c r="H40" s="474">
        <v>968</v>
      </c>
      <c r="I40" s="474" t="s">
        <v>959</v>
      </c>
      <c r="J40" s="330" t="s">
        <v>1015</v>
      </c>
      <c r="K40" s="330">
        <f t="shared" si="33"/>
        <v>-27</v>
      </c>
      <c r="L40" s="422">
        <f t="shared" ref="L40" si="35">(F40*-0.7)/100</f>
        <v>-6.9649999999999999</v>
      </c>
      <c r="M40" s="423">
        <f t="shared" si="34"/>
        <v>-3.4135678391959801E-2</v>
      </c>
      <c r="N40" s="330" t="s">
        <v>598</v>
      </c>
      <c r="O40" s="424">
        <v>44729</v>
      </c>
      <c r="P40" s="289"/>
      <c r="Q40" s="289"/>
      <c r="R40" s="290" t="s">
        <v>587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433"/>
      <c r="AI40" s="434"/>
      <c r="AJ40" s="435"/>
      <c r="AK40" s="435"/>
      <c r="AL40" s="435"/>
    </row>
    <row r="41" spans="1:38" s="436" customFormat="1" ht="15" customHeight="1">
      <c r="A41" s="470">
        <v>14</v>
      </c>
      <c r="B41" s="475">
        <v>44725</v>
      </c>
      <c r="C41" s="472"/>
      <c r="D41" s="473" t="s">
        <v>71</v>
      </c>
      <c r="E41" s="474" t="s">
        <v>588</v>
      </c>
      <c r="F41" s="474">
        <v>240</v>
      </c>
      <c r="G41" s="474">
        <v>233</v>
      </c>
      <c r="H41" s="474">
        <v>233</v>
      </c>
      <c r="I41" s="474" t="s">
        <v>960</v>
      </c>
      <c r="J41" s="330" t="s">
        <v>1000</v>
      </c>
      <c r="K41" s="330">
        <f t="shared" si="33"/>
        <v>-7</v>
      </c>
      <c r="L41" s="422">
        <f>(F41*-0.7)/100</f>
        <v>-1.68</v>
      </c>
      <c r="M41" s="423">
        <f t="shared" si="34"/>
        <v>-3.6166666666666666E-2</v>
      </c>
      <c r="N41" s="330" t="s">
        <v>598</v>
      </c>
      <c r="O41" s="424">
        <v>44732</v>
      </c>
      <c r="P41" s="289"/>
      <c r="Q41" s="289"/>
      <c r="R41" s="290" t="s">
        <v>587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433"/>
      <c r="AI41" s="434"/>
      <c r="AJ41" s="435"/>
      <c r="AK41" s="435"/>
      <c r="AL41" s="435"/>
    </row>
    <row r="42" spans="1:38" s="436" customFormat="1" ht="15" customHeight="1">
      <c r="A42" s="470">
        <v>15</v>
      </c>
      <c r="B42" s="475">
        <v>44726</v>
      </c>
      <c r="C42" s="472"/>
      <c r="D42" s="473" t="s">
        <v>136</v>
      </c>
      <c r="E42" s="474" t="s">
        <v>588</v>
      </c>
      <c r="F42" s="474">
        <v>626</v>
      </c>
      <c r="G42" s="474">
        <v>605</v>
      </c>
      <c r="H42" s="474">
        <v>605</v>
      </c>
      <c r="I42" s="474" t="s">
        <v>957</v>
      </c>
      <c r="J42" s="330" t="s">
        <v>1000</v>
      </c>
      <c r="K42" s="330">
        <f t="shared" ref="K42" si="36">H42-F42</f>
        <v>-21</v>
      </c>
      <c r="L42" s="422">
        <f t="shared" ref="L42" si="37">(F42*-0.7)/100</f>
        <v>-4.3819999999999997</v>
      </c>
      <c r="M42" s="423">
        <f t="shared" ref="M42" si="38">(K42+L42)/F42</f>
        <v>-4.0546325878594247E-2</v>
      </c>
      <c r="N42" s="330" t="s">
        <v>598</v>
      </c>
      <c r="O42" s="424">
        <v>44728</v>
      </c>
      <c r="P42" s="289"/>
      <c r="Q42" s="289"/>
      <c r="R42" s="290" t="s">
        <v>587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433"/>
      <c r="AI42" s="434"/>
      <c r="AJ42" s="435"/>
      <c r="AK42" s="435"/>
      <c r="AL42" s="435"/>
    </row>
    <row r="43" spans="1:38" s="436" customFormat="1" ht="15" customHeight="1">
      <c r="A43" s="425">
        <v>16</v>
      </c>
      <c r="B43" s="469">
        <v>44727</v>
      </c>
      <c r="C43" s="427"/>
      <c r="D43" s="428" t="s">
        <v>295</v>
      </c>
      <c r="E43" s="429" t="s">
        <v>588</v>
      </c>
      <c r="F43" s="429">
        <v>224</v>
      </c>
      <c r="G43" s="429">
        <v>217</v>
      </c>
      <c r="H43" s="429">
        <v>229.5</v>
      </c>
      <c r="I43" s="429" t="s">
        <v>988</v>
      </c>
      <c r="J43" s="322" t="s">
        <v>989</v>
      </c>
      <c r="K43" s="322">
        <f t="shared" ref="K43" si="39">H43-F43</f>
        <v>5.5</v>
      </c>
      <c r="L43" s="323">
        <f>(F43*-0.07)/100</f>
        <v>-0.15680000000000002</v>
      </c>
      <c r="M43" s="324">
        <f t="shared" ref="M43" si="40">(K43+L43)/F43</f>
        <v>2.3853571428571429E-2</v>
      </c>
      <c r="N43" s="430" t="s">
        <v>586</v>
      </c>
      <c r="O43" s="431">
        <v>44727</v>
      </c>
      <c r="P43" s="289"/>
      <c r="Q43" s="289"/>
      <c r="R43" s="290" t="s">
        <v>587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433"/>
      <c r="AI43" s="434"/>
      <c r="AJ43" s="435"/>
      <c r="AK43" s="435"/>
      <c r="AL43" s="435"/>
    </row>
    <row r="44" spans="1:38" s="436" customFormat="1" ht="15" customHeight="1">
      <c r="A44" s="425">
        <v>17</v>
      </c>
      <c r="B44" s="469">
        <v>44727</v>
      </c>
      <c r="C44" s="427"/>
      <c r="D44" s="428" t="s">
        <v>436</v>
      </c>
      <c r="E44" s="429" t="s">
        <v>588</v>
      </c>
      <c r="F44" s="429">
        <v>364</v>
      </c>
      <c r="G44" s="429">
        <v>353</v>
      </c>
      <c r="H44" s="429">
        <v>372.5</v>
      </c>
      <c r="I44" s="429" t="s">
        <v>990</v>
      </c>
      <c r="J44" s="322" t="s">
        <v>991</v>
      </c>
      <c r="K44" s="322">
        <f t="shared" ref="K44:K45" si="41">H44-F44</f>
        <v>8.5</v>
      </c>
      <c r="L44" s="323">
        <f>(F44*-0.07)/100</f>
        <v>-0.25480000000000003</v>
      </c>
      <c r="M44" s="324">
        <f t="shared" ref="M44:M45" si="42">(K44+L44)/F44</f>
        <v>2.2651648351648353E-2</v>
      </c>
      <c r="N44" s="430" t="s">
        <v>586</v>
      </c>
      <c r="O44" s="431">
        <v>44727</v>
      </c>
      <c r="P44" s="289"/>
      <c r="Q44" s="289"/>
      <c r="R44" s="290" t="s">
        <v>587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433"/>
      <c r="AI44" s="434"/>
      <c r="AJ44" s="435"/>
      <c r="AK44" s="435"/>
      <c r="AL44" s="435"/>
    </row>
    <row r="45" spans="1:38" s="436" customFormat="1" ht="15" customHeight="1">
      <c r="A45" s="470">
        <v>18</v>
      </c>
      <c r="B45" s="475">
        <v>44728</v>
      </c>
      <c r="C45" s="472"/>
      <c r="D45" s="473" t="s">
        <v>347</v>
      </c>
      <c r="E45" s="474" t="s">
        <v>588</v>
      </c>
      <c r="F45" s="474">
        <v>706</v>
      </c>
      <c r="G45" s="474">
        <v>685</v>
      </c>
      <c r="H45" s="474">
        <v>685</v>
      </c>
      <c r="I45" s="474" t="s">
        <v>1013</v>
      </c>
      <c r="J45" s="330" t="s">
        <v>1000</v>
      </c>
      <c r="K45" s="330">
        <f t="shared" si="41"/>
        <v>-21</v>
      </c>
      <c r="L45" s="422">
        <f>(F45*-0.07)/100</f>
        <v>-0.49420000000000003</v>
      </c>
      <c r="M45" s="423">
        <f t="shared" si="42"/>
        <v>-3.0445042492917847E-2</v>
      </c>
      <c r="N45" s="330" t="s">
        <v>598</v>
      </c>
      <c r="O45" s="424">
        <v>44732</v>
      </c>
      <c r="P45" s="289"/>
      <c r="Q45" s="289"/>
      <c r="R45" s="290" t="s">
        <v>587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433"/>
      <c r="AI45" s="434"/>
      <c r="AJ45" s="435"/>
      <c r="AK45" s="435"/>
      <c r="AL45" s="435"/>
    </row>
    <row r="46" spans="1:38" s="436" customFormat="1" ht="15" customHeight="1">
      <c r="A46" s="381">
        <v>19</v>
      </c>
      <c r="B46" s="432">
        <v>44732</v>
      </c>
      <c r="C46" s="383"/>
      <c r="D46" s="384" t="s">
        <v>61</v>
      </c>
      <c r="E46" s="385" t="s">
        <v>588</v>
      </c>
      <c r="F46" s="385" t="s">
        <v>1023</v>
      </c>
      <c r="G46" s="385">
        <v>615</v>
      </c>
      <c r="H46" s="385"/>
      <c r="I46" s="385" t="s">
        <v>1024</v>
      </c>
      <c r="J46" s="386" t="s">
        <v>589</v>
      </c>
      <c r="K46" s="386"/>
      <c r="L46" s="387"/>
      <c r="M46" s="388"/>
      <c r="N46" s="386"/>
      <c r="O46" s="389"/>
      <c r="P46" s="289"/>
      <c r="Q46" s="289"/>
      <c r="R46" s="290" t="s">
        <v>587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433"/>
      <c r="AI46" s="434"/>
      <c r="AJ46" s="435"/>
      <c r="AK46" s="435"/>
      <c r="AL46" s="435"/>
    </row>
    <row r="47" spans="1:38" s="436" customFormat="1" ht="15" customHeight="1">
      <c r="A47" s="470">
        <v>20</v>
      </c>
      <c r="B47" s="475">
        <v>44732</v>
      </c>
      <c r="C47" s="472"/>
      <c r="D47" s="473" t="s">
        <v>404</v>
      </c>
      <c r="E47" s="474" t="s">
        <v>588</v>
      </c>
      <c r="F47" s="474">
        <v>172.5</v>
      </c>
      <c r="G47" s="474">
        <v>168</v>
      </c>
      <c r="H47" s="474">
        <v>168</v>
      </c>
      <c r="I47" s="474" t="s">
        <v>1025</v>
      </c>
      <c r="J47" s="330" t="s">
        <v>1027</v>
      </c>
      <c r="K47" s="330">
        <f t="shared" ref="K47" si="43">H47-F47</f>
        <v>-4.5</v>
      </c>
      <c r="L47" s="422">
        <f>(F47*-0.07)/100</f>
        <v>-0.12075000000000001</v>
      </c>
      <c r="M47" s="423">
        <f t="shared" ref="M47" si="44">(K47+L47)/F47</f>
        <v>-2.6786956521739132E-2</v>
      </c>
      <c r="N47" s="330" t="s">
        <v>598</v>
      </c>
      <c r="O47" s="424">
        <v>44732</v>
      </c>
      <c r="P47" s="289"/>
      <c r="Q47" s="289"/>
      <c r="R47" s="290" t="s">
        <v>587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433"/>
      <c r="AI47" s="434"/>
      <c r="AJ47" s="435"/>
      <c r="AK47" s="435"/>
      <c r="AL47" s="435"/>
    </row>
    <row r="48" spans="1:38" s="436" customFormat="1" ht="15" customHeight="1">
      <c r="A48" s="425">
        <v>21</v>
      </c>
      <c r="B48" s="469">
        <v>44732</v>
      </c>
      <c r="C48" s="427"/>
      <c r="D48" s="428" t="s">
        <v>124</v>
      </c>
      <c r="E48" s="429" t="s">
        <v>588</v>
      </c>
      <c r="F48" s="429">
        <v>680</v>
      </c>
      <c r="G48" s="429">
        <v>662</v>
      </c>
      <c r="H48" s="429">
        <v>687.5</v>
      </c>
      <c r="I48" s="429" t="s">
        <v>1026</v>
      </c>
      <c r="J48" s="322" t="s">
        <v>923</v>
      </c>
      <c r="K48" s="322">
        <f t="shared" ref="K48" si="45">H48-F48</f>
        <v>7.5</v>
      </c>
      <c r="L48" s="323">
        <f>(F48*-0.07)/100</f>
        <v>-0.47600000000000003</v>
      </c>
      <c r="M48" s="324">
        <f t="shared" ref="M48" si="46">(K48+L48)/F48</f>
        <v>1.0329411764705882E-2</v>
      </c>
      <c r="N48" s="430" t="s">
        <v>586</v>
      </c>
      <c r="O48" s="431">
        <v>44732</v>
      </c>
      <c r="P48" s="289"/>
      <c r="Q48" s="289"/>
      <c r="R48" s="290" t="s">
        <v>587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433"/>
      <c r="AI48" s="434"/>
      <c r="AJ48" s="435"/>
      <c r="AK48" s="435"/>
      <c r="AL48" s="435"/>
    </row>
    <row r="49" spans="1:38" s="436" customFormat="1" ht="15" customHeight="1">
      <c r="A49" s="425">
        <v>22</v>
      </c>
      <c r="B49" s="469">
        <v>44733</v>
      </c>
      <c r="C49" s="427"/>
      <c r="D49" s="428" t="s">
        <v>295</v>
      </c>
      <c r="E49" s="429" t="s">
        <v>588</v>
      </c>
      <c r="F49" s="429">
        <v>199.5</v>
      </c>
      <c r="G49" s="429">
        <v>193</v>
      </c>
      <c r="H49" s="429">
        <v>204.5</v>
      </c>
      <c r="I49" s="429" t="s">
        <v>1040</v>
      </c>
      <c r="J49" s="453" t="s">
        <v>994</v>
      </c>
      <c r="K49" s="453">
        <f t="shared" ref="K49:K50" si="47">H49-F49</f>
        <v>5</v>
      </c>
      <c r="L49" s="476">
        <f>(F49*-0.07)/100</f>
        <v>-0.13965000000000002</v>
      </c>
      <c r="M49" s="477">
        <f t="shared" ref="M49:M50" si="48">(K49+L49)/F49</f>
        <v>2.4362656641604013E-2</v>
      </c>
      <c r="N49" s="478" t="s">
        <v>586</v>
      </c>
      <c r="O49" s="479">
        <v>44733</v>
      </c>
      <c r="P49" s="289"/>
      <c r="Q49" s="289"/>
      <c r="R49" s="290" t="s">
        <v>863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433"/>
      <c r="AI49" s="434"/>
      <c r="AJ49" s="435"/>
      <c r="AK49" s="435"/>
      <c r="AL49" s="435"/>
    </row>
    <row r="50" spans="1:38" s="436" customFormat="1" ht="15" customHeight="1">
      <c r="A50" s="437">
        <v>23</v>
      </c>
      <c r="B50" s="438">
        <v>44733</v>
      </c>
      <c r="C50" s="439"/>
      <c r="D50" s="440" t="s">
        <v>149</v>
      </c>
      <c r="E50" s="441" t="s">
        <v>588</v>
      </c>
      <c r="F50" s="441">
        <v>997</v>
      </c>
      <c r="G50" s="441">
        <v>968</v>
      </c>
      <c r="H50" s="441">
        <v>999</v>
      </c>
      <c r="I50" s="441" t="s">
        <v>959</v>
      </c>
      <c r="J50" s="417" t="s">
        <v>1043</v>
      </c>
      <c r="K50" s="417">
        <f t="shared" si="47"/>
        <v>2</v>
      </c>
      <c r="L50" s="480">
        <f>(F50*-0.07)/100</f>
        <v>-0.69790000000000008</v>
      </c>
      <c r="M50" s="481">
        <f t="shared" si="48"/>
        <v>1.3060180541624874E-3</v>
      </c>
      <c r="N50" s="417" t="s">
        <v>708</v>
      </c>
      <c r="O50" s="446">
        <v>44733</v>
      </c>
      <c r="P50" s="289"/>
      <c r="Q50" s="289"/>
      <c r="R50" s="290" t="s">
        <v>587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433"/>
      <c r="AI50" s="434"/>
      <c r="AJ50" s="435"/>
      <c r="AK50" s="435"/>
      <c r="AL50" s="435"/>
    </row>
    <row r="51" spans="1:38" s="436" customFormat="1" ht="15" customHeight="1">
      <c r="A51" s="381">
        <v>24</v>
      </c>
      <c r="B51" s="432">
        <v>44733</v>
      </c>
      <c r="C51" s="383"/>
      <c r="D51" s="384" t="s">
        <v>330</v>
      </c>
      <c r="E51" s="385" t="s">
        <v>588</v>
      </c>
      <c r="F51" s="385" t="s">
        <v>1041</v>
      </c>
      <c r="G51" s="385">
        <v>640</v>
      </c>
      <c r="H51" s="385"/>
      <c r="I51" s="385" t="s">
        <v>1042</v>
      </c>
      <c r="J51" s="284" t="s">
        <v>589</v>
      </c>
      <c r="K51" s="284"/>
      <c r="L51" s="285"/>
      <c r="M51" s="286"/>
      <c r="N51" s="284"/>
      <c r="O51" s="308"/>
      <c r="P51" s="289"/>
      <c r="Q51" s="289"/>
      <c r="R51" s="290" t="s">
        <v>863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433"/>
      <c r="AI51" s="434"/>
      <c r="AJ51" s="435"/>
      <c r="AK51" s="435"/>
      <c r="AL51" s="435"/>
    </row>
    <row r="52" spans="1:38" s="436" customFormat="1" ht="15" customHeight="1">
      <c r="A52" s="381">
        <v>25</v>
      </c>
      <c r="B52" s="432">
        <v>44734</v>
      </c>
      <c r="C52" s="383"/>
      <c r="D52" s="384" t="s">
        <v>378</v>
      </c>
      <c r="E52" s="385" t="s">
        <v>588</v>
      </c>
      <c r="F52" s="385" t="s">
        <v>1066</v>
      </c>
      <c r="G52" s="385">
        <v>560</v>
      </c>
      <c r="H52" s="385"/>
      <c r="I52" s="385">
        <v>600</v>
      </c>
      <c r="J52" s="284" t="s">
        <v>589</v>
      </c>
      <c r="K52" s="284"/>
      <c r="L52" s="285"/>
      <c r="M52" s="286"/>
      <c r="N52" s="284"/>
      <c r="O52" s="308"/>
      <c r="P52" s="289"/>
      <c r="Q52" s="289"/>
      <c r="R52" s="290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433"/>
      <c r="AI52" s="434"/>
      <c r="AJ52" s="435"/>
      <c r="AK52" s="435"/>
      <c r="AL52" s="435"/>
    </row>
    <row r="53" spans="1:38" s="436" customFormat="1" ht="15" customHeight="1">
      <c r="A53" s="381">
        <v>26</v>
      </c>
      <c r="B53" s="432">
        <v>44734</v>
      </c>
      <c r="C53" s="383"/>
      <c r="D53" s="384" t="s">
        <v>209</v>
      </c>
      <c r="E53" s="385" t="s">
        <v>588</v>
      </c>
      <c r="F53" s="385" t="s">
        <v>1067</v>
      </c>
      <c r="G53" s="385">
        <v>600</v>
      </c>
      <c r="H53" s="385"/>
      <c r="I53" s="385" t="s">
        <v>1068</v>
      </c>
      <c r="J53" s="284" t="s">
        <v>589</v>
      </c>
      <c r="K53" s="284"/>
      <c r="L53" s="285"/>
      <c r="M53" s="286"/>
      <c r="N53" s="284"/>
      <c r="O53" s="308"/>
      <c r="P53" s="289"/>
      <c r="Q53" s="289"/>
      <c r="R53" s="290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433"/>
      <c r="AI53" s="434"/>
      <c r="AJ53" s="435"/>
      <c r="AK53" s="435"/>
      <c r="AL53" s="435"/>
    </row>
    <row r="54" spans="1:38" s="436" customFormat="1" ht="15" customHeight="1">
      <c r="A54" s="381">
        <v>27</v>
      </c>
      <c r="B54" s="432">
        <v>44734</v>
      </c>
      <c r="C54" s="383"/>
      <c r="D54" s="384" t="s">
        <v>487</v>
      </c>
      <c r="E54" s="385" t="s">
        <v>588</v>
      </c>
      <c r="F54" s="385" t="s">
        <v>1069</v>
      </c>
      <c r="G54" s="385">
        <v>113.5</v>
      </c>
      <c r="H54" s="385"/>
      <c r="I54" s="385" t="s">
        <v>1070</v>
      </c>
      <c r="J54" s="284" t="s">
        <v>589</v>
      </c>
      <c r="K54" s="284"/>
      <c r="L54" s="285"/>
      <c r="M54" s="286"/>
      <c r="N54" s="284"/>
      <c r="O54" s="308"/>
      <c r="P54" s="289"/>
      <c r="Q54" s="289"/>
      <c r="R54" s="290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433"/>
      <c r="AI54" s="434"/>
      <c r="AJ54" s="435"/>
      <c r="AK54" s="435"/>
      <c r="AL54" s="435"/>
    </row>
    <row r="55" spans="1:38" s="436" customFormat="1" ht="15" customHeight="1">
      <c r="A55" s="381"/>
      <c r="B55" s="432"/>
      <c r="C55" s="383"/>
      <c r="D55" s="384"/>
      <c r="E55" s="385"/>
      <c r="F55" s="385"/>
      <c r="G55" s="385"/>
      <c r="H55" s="385"/>
      <c r="I55" s="385"/>
      <c r="J55" s="284"/>
      <c r="K55" s="284"/>
      <c r="L55" s="285"/>
      <c r="M55" s="286"/>
      <c r="N55" s="284"/>
      <c r="O55" s="308"/>
      <c r="P55" s="289"/>
      <c r="Q55" s="289"/>
      <c r="R55" s="290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433"/>
      <c r="AI55" s="434"/>
      <c r="AJ55" s="435"/>
      <c r="AK55" s="435"/>
      <c r="AL55" s="435"/>
    </row>
    <row r="56" spans="1:38" s="436" customFormat="1" ht="15" customHeight="1">
      <c r="A56" s="381"/>
      <c r="B56" s="432"/>
      <c r="C56" s="383"/>
      <c r="D56" s="384"/>
      <c r="E56" s="385"/>
      <c r="F56" s="385"/>
      <c r="G56" s="385"/>
      <c r="H56" s="385"/>
      <c r="I56" s="385"/>
      <c r="J56" s="284"/>
      <c r="K56" s="284"/>
      <c r="L56" s="285"/>
      <c r="M56" s="286"/>
      <c r="N56" s="284"/>
      <c r="O56" s="308"/>
      <c r="P56" s="289"/>
      <c r="Q56" s="289"/>
      <c r="R56" s="290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433"/>
      <c r="AI56" s="434"/>
      <c r="AJ56" s="435"/>
      <c r="AK56" s="435"/>
      <c r="AL56" s="435"/>
    </row>
    <row r="57" spans="1:38" s="392" customFormat="1" ht="15" customHeight="1">
      <c r="A57" s="381"/>
      <c r="B57" s="382"/>
      <c r="C57" s="383"/>
      <c r="D57" s="384"/>
      <c r="E57" s="385"/>
      <c r="F57" s="385"/>
      <c r="G57" s="385"/>
      <c r="H57" s="385"/>
      <c r="I57" s="385"/>
      <c r="J57" s="284"/>
      <c r="K57" s="284"/>
      <c r="L57" s="285"/>
      <c r="M57" s="286"/>
      <c r="N57" s="284"/>
      <c r="O57" s="308"/>
      <c r="P57" s="289"/>
      <c r="Q57" s="289"/>
      <c r="R57" s="290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390"/>
      <c r="AJ57" s="391"/>
      <c r="AK57" s="391"/>
      <c r="AL57" s="391"/>
    </row>
    <row r="58" spans="1:38" ht="15" customHeight="1">
      <c r="A58" s="292"/>
      <c r="B58" s="293"/>
      <c r="C58" s="294"/>
      <c r="D58" s="295"/>
      <c r="E58" s="296"/>
      <c r="F58" s="296"/>
      <c r="G58" s="296"/>
      <c r="H58" s="296"/>
      <c r="I58" s="296"/>
      <c r="J58" s="297"/>
      <c r="K58" s="297"/>
      <c r="L58" s="298"/>
      <c r="M58" s="299"/>
      <c r="N58" s="297"/>
      <c r="O58" s="300"/>
      <c r="P58" s="289"/>
      <c r="Q58" s="289"/>
      <c r="R58" s="290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1"/>
      <c r="AI58" s="1"/>
      <c r="AJ58" s="1"/>
      <c r="AK58" s="1"/>
      <c r="AL58" s="1"/>
    </row>
    <row r="59" spans="1:38" ht="44.25" customHeight="1">
      <c r="A59" s="119" t="s">
        <v>590</v>
      </c>
      <c r="B59" s="142"/>
      <c r="C59" s="142"/>
      <c r="D59" s="1"/>
      <c r="E59" s="6"/>
      <c r="F59" s="6"/>
      <c r="G59" s="6"/>
      <c r="H59" s="6" t="s">
        <v>602</v>
      </c>
      <c r="I59" s="6"/>
      <c r="J59" s="6"/>
      <c r="K59" s="115"/>
      <c r="L59" s="144"/>
      <c r="M59" s="115"/>
      <c r="N59" s="116"/>
      <c r="O59" s="115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283"/>
      <c r="AD59" s="283"/>
      <c r="AE59" s="283"/>
      <c r="AF59" s="283"/>
      <c r="AG59" s="283"/>
      <c r="AH59" s="283"/>
    </row>
    <row r="60" spans="1:38" ht="12.75" customHeight="1">
      <c r="A60" s="126" t="s">
        <v>591</v>
      </c>
      <c r="B60" s="119"/>
      <c r="C60" s="119"/>
      <c r="D60" s="119"/>
      <c r="E60" s="41"/>
      <c r="F60" s="127" t="s">
        <v>592</v>
      </c>
      <c r="G60" s="56"/>
      <c r="H60" s="41"/>
      <c r="I60" s="56"/>
      <c r="J60" s="6"/>
      <c r="K60" s="145"/>
      <c r="L60" s="146"/>
      <c r="M60" s="6"/>
      <c r="N60" s="109"/>
      <c r="O60" s="147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126"/>
      <c r="B61" s="119"/>
      <c r="C61" s="119"/>
      <c r="D61" s="119"/>
      <c r="E61" s="6"/>
      <c r="F61" s="127" t="s">
        <v>594</v>
      </c>
      <c r="G61" s="56"/>
      <c r="H61" s="41"/>
      <c r="I61" s="56"/>
      <c r="J61" s="6"/>
      <c r="K61" s="145"/>
      <c r="L61" s="146"/>
      <c r="M61" s="6"/>
      <c r="N61" s="109"/>
      <c r="O61" s="147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119"/>
      <c r="B62" s="119"/>
      <c r="C62" s="119"/>
      <c r="D62" s="119"/>
      <c r="E62" s="6"/>
      <c r="F62" s="6"/>
      <c r="G62" s="6"/>
      <c r="H62" s="6"/>
      <c r="I62" s="6"/>
      <c r="J62" s="132"/>
      <c r="K62" s="129"/>
      <c r="L62" s="130"/>
      <c r="M62" s="6"/>
      <c r="N62" s="133"/>
      <c r="O62" s="1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148" t="s">
        <v>603</v>
      </c>
      <c r="B63" s="148"/>
      <c r="C63" s="148"/>
      <c r="D63" s="148"/>
      <c r="E63" s="6"/>
      <c r="F63" s="6"/>
      <c r="G63" s="6"/>
      <c r="H63" s="6"/>
      <c r="I63" s="6"/>
      <c r="J63" s="6"/>
      <c r="K63" s="6"/>
      <c r="L63" s="6"/>
      <c r="M63" s="6"/>
      <c r="N63" s="6"/>
      <c r="O63" s="2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38.25" customHeight="1">
      <c r="A64" s="96" t="s">
        <v>16</v>
      </c>
      <c r="B64" s="96" t="s">
        <v>563</v>
      </c>
      <c r="C64" s="96"/>
      <c r="D64" s="97" t="s">
        <v>574</v>
      </c>
      <c r="E64" s="96" t="s">
        <v>575</v>
      </c>
      <c r="F64" s="96" t="s">
        <v>576</v>
      </c>
      <c r="G64" s="96" t="s">
        <v>596</v>
      </c>
      <c r="H64" s="96" t="s">
        <v>578</v>
      </c>
      <c r="I64" s="96" t="s">
        <v>579</v>
      </c>
      <c r="J64" s="95" t="s">
        <v>580</v>
      </c>
      <c r="K64" s="149" t="s">
        <v>604</v>
      </c>
      <c r="L64" s="98" t="s">
        <v>582</v>
      </c>
      <c r="M64" s="149" t="s">
        <v>605</v>
      </c>
      <c r="N64" s="96" t="s">
        <v>606</v>
      </c>
      <c r="O64" s="95" t="s">
        <v>584</v>
      </c>
      <c r="P64" s="97" t="s">
        <v>585</v>
      </c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s="247" customFormat="1" ht="12.75" customHeight="1">
      <c r="A65" s="336">
        <v>1</v>
      </c>
      <c r="B65" s="334">
        <v>44713</v>
      </c>
      <c r="C65" s="352"/>
      <c r="D65" s="335" t="s">
        <v>874</v>
      </c>
      <c r="E65" s="336" t="s">
        <v>588</v>
      </c>
      <c r="F65" s="336">
        <v>2750</v>
      </c>
      <c r="G65" s="336">
        <v>2700</v>
      </c>
      <c r="H65" s="331">
        <v>2700</v>
      </c>
      <c r="I65" s="331" t="s">
        <v>875</v>
      </c>
      <c r="J65" s="330" t="s">
        <v>881</v>
      </c>
      <c r="K65" s="331">
        <f t="shared" ref="K65" si="49">H65-F65</f>
        <v>-50</v>
      </c>
      <c r="L65" s="332">
        <f t="shared" ref="L65" si="50">(H65*N65)*0.07%</f>
        <v>472.50000000000006</v>
      </c>
      <c r="M65" s="333">
        <f t="shared" ref="M65" si="51">(K65*N65)-L65</f>
        <v>-12972.5</v>
      </c>
      <c r="N65" s="331">
        <v>250</v>
      </c>
      <c r="O65" s="340" t="s">
        <v>598</v>
      </c>
      <c r="P65" s="334">
        <v>44714</v>
      </c>
      <c r="Q65" s="249"/>
      <c r="R65" s="290" t="s">
        <v>587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6"/>
      <c r="AG65" s="293"/>
      <c r="AH65" s="249"/>
      <c r="AI65" s="249"/>
      <c r="AJ65" s="296"/>
      <c r="AK65" s="296"/>
      <c r="AL65" s="296"/>
    </row>
    <row r="66" spans="1:38" s="247" customFormat="1" ht="12.75" customHeight="1">
      <c r="A66" s="365">
        <v>2</v>
      </c>
      <c r="B66" s="362">
        <v>44713</v>
      </c>
      <c r="C66" s="367"/>
      <c r="D66" s="368" t="s">
        <v>876</v>
      </c>
      <c r="E66" s="365" t="s">
        <v>588</v>
      </c>
      <c r="F66" s="365">
        <v>16505</v>
      </c>
      <c r="G66" s="365">
        <v>16350</v>
      </c>
      <c r="H66" s="369">
        <v>16560</v>
      </c>
      <c r="I66" s="369">
        <v>16800</v>
      </c>
      <c r="J66" s="370" t="s">
        <v>725</v>
      </c>
      <c r="K66" s="369">
        <f t="shared" ref="K66" si="52">H66-F66</f>
        <v>55</v>
      </c>
      <c r="L66" s="371">
        <f t="shared" ref="L66" si="53">(H66*N66)*0.07%</f>
        <v>579.60000000000014</v>
      </c>
      <c r="M66" s="372">
        <f t="shared" ref="M66" si="54">(K66*N66)-L66</f>
        <v>2170.3999999999996</v>
      </c>
      <c r="N66" s="369">
        <v>50</v>
      </c>
      <c r="O66" s="322" t="s">
        <v>586</v>
      </c>
      <c r="P66" s="362">
        <v>44714</v>
      </c>
      <c r="Q66" s="249"/>
      <c r="R66" s="290" t="s">
        <v>587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6"/>
      <c r="AG66" s="293"/>
      <c r="AH66" s="249"/>
      <c r="AI66" s="249"/>
      <c r="AJ66" s="296"/>
      <c r="AK66" s="296"/>
      <c r="AL66" s="296"/>
    </row>
    <row r="67" spans="1:38" s="247" customFormat="1" ht="12.75" customHeight="1">
      <c r="A67" s="365">
        <v>3</v>
      </c>
      <c r="B67" s="362">
        <v>44714</v>
      </c>
      <c r="C67" s="367"/>
      <c r="D67" s="368" t="s">
        <v>882</v>
      </c>
      <c r="E67" s="365" t="s">
        <v>588</v>
      </c>
      <c r="F67" s="365">
        <v>16510</v>
      </c>
      <c r="G67" s="365">
        <v>16370</v>
      </c>
      <c r="H67" s="369">
        <v>16590</v>
      </c>
      <c r="I67" s="369" t="s">
        <v>883</v>
      </c>
      <c r="J67" s="370" t="s">
        <v>887</v>
      </c>
      <c r="K67" s="369">
        <f t="shared" ref="K67" si="55">H67-F67</f>
        <v>80</v>
      </c>
      <c r="L67" s="371">
        <f t="shared" ref="L67" si="56">(H67*N67)*0.07%</f>
        <v>580.65000000000009</v>
      </c>
      <c r="M67" s="372">
        <f t="shared" ref="M67" si="57">(K67*N67)-L67</f>
        <v>3419.35</v>
      </c>
      <c r="N67" s="369">
        <v>50</v>
      </c>
      <c r="O67" s="322" t="s">
        <v>586</v>
      </c>
      <c r="P67" s="362">
        <v>44714</v>
      </c>
      <c r="Q67" s="249"/>
      <c r="R67" s="290" t="s">
        <v>587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6"/>
      <c r="AG67" s="293"/>
      <c r="AH67" s="249"/>
      <c r="AI67" s="249"/>
      <c r="AJ67" s="296"/>
      <c r="AK67" s="296"/>
      <c r="AL67" s="296"/>
    </row>
    <row r="68" spans="1:38" s="247" customFormat="1" ht="12.75" customHeight="1">
      <c r="A68" s="365">
        <v>4</v>
      </c>
      <c r="B68" s="362">
        <v>44715</v>
      </c>
      <c r="C68" s="367"/>
      <c r="D68" s="368" t="s">
        <v>882</v>
      </c>
      <c r="E68" s="365" t="s">
        <v>890</v>
      </c>
      <c r="F68" s="365">
        <v>16765</v>
      </c>
      <c r="G68" s="365">
        <v>16910</v>
      </c>
      <c r="H68" s="369">
        <v>16700</v>
      </c>
      <c r="I68" s="369" t="s">
        <v>891</v>
      </c>
      <c r="J68" s="370" t="s">
        <v>892</v>
      </c>
      <c r="K68" s="369">
        <f>F68-H68</f>
        <v>65</v>
      </c>
      <c r="L68" s="371">
        <f t="shared" ref="L68:L69" si="58">(H68*N68)*0.07%</f>
        <v>584.50000000000011</v>
      </c>
      <c r="M68" s="372">
        <f t="shared" ref="M68:M69" si="59">(K68*N68)-L68</f>
        <v>2665.5</v>
      </c>
      <c r="N68" s="369">
        <v>50</v>
      </c>
      <c r="O68" s="322" t="s">
        <v>586</v>
      </c>
      <c r="P68" s="362">
        <v>44715</v>
      </c>
      <c r="Q68" s="249"/>
      <c r="R68" s="290" t="s">
        <v>587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6"/>
      <c r="AG68" s="293"/>
      <c r="AH68" s="249"/>
      <c r="AI68" s="249"/>
      <c r="AJ68" s="296"/>
      <c r="AK68" s="296"/>
      <c r="AL68" s="296"/>
    </row>
    <row r="69" spans="1:38" s="247" customFormat="1" ht="12.75" customHeight="1">
      <c r="A69" s="336">
        <v>5</v>
      </c>
      <c r="B69" s="334">
        <v>44715</v>
      </c>
      <c r="C69" s="352"/>
      <c r="D69" s="335" t="s">
        <v>893</v>
      </c>
      <c r="E69" s="336" t="s">
        <v>588</v>
      </c>
      <c r="F69" s="336">
        <v>1574</v>
      </c>
      <c r="G69" s="336">
        <v>1545</v>
      </c>
      <c r="H69" s="331">
        <v>1545</v>
      </c>
      <c r="I69" s="331" t="s">
        <v>894</v>
      </c>
      <c r="J69" s="330" t="s">
        <v>911</v>
      </c>
      <c r="K69" s="331">
        <f t="shared" ref="K69" si="60">H69-F69</f>
        <v>-29</v>
      </c>
      <c r="L69" s="332">
        <f t="shared" si="58"/>
        <v>378.52500000000003</v>
      </c>
      <c r="M69" s="333">
        <f t="shared" si="59"/>
        <v>-10528.525</v>
      </c>
      <c r="N69" s="331">
        <v>350</v>
      </c>
      <c r="O69" s="340" t="s">
        <v>598</v>
      </c>
      <c r="P69" s="334">
        <v>44718</v>
      </c>
      <c r="Q69" s="249"/>
      <c r="R69" s="253" t="s">
        <v>587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6"/>
      <c r="AG69" s="293"/>
      <c r="AH69" s="249"/>
      <c r="AI69" s="249"/>
      <c r="AJ69" s="296"/>
      <c r="AK69" s="296"/>
      <c r="AL69" s="296"/>
    </row>
    <row r="70" spans="1:38" s="247" customFormat="1" ht="12.75" customHeight="1">
      <c r="A70" s="365">
        <v>6</v>
      </c>
      <c r="B70" s="362">
        <v>44718</v>
      </c>
      <c r="C70" s="367"/>
      <c r="D70" s="368" t="s">
        <v>896</v>
      </c>
      <c r="E70" s="365" t="s">
        <v>890</v>
      </c>
      <c r="F70" s="365">
        <v>683</v>
      </c>
      <c r="G70" s="365">
        <v>693</v>
      </c>
      <c r="H70" s="369">
        <v>676</v>
      </c>
      <c r="I70" s="369" t="s">
        <v>897</v>
      </c>
      <c r="J70" s="370" t="s">
        <v>898</v>
      </c>
      <c r="K70" s="369">
        <f>F70-H70</f>
        <v>7</v>
      </c>
      <c r="L70" s="371">
        <f t="shared" ref="L70:L73" si="61">(H70*N70)*0.07%</f>
        <v>567.84</v>
      </c>
      <c r="M70" s="372">
        <f t="shared" ref="M70:M73" si="62">(K70*N70)-L70</f>
        <v>7832.16</v>
      </c>
      <c r="N70" s="369">
        <v>1200</v>
      </c>
      <c r="O70" s="322" t="s">
        <v>586</v>
      </c>
      <c r="P70" s="362">
        <v>44718</v>
      </c>
      <c r="Q70" s="249"/>
      <c r="R70" s="253" t="s">
        <v>587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6"/>
      <c r="AG70" s="293"/>
      <c r="AH70" s="249"/>
      <c r="AI70" s="249"/>
      <c r="AJ70" s="296"/>
      <c r="AK70" s="296"/>
      <c r="AL70" s="296"/>
    </row>
    <row r="71" spans="1:38" s="247" customFormat="1" ht="12.75" customHeight="1">
      <c r="A71" s="365">
        <v>7</v>
      </c>
      <c r="B71" s="362">
        <v>44718</v>
      </c>
      <c r="C71" s="367"/>
      <c r="D71" s="368" t="s">
        <v>899</v>
      </c>
      <c r="E71" s="365" t="s">
        <v>588</v>
      </c>
      <c r="F71" s="365">
        <v>239.5</v>
      </c>
      <c r="G71" s="365">
        <v>236.5</v>
      </c>
      <c r="H71" s="369">
        <v>242.25</v>
      </c>
      <c r="I71" s="369" t="s">
        <v>900</v>
      </c>
      <c r="J71" s="370" t="s">
        <v>901</v>
      </c>
      <c r="K71" s="369">
        <f t="shared" ref="K71" si="63">H71-F71</f>
        <v>2.75</v>
      </c>
      <c r="L71" s="371">
        <f t="shared" si="61"/>
        <v>644.3850000000001</v>
      </c>
      <c r="M71" s="372">
        <f t="shared" si="62"/>
        <v>9805.6149999999998</v>
      </c>
      <c r="N71" s="369">
        <v>3800</v>
      </c>
      <c r="O71" s="322" t="s">
        <v>586</v>
      </c>
      <c r="P71" s="362">
        <v>44718</v>
      </c>
      <c r="Q71" s="249"/>
      <c r="R71" s="253" t="s">
        <v>587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6"/>
      <c r="AG71" s="293"/>
      <c r="AH71" s="249"/>
      <c r="AI71" s="249"/>
      <c r="AJ71" s="296"/>
      <c r="AK71" s="296"/>
      <c r="AL71" s="296"/>
    </row>
    <row r="72" spans="1:38" s="247" customFormat="1" ht="12.75" customHeight="1">
      <c r="A72" s="336">
        <v>8</v>
      </c>
      <c r="B72" s="334">
        <v>44718</v>
      </c>
      <c r="C72" s="352"/>
      <c r="D72" s="335" t="s">
        <v>902</v>
      </c>
      <c r="E72" s="336" t="s">
        <v>890</v>
      </c>
      <c r="F72" s="336">
        <v>107.25</v>
      </c>
      <c r="G72" s="336">
        <v>111</v>
      </c>
      <c r="H72" s="336">
        <v>110</v>
      </c>
      <c r="I72" s="331" t="s">
        <v>903</v>
      </c>
      <c r="J72" s="330" t="s">
        <v>912</v>
      </c>
      <c r="K72" s="331">
        <f>F72-H72</f>
        <v>-2.75</v>
      </c>
      <c r="L72" s="332">
        <f t="shared" si="61"/>
        <v>223.30000000000004</v>
      </c>
      <c r="M72" s="333">
        <f t="shared" si="62"/>
        <v>-8198.2999999999993</v>
      </c>
      <c r="N72" s="331">
        <v>2900</v>
      </c>
      <c r="O72" s="340" t="s">
        <v>598</v>
      </c>
      <c r="P72" s="334">
        <v>44719</v>
      </c>
      <c r="Q72" s="249"/>
      <c r="R72" s="253" t="s">
        <v>587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6"/>
      <c r="AG72" s="293"/>
      <c r="AH72" s="249"/>
      <c r="AI72" s="249"/>
      <c r="AJ72" s="296"/>
      <c r="AK72" s="296"/>
      <c r="AL72" s="296"/>
    </row>
    <row r="73" spans="1:38" s="247" customFormat="1" ht="12.75" customHeight="1">
      <c r="A73" s="336">
        <v>9</v>
      </c>
      <c r="B73" s="334">
        <v>44719</v>
      </c>
      <c r="C73" s="352"/>
      <c r="D73" s="335" t="s">
        <v>913</v>
      </c>
      <c r="E73" s="336" t="s">
        <v>588</v>
      </c>
      <c r="F73" s="336">
        <v>3390</v>
      </c>
      <c r="G73" s="336">
        <v>3300</v>
      </c>
      <c r="H73" s="352">
        <v>3300</v>
      </c>
      <c r="I73" s="331" t="s">
        <v>914</v>
      </c>
      <c r="J73" s="330" t="s">
        <v>955</v>
      </c>
      <c r="K73" s="331">
        <f t="shared" ref="K73" si="64">H73-F73</f>
        <v>-90</v>
      </c>
      <c r="L73" s="332">
        <f t="shared" si="61"/>
        <v>346.50000000000006</v>
      </c>
      <c r="M73" s="333">
        <f t="shared" si="62"/>
        <v>-13846.5</v>
      </c>
      <c r="N73" s="331">
        <v>150</v>
      </c>
      <c r="O73" s="340" t="s">
        <v>598</v>
      </c>
      <c r="P73" s="334">
        <v>44725</v>
      </c>
      <c r="Q73" s="249"/>
      <c r="R73" s="253" t="s">
        <v>587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6"/>
      <c r="AG73" s="293"/>
      <c r="AH73" s="249"/>
      <c r="AI73" s="249"/>
      <c r="AJ73" s="296"/>
      <c r="AK73" s="296"/>
      <c r="AL73" s="296"/>
    </row>
    <row r="74" spans="1:38" s="247" customFormat="1" ht="12.75" customHeight="1">
      <c r="A74" s="408">
        <v>10</v>
      </c>
      <c r="B74" s="409">
        <v>44719</v>
      </c>
      <c r="C74" s="416"/>
      <c r="D74" s="410" t="s">
        <v>882</v>
      </c>
      <c r="E74" s="408" t="s">
        <v>588</v>
      </c>
      <c r="F74" s="408">
        <v>16440</v>
      </c>
      <c r="G74" s="408">
        <v>16340</v>
      </c>
      <c r="H74" s="411">
        <v>16455</v>
      </c>
      <c r="I74" s="411" t="s">
        <v>915</v>
      </c>
      <c r="J74" s="417" t="s">
        <v>928</v>
      </c>
      <c r="K74" s="411">
        <f t="shared" ref="K74:K75" si="65">H74-F74</f>
        <v>15</v>
      </c>
      <c r="L74" s="418">
        <f t="shared" ref="L74:L75" si="66">(H74*N74)*0.07%</f>
        <v>575.92500000000007</v>
      </c>
      <c r="M74" s="412">
        <f t="shared" ref="M74:M75" si="67">(K74*N74)-L74</f>
        <v>174.07499999999993</v>
      </c>
      <c r="N74" s="411">
        <v>50</v>
      </c>
      <c r="O74" s="406" t="s">
        <v>708</v>
      </c>
      <c r="P74" s="409">
        <v>44720</v>
      </c>
      <c r="Q74" s="249"/>
      <c r="R74" s="253" t="s">
        <v>587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6"/>
      <c r="AG74" s="293"/>
      <c r="AH74" s="249"/>
      <c r="AI74" s="249"/>
      <c r="AJ74" s="296"/>
      <c r="AK74" s="296"/>
      <c r="AL74" s="296"/>
    </row>
    <row r="75" spans="1:38" s="247" customFormat="1" ht="12.75" customHeight="1">
      <c r="A75" s="365">
        <v>11</v>
      </c>
      <c r="B75" s="362">
        <v>44720</v>
      </c>
      <c r="C75" s="367"/>
      <c r="D75" s="368" t="s">
        <v>926</v>
      </c>
      <c r="E75" s="365" t="s">
        <v>588</v>
      </c>
      <c r="F75" s="365">
        <v>2352.5</v>
      </c>
      <c r="G75" s="365">
        <v>2305</v>
      </c>
      <c r="H75" s="369">
        <v>2395</v>
      </c>
      <c r="I75" s="369" t="s">
        <v>927</v>
      </c>
      <c r="J75" s="370" t="s">
        <v>942</v>
      </c>
      <c r="K75" s="369">
        <f t="shared" si="65"/>
        <v>42.5</v>
      </c>
      <c r="L75" s="371">
        <f t="shared" si="66"/>
        <v>461.03750000000008</v>
      </c>
      <c r="M75" s="372">
        <f t="shared" si="67"/>
        <v>11226.4625</v>
      </c>
      <c r="N75" s="369">
        <v>275</v>
      </c>
      <c r="O75" s="322" t="s">
        <v>586</v>
      </c>
      <c r="P75" s="362">
        <v>44722</v>
      </c>
      <c r="Q75" s="249"/>
      <c r="R75" s="253" t="s">
        <v>863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6"/>
      <c r="AG75" s="293"/>
      <c r="AH75" s="249"/>
      <c r="AI75" s="249"/>
      <c r="AJ75" s="296"/>
      <c r="AK75" s="296"/>
      <c r="AL75" s="296"/>
    </row>
    <row r="76" spans="1:38" s="247" customFormat="1" ht="12.75" customHeight="1">
      <c r="A76" s="336">
        <v>12</v>
      </c>
      <c r="B76" s="334">
        <v>44720</v>
      </c>
      <c r="C76" s="352"/>
      <c r="D76" s="335" t="s">
        <v>882</v>
      </c>
      <c r="E76" s="336" t="s">
        <v>588</v>
      </c>
      <c r="F76" s="336">
        <v>16400</v>
      </c>
      <c r="G76" s="336">
        <v>16330</v>
      </c>
      <c r="H76" s="331">
        <v>16295</v>
      </c>
      <c r="I76" s="331" t="s">
        <v>915</v>
      </c>
      <c r="J76" s="330" t="s">
        <v>930</v>
      </c>
      <c r="K76" s="331">
        <f t="shared" ref="K76:K77" si="68">H76-F76</f>
        <v>-105</v>
      </c>
      <c r="L76" s="332">
        <f t="shared" ref="L76:L77" si="69">(H76*N76)*0.07%</f>
        <v>570.32500000000005</v>
      </c>
      <c r="M76" s="333">
        <f t="shared" ref="M76:M77" si="70">(K76*N76)-L76</f>
        <v>-5820.3249999999998</v>
      </c>
      <c r="N76" s="331">
        <v>50</v>
      </c>
      <c r="O76" s="340" t="s">
        <v>598</v>
      </c>
      <c r="P76" s="334">
        <v>44721</v>
      </c>
      <c r="Q76" s="249"/>
      <c r="R76" s="253" t="s">
        <v>587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6"/>
      <c r="AG76" s="293"/>
      <c r="AH76" s="249"/>
      <c r="AI76" s="249"/>
      <c r="AJ76" s="296"/>
      <c r="AK76" s="296"/>
      <c r="AL76" s="296"/>
    </row>
    <row r="77" spans="1:38" s="247" customFormat="1" ht="12.75" customHeight="1">
      <c r="A77" s="365">
        <v>13</v>
      </c>
      <c r="B77" s="362">
        <v>44721</v>
      </c>
      <c r="C77" s="367"/>
      <c r="D77" s="368" t="s">
        <v>937</v>
      </c>
      <c r="E77" s="365" t="s">
        <v>588</v>
      </c>
      <c r="F77" s="365">
        <v>3640</v>
      </c>
      <c r="G77" s="365">
        <v>3540</v>
      </c>
      <c r="H77" s="369">
        <v>3710</v>
      </c>
      <c r="I77" s="369" t="s">
        <v>938</v>
      </c>
      <c r="J77" s="370" t="s">
        <v>769</v>
      </c>
      <c r="K77" s="369">
        <f t="shared" si="68"/>
        <v>70</v>
      </c>
      <c r="L77" s="371">
        <f t="shared" si="69"/>
        <v>324.62500000000006</v>
      </c>
      <c r="M77" s="372">
        <f t="shared" si="70"/>
        <v>8425.375</v>
      </c>
      <c r="N77" s="369">
        <v>125</v>
      </c>
      <c r="O77" s="453" t="s">
        <v>586</v>
      </c>
      <c r="P77" s="362">
        <v>44722</v>
      </c>
      <c r="Q77" s="249"/>
      <c r="R77" s="253" t="s">
        <v>863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6"/>
      <c r="AG77" s="293"/>
      <c r="AH77" s="249"/>
      <c r="AI77" s="249"/>
      <c r="AJ77" s="296"/>
      <c r="AK77" s="296"/>
      <c r="AL77" s="296"/>
    </row>
    <row r="78" spans="1:38" s="247" customFormat="1" ht="12.75" customHeight="1">
      <c r="A78" s="336">
        <v>14</v>
      </c>
      <c r="B78" s="334">
        <v>44721</v>
      </c>
      <c r="C78" s="352"/>
      <c r="D78" s="335" t="s">
        <v>939</v>
      </c>
      <c r="E78" s="336" t="s">
        <v>588</v>
      </c>
      <c r="F78" s="336">
        <v>1877.5</v>
      </c>
      <c r="G78" s="336">
        <v>1815</v>
      </c>
      <c r="H78" s="331">
        <v>1815</v>
      </c>
      <c r="I78" s="331" t="s">
        <v>940</v>
      </c>
      <c r="J78" s="330" t="s">
        <v>954</v>
      </c>
      <c r="K78" s="331">
        <f t="shared" ref="K78:K80" si="71">H78-F78</f>
        <v>-62.5</v>
      </c>
      <c r="L78" s="332">
        <f t="shared" ref="L78:L80" si="72">(H78*N78)*0.07%</f>
        <v>254.10000000000002</v>
      </c>
      <c r="M78" s="333">
        <f t="shared" ref="M78:M80" si="73">(K78*N78)-L78</f>
        <v>-12754.1</v>
      </c>
      <c r="N78" s="331">
        <v>200</v>
      </c>
      <c r="O78" s="340" t="s">
        <v>598</v>
      </c>
      <c r="P78" s="334">
        <v>44725</v>
      </c>
      <c r="Q78" s="249"/>
      <c r="R78" s="253" t="s">
        <v>863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6"/>
      <c r="AG78" s="293"/>
      <c r="AH78" s="249"/>
      <c r="AI78" s="249"/>
      <c r="AJ78" s="296"/>
      <c r="AK78" s="296"/>
      <c r="AL78" s="296"/>
    </row>
    <row r="79" spans="1:38" s="247" customFormat="1" ht="12.75" customHeight="1">
      <c r="A79" s="336">
        <v>15</v>
      </c>
      <c r="B79" s="334">
        <v>44722</v>
      </c>
      <c r="C79" s="352"/>
      <c r="D79" s="335" t="s">
        <v>943</v>
      </c>
      <c r="E79" s="336" t="s">
        <v>588</v>
      </c>
      <c r="F79" s="336">
        <v>726</v>
      </c>
      <c r="G79" s="336">
        <v>717</v>
      </c>
      <c r="H79" s="331">
        <v>717</v>
      </c>
      <c r="I79" s="331" t="s">
        <v>944</v>
      </c>
      <c r="J79" s="330" t="s">
        <v>953</v>
      </c>
      <c r="K79" s="331">
        <f t="shared" si="71"/>
        <v>-9</v>
      </c>
      <c r="L79" s="332">
        <f t="shared" si="72"/>
        <v>690.11250000000007</v>
      </c>
      <c r="M79" s="333">
        <f t="shared" si="73"/>
        <v>-13065.112499999999</v>
      </c>
      <c r="N79" s="331">
        <v>1375</v>
      </c>
      <c r="O79" s="340" t="s">
        <v>598</v>
      </c>
      <c r="P79" s="334">
        <v>44725</v>
      </c>
      <c r="Q79" s="249"/>
      <c r="R79" s="253" t="s">
        <v>587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6"/>
      <c r="AG79" s="293"/>
      <c r="AH79" s="249"/>
      <c r="AI79" s="249"/>
      <c r="AJ79" s="296"/>
      <c r="AK79" s="296"/>
      <c r="AL79" s="296"/>
    </row>
    <row r="80" spans="1:38" s="247" customFormat="1" ht="12.75" customHeight="1">
      <c r="A80" s="365">
        <v>16</v>
      </c>
      <c r="B80" s="362">
        <v>166</v>
      </c>
      <c r="C80" s="367"/>
      <c r="D80" s="368" t="s">
        <v>982</v>
      </c>
      <c r="E80" s="365" t="s">
        <v>588</v>
      </c>
      <c r="F80" s="365">
        <v>2550</v>
      </c>
      <c r="G80" s="365">
        <v>2498</v>
      </c>
      <c r="H80" s="369">
        <v>2593</v>
      </c>
      <c r="I80" s="369" t="s">
        <v>983</v>
      </c>
      <c r="J80" s="370" t="s">
        <v>984</v>
      </c>
      <c r="K80" s="369">
        <f t="shared" si="71"/>
        <v>43</v>
      </c>
      <c r="L80" s="371">
        <f t="shared" si="72"/>
        <v>453.77500000000009</v>
      </c>
      <c r="M80" s="372">
        <f t="shared" si="73"/>
        <v>10296.225</v>
      </c>
      <c r="N80" s="369">
        <v>250</v>
      </c>
      <c r="O80" s="453" t="s">
        <v>586</v>
      </c>
      <c r="P80" s="362">
        <v>44726</v>
      </c>
      <c r="Q80" s="249"/>
      <c r="R80" s="253" t="s">
        <v>863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6"/>
      <c r="AG80" s="293"/>
      <c r="AH80" s="249"/>
      <c r="AI80" s="249"/>
      <c r="AJ80" s="296"/>
      <c r="AK80" s="296"/>
      <c r="AL80" s="296"/>
    </row>
    <row r="81" spans="1:38" s="247" customFormat="1" ht="12.75" customHeight="1">
      <c r="A81" s="365">
        <v>17</v>
      </c>
      <c r="B81" s="362">
        <v>166</v>
      </c>
      <c r="C81" s="367"/>
      <c r="D81" s="368" t="s">
        <v>926</v>
      </c>
      <c r="E81" s="365" t="s">
        <v>588</v>
      </c>
      <c r="F81" s="365">
        <v>2327.5</v>
      </c>
      <c r="G81" s="365">
        <v>2280</v>
      </c>
      <c r="H81" s="369">
        <v>2360</v>
      </c>
      <c r="I81" s="369" t="s">
        <v>969</v>
      </c>
      <c r="J81" s="370" t="s">
        <v>752</v>
      </c>
      <c r="K81" s="369">
        <f t="shared" ref="K81" si="74">H81-F81</f>
        <v>32.5</v>
      </c>
      <c r="L81" s="371">
        <f t="shared" ref="L81:L83" si="75">(H81*N81)*0.07%</f>
        <v>454.30000000000007</v>
      </c>
      <c r="M81" s="372">
        <f t="shared" ref="M81:M83" si="76">(K81*N81)-L81</f>
        <v>8483.2000000000007</v>
      </c>
      <c r="N81" s="369">
        <v>275</v>
      </c>
      <c r="O81" s="453" t="s">
        <v>586</v>
      </c>
      <c r="P81" s="362">
        <v>44726</v>
      </c>
      <c r="Q81" s="249"/>
      <c r="R81" s="253" t="s">
        <v>863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6"/>
      <c r="AG81" s="293"/>
      <c r="AH81" s="249"/>
      <c r="AI81" s="249"/>
      <c r="AJ81" s="296"/>
      <c r="AK81" s="296"/>
      <c r="AL81" s="296"/>
    </row>
    <row r="82" spans="1:38" s="247" customFormat="1" ht="12.75" customHeight="1">
      <c r="A82" s="365">
        <v>18</v>
      </c>
      <c r="B82" s="362">
        <v>166</v>
      </c>
      <c r="C82" s="367"/>
      <c r="D82" s="368" t="s">
        <v>973</v>
      </c>
      <c r="E82" s="365" t="s">
        <v>890</v>
      </c>
      <c r="F82" s="365">
        <v>577</v>
      </c>
      <c r="G82" s="365">
        <v>588</v>
      </c>
      <c r="H82" s="369">
        <v>569</v>
      </c>
      <c r="I82" s="369" t="s">
        <v>974</v>
      </c>
      <c r="J82" s="370" t="s">
        <v>975</v>
      </c>
      <c r="K82" s="369">
        <f>F82-H82</f>
        <v>8</v>
      </c>
      <c r="L82" s="371">
        <f t="shared" si="75"/>
        <v>438.13000000000005</v>
      </c>
      <c r="M82" s="372">
        <f t="shared" si="76"/>
        <v>8361.8700000000008</v>
      </c>
      <c r="N82" s="369">
        <v>1100</v>
      </c>
      <c r="O82" s="453" t="s">
        <v>586</v>
      </c>
      <c r="P82" s="362">
        <v>44726</v>
      </c>
      <c r="Q82" s="249"/>
      <c r="R82" s="253" t="s">
        <v>863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6"/>
      <c r="AG82" s="293"/>
      <c r="AH82" s="249"/>
      <c r="AI82" s="249"/>
      <c r="AJ82" s="296"/>
      <c r="AK82" s="296"/>
      <c r="AL82" s="296"/>
    </row>
    <row r="83" spans="1:38" s="247" customFormat="1" ht="12.75" customHeight="1">
      <c r="A83" s="336">
        <v>19</v>
      </c>
      <c r="B83" s="334">
        <v>166</v>
      </c>
      <c r="C83" s="352"/>
      <c r="D83" s="335" t="s">
        <v>980</v>
      </c>
      <c r="E83" s="336" t="s">
        <v>588</v>
      </c>
      <c r="F83" s="336">
        <v>362.5</v>
      </c>
      <c r="G83" s="336">
        <v>352</v>
      </c>
      <c r="H83" s="331">
        <v>352</v>
      </c>
      <c r="I83" s="331" t="s">
        <v>981</v>
      </c>
      <c r="J83" s="330" t="s">
        <v>1002</v>
      </c>
      <c r="K83" s="331">
        <f t="shared" ref="K83" si="77">H83-F83</f>
        <v>-10.5</v>
      </c>
      <c r="L83" s="332">
        <f t="shared" si="75"/>
        <v>264.88000000000005</v>
      </c>
      <c r="M83" s="333">
        <f t="shared" si="76"/>
        <v>-11552.38</v>
      </c>
      <c r="N83" s="331">
        <v>1075</v>
      </c>
      <c r="O83" s="340" t="s">
        <v>598</v>
      </c>
      <c r="P83" s="334">
        <v>44728</v>
      </c>
      <c r="Q83" s="249"/>
      <c r="R83" s="253" t="s">
        <v>587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6"/>
      <c r="AG83" s="293"/>
      <c r="AH83" s="249"/>
      <c r="AI83" s="249"/>
      <c r="AJ83" s="296"/>
      <c r="AK83" s="296"/>
      <c r="AL83" s="296"/>
    </row>
    <row r="84" spans="1:38" s="247" customFormat="1" ht="12.75" customHeight="1">
      <c r="A84" s="365">
        <v>20</v>
      </c>
      <c r="B84" s="362">
        <v>166</v>
      </c>
      <c r="C84" s="367"/>
      <c r="D84" s="368" t="s">
        <v>982</v>
      </c>
      <c r="E84" s="365" t="s">
        <v>588</v>
      </c>
      <c r="F84" s="365">
        <v>2450</v>
      </c>
      <c r="G84" s="365">
        <v>2498</v>
      </c>
      <c r="H84" s="369">
        <v>2487.5</v>
      </c>
      <c r="I84" s="369" t="s">
        <v>983</v>
      </c>
      <c r="J84" s="370" t="s">
        <v>997</v>
      </c>
      <c r="K84" s="369">
        <f t="shared" ref="K84" si="78">H84-F84</f>
        <v>37.5</v>
      </c>
      <c r="L84" s="371">
        <f t="shared" ref="L84:L86" si="79">(H84*N84)*0.07%</f>
        <v>435.31250000000006</v>
      </c>
      <c r="M84" s="372">
        <f t="shared" ref="M84:M86" si="80">(K84*N84)-L84</f>
        <v>8939.6875</v>
      </c>
      <c r="N84" s="369">
        <v>250</v>
      </c>
      <c r="O84" s="453" t="s">
        <v>586</v>
      </c>
      <c r="P84" s="362">
        <v>44727</v>
      </c>
      <c r="Q84" s="249"/>
      <c r="R84" s="253" t="s">
        <v>863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6"/>
      <c r="AG84" s="293"/>
      <c r="AH84" s="249"/>
      <c r="AI84" s="249"/>
      <c r="AJ84" s="296"/>
      <c r="AK84" s="296"/>
      <c r="AL84" s="296"/>
    </row>
    <row r="85" spans="1:38" s="247" customFormat="1" ht="12.75" customHeight="1">
      <c r="A85" s="365">
        <v>21</v>
      </c>
      <c r="B85" s="469">
        <v>44728</v>
      </c>
      <c r="C85" s="367"/>
      <c r="D85" s="368" t="s">
        <v>973</v>
      </c>
      <c r="E85" s="365" t="s">
        <v>890</v>
      </c>
      <c r="F85" s="365">
        <v>582</v>
      </c>
      <c r="G85" s="365">
        <v>593</v>
      </c>
      <c r="H85" s="369">
        <v>573</v>
      </c>
      <c r="I85" s="369" t="s">
        <v>1003</v>
      </c>
      <c r="J85" s="370" t="s">
        <v>794</v>
      </c>
      <c r="K85" s="369">
        <f>F85-H85</f>
        <v>9</v>
      </c>
      <c r="L85" s="371">
        <f t="shared" si="79"/>
        <v>441.21000000000004</v>
      </c>
      <c r="M85" s="372">
        <f t="shared" si="80"/>
        <v>9458.7900000000009</v>
      </c>
      <c r="N85" s="369">
        <v>1100</v>
      </c>
      <c r="O85" s="453" t="s">
        <v>586</v>
      </c>
      <c r="P85" s="362">
        <v>44728</v>
      </c>
      <c r="Q85" s="249"/>
      <c r="R85" s="253" t="s">
        <v>863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96"/>
      <c r="AG85" s="293"/>
      <c r="AH85" s="249"/>
      <c r="AI85" s="249"/>
      <c r="AJ85" s="296"/>
      <c r="AK85" s="296"/>
      <c r="AL85" s="296"/>
    </row>
    <row r="86" spans="1:38" s="247" customFormat="1" ht="12.75" customHeight="1">
      <c r="A86" s="336">
        <v>22</v>
      </c>
      <c r="B86" s="475">
        <v>44728</v>
      </c>
      <c r="C86" s="352"/>
      <c r="D86" s="335" t="s">
        <v>1004</v>
      </c>
      <c r="E86" s="336" t="s">
        <v>588</v>
      </c>
      <c r="F86" s="336">
        <v>2115</v>
      </c>
      <c r="G86" s="336">
        <v>2065</v>
      </c>
      <c r="H86" s="331">
        <v>2065</v>
      </c>
      <c r="I86" s="331" t="s">
        <v>1005</v>
      </c>
      <c r="J86" s="330" t="s">
        <v>881</v>
      </c>
      <c r="K86" s="331">
        <f t="shared" ref="K86" si="81">H86-F86</f>
        <v>-50</v>
      </c>
      <c r="L86" s="332">
        <f t="shared" si="79"/>
        <v>361.37500000000006</v>
      </c>
      <c r="M86" s="333">
        <f t="shared" si="80"/>
        <v>-12861.375</v>
      </c>
      <c r="N86" s="331">
        <v>250</v>
      </c>
      <c r="O86" s="340" t="s">
        <v>598</v>
      </c>
      <c r="P86" s="334">
        <v>44729</v>
      </c>
      <c r="Q86" s="249"/>
      <c r="R86" s="253" t="s">
        <v>587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96"/>
      <c r="AG86" s="293"/>
      <c r="AH86" s="249"/>
      <c r="AI86" s="249"/>
      <c r="AJ86" s="296"/>
      <c r="AK86" s="296"/>
      <c r="AL86" s="296"/>
    </row>
    <row r="87" spans="1:38" s="247" customFormat="1" ht="13.15" customHeight="1">
      <c r="A87" s="336">
        <v>23</v>
      </c>
      <c r="B87" s="475">
        <v>44728</v>
      </c>
      <c r="C87" s="352"/>
      <c r="D87" s="335" t="s">
        <v>882</v>
      </c>
      <c r="E87" s="336" t="s">
        <v>588</v>
      </c>
      <c r="F87" s="336">
        <v>16610</v>
      </c>
      <c r="G87" s="336">
        <v>16450</v>
      </c>
      <c r="H87" s="331">
        <v>16450</v>
      </c>
      <c r="I87" s="331" t="s">
        <v>1006</v>
      </c>
      <c r="J87" s="330" t="s">
        <v>1007</v>
      </c>
      <c r="K87" s="331">
        <f t="shared" ref="K87:K88" si="82">H87-F87</f>
        <v>-160</v>
      </c>
      <c r="L87" s="332">
        <f t="shared" ref="L87:L88" si="83">(H87*N87)*0.07%</f>
        <v>575.75000000000011</v>
      </c>
      <c r="M87" s="333">
        <f t="shared" ref="M87:M88" si="84">(K87*N87)-L87</f>
        <v>-8575.75</v>
      </c>
      <c r="N87" s="331">
        <v>50</v>
      </c>
      <c r="O87" s="340" t="s">
        <v>598</v>
      </c>
      <c r="P87" s="334">
        <v>44728</v>
      </c>
      <c r="Q87" s="249"/>
      <c r="R87" s="253" t="s">
        <v>587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96"/>
      <c r="AG87" s="293"/>
      <c r="AH87" s="249"/>
      <c r="AI87" s="249"/>
      <c r="AJ87" s="296"/>
      <c r="AK87" s="296"/>
      <c r="AL87" s="296"/>
    </row>
    <row r="88" spans="1:38" s="247" customFormat="1" ht="13.15" customHeight="1">
      <c r="A88" s="365">
        <v>24</v>
      </c>
      <c r="B88" s="469">
        <v>44729</v>
      </c>
      <c r="C88" s="367"/>
      <c r="D88" s="368" t="s">
        <v>937</v>
      </c>
      <c r="E88" s="365" t="s">
        <v>588</v>
      </c>
      <c r="F88" s="365">
        <v>3605</v>
      </c>
      <c r="G88" s="365">
        <v>3500</v>
      </c>
      <c r="H88" s="369">
        <v>3664</v>
      </c>
      <c r="I88" s="369" t="s">
        <v>1016</v>
      </c>
      <c r="J88" s="370" t="s">
        <v>1019</v>
      </c>
      <c r="K88" s="369">
        <f t="shared" si="82"/>
        <v>59</v>
      </c>
      <c r="L88" s="371">
        <f t="shared" si="83"/>
        <v>320.60000000000002</v>
      </c>
      <c r="M88" s="372">
        <f t="shared" si="84"/>
        <v>7054.4</v>
      </c>
      <c r="N88" s="369">
        <v>125</v>
      </c>
      <c r="O88" s="453" t="s">
        <v>586</v>
      </c>
      <c r="P88" s="362">
        <v>44729</v>
      </c>
      <c r="Q88" s="249"/>
      <c r="R88" s="253" t="s">
        <v>863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96"/>
      <c r="AG88" s="293"/>
      <c r="AH88" s="249"/>
      <c r="AI88" s="249"/>
      <c r="AJ88" s="296"/>
      <c r="AK88" s="296"/>
      <c r="AL88" s="296"/>
    </row>
    <row r="89" spans="1:38" s="247" customFormat="1" ht="13.15" customHeight="1">
      <c r="A89" s="365">
        <v>25</v>
      </c>
      <c r="B89" s="469">
        <v>44729</v>
      </c>
      <c r="C89" s="367"/>
      <c r="D89" s="368" t="s">
        <v>874</v>
      </c>
      <c r="E89" s="365" t="s">
        <v>588</v>
      </c>
      <c r="F89" s="365">
        <v>2495</v>
      </c>
      <c r="G89" s="365">
        <v>2440</v>
      </c>
      <c r="H89" s="369">
        <v>2540</v>
      </c>
      <c r="I89" s="369" t="s">
        <v>1017</v>
      </c>
      <c r="J89" s="370" t="s">
        <v>1020</v>
      </c>
      <c r="K89" s="369">
        <f t="shared" ref="K89" si="85">H89-F89</f>
        <v>45</v>
      </c>
      <c r="L89" s="371">
        <f t="shared" ref="L89:L91" si="86">(H89*N89)*0.07%</f>
        <v>444.50000000000006</v>
      </c>
      <c r="M89" s="372">
        <f t="shared" ref="M89:M91" si="87">(K89*N89)-L89</f>
        <v>10805.5</v>
      </c>
      <c r="N89" s="369">
        <v>250</v>
      </c>
      <c r="O89" s="453" t="s">
        <v>586</v>
      </c>
      <c r="P89" s="362">
        <v>44729</v>
      </c>
      <c r="Q89" s="249"/>
      <c r="R89" s="253" t="s">
        <v>863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96"/>
      <c r="AG89" s="293"/>
      <c r="AH89" s="249"/>
      <c r="AI89" s="249"/>
      <c r="AJ89" s="296"/>
      <c r="AK89" s="296"/>
      <c r="AL89" s="296"/>
    </row>
    <row r="90" spans="1:38" s="247" customFormat="1" ht="13.15" customHeight="1">
      <c r="A90" s="365">
        <v>26</v>
      </c>
      <c r="B90" s="469">
        <v>44729</v>
      </c>
      <c r="C90" s="367"/>
      <c r="D90" s="368" t="s">
        <v>973</v>
      </c>
      <c r="E90" s="365" t="s">
        <v>890</v>
      </c>
      <c r="F90" s="365">
        <v>566</v>
      </c>
      <c r="G90" s="365">
        <v>577</v>
      </c>
      <c r="H90" s="369">
        <v>557</v>
      </c>
      <c r="I90" s="369" t="s">
        <v>1018</v>
      </c>
      <c r="J90" s="370" t="s">
        <v>794</v>
      </c>
      <c r="K90" s="369">
        <f>F90-H90</f>
        <v>9</v>
      </c>
      <c r="L90" s="371">
        <f t="shared" si="86"/>
        <v>428.89000000000004</v>
      </c>
      <c r="M90" s="372">
        <f t="shared" si="87"/>
        <v>9471.11</v>
      </c>
      <c r="N90" s="369">
        <v>1100</v>
      </c>
      <c r="O90" s="453" t="s">
        <v>586</v>
      </c>
      <c r="P90" s="362">
        <v>44729</v>
      </c>
      <c r="Q90" s="249"/>
      <c r="R90" s="253" t="s">
        <v>863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96"/>
      <c r="AG90" s="293"/>
      <c r="AH90" s="249"/>
      <c r="AI90" s="249"/>
      <c r="AJ90" s="296"/>
      <c r="AK90" s="296"/>
      <c r="AL90" s="296"/>
    </row>
    <row r="91" spans="1:38" s="247" customFormat="1" ht="13.15" customHeight="1">
      <c r="A91" s="336">
        <v>27</v>
      </c>
      <c r="B91" s="334">
        <v>44729</v>
      </c>
      <c r="C91" s="335"/>
      <c r="D91" s="335" t="s">
        <v>926</v>
      </c>
      <c r="E91" s="336" t="s">
        <v>588</v>
      </c>
      <c r="F91" s="336">
        <v>2337.5</v>
      </c>
      <c r="G91" s="336">
        <v>2295</v>
      </c>
      <c r="H91" s="331">
        <v>2295</v>
      </c>
      <c r="I91" s="331" t="s">
        <v>969</v>
      </c>
      <c r="J91" s="330" t="s">
        <v>1029</v>
      </c>
      <c r="K91" s="331">
        <f t="shared" ref="K91:K92" si="88">H91-F91</f>
        <v>-42.5</v>
      </c>
      <c r="L91" s="332">
        <f t="shared" si="86"/>
        <v>441.78750000000008</v>
      </c>
      <c r="M91" s="333">
        <f t="shared" si="87"/>
        <v>-12129.2875</v>
      </c>
      <c r="N91" s="331">
        <v>275</v>
      </c>
      <c r="O91" s="340" t="s">
        <v>598</v>
      </c>
      <c r="P91" s="334">
        <v>44732</v>
      </c>
      <c r="Q91" s="249"/>
      <c r="R91" s="253" t="s">
        <v>863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96"/>
      <c r="AG91" s="293"/>
      <c r="AH91" s="249"/>
      <c r="AI91" s="249"/>
      <c r="AJ91" s="296"/>
      <c r="AK91" s="296"/>
      <c r="AL91" s="296"/>
    </row>
    <row r="92" spans="1:38" s="247" customFormat="1" ht="13.15" customHeight="1">
      <c r="A92" s="365">
        <v>28</v>
      </c>
      <c r="B92" s="426">
        <v>44732</v>
      </c>
      <c r="C92" s="368"/>
      <c r="D92" s="368" t="s">
        <v>874</v>
      </c>
      <c r="E92" s="365" t="s">
        <v>588</v>
      </c>
      <c r="F92" s="365">
        <v>2460</v>
      </c>
      <c r="G92" s="365">
        <v>2410</v>
      </c>
      <c r="H92" s="369">
        <v>2490</v>
      </c>
      <c r="I92" s="369" t="s">
        <v>1028</v>
      </c>
      <c r="J92" s="370" t="s">
        <v>601</v>
      </c>
      <c r="K92" s="369">
        <f t="shared" si="88"/>
        <v>30</v>
      </c>
      <c r="L92" s="371">
        <f t="shared" ref="L92" si="89">(H92*N92)*0.07%</f>
        <v>435.75000000000006</v>
      </c>
      <c r="M92" s="372">
        <f t="shared" ref="M92" si="90">(K92*N92)-L92</f>
        <v>7064.25</v>
      </c>
      <c r="N92" s="369">
        <v>250</v>
      </c>
      <c r="O92" s="453" t="s">
        <v>586</v>
      </c>
      <c r="P92" s="362">
        <v>44732</v>
      </c>
      <c r="Q92" s="249"/>
      <c r="R92" s="253" t="s">
        <v>863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96"/>
      <c r="AG92" s="293"/>
      <c r="AH92" s="249"/>
      <c r="AI92" s="249"/>
      <c r="AJ92" s="296"/>
      <c r="AK92" s="296"/>
      <c r="AL92" s="296"/>
    </row>
    <row r="93" spans="1:38" s="247" customFormat="1" ht="13.15" customHeight="1">
      <c r="A93" s="365">
        <v>29</v>
      </c>
      <c r="B93" s="426">
        <v>44732</v>
      </c>
      <c r="C93" s="367"/>
      <c r="D93" s="368" t="s">
        <v>893</v>
      </c>
      <c r="E93" s="365" t="s">
        <v>588</v>
      </c>
      <c r="F93" s="365">
        <v>1492.5</v>
      </c>
      <c r="G93" s="365">
        <v>1455</v>
      </c>
      <c r="H93" s="369">
        <v>1518</v>
      </c>
      <c r="I93" s="369" t="s">
        <v>1030</v>
      </c>
      <c r="J93" s="370" t="s">
        <v>1064</v>
      </c>
      <c r="K93" s="369">
        <f t="shared" ref="K93" si="91">H93-F93</f>
        <v>25.5</v>
      </c>
      <c r="L93" s="371">
        <f t="shared" ref="L93:L94" si="92">(H93*N93)*0.07%</f>
        <v>371.91000000000008</v>
      </c>
      <c r="M93" s="372">
        <f t="shared" ref="M93:M94" si="93">(K93*N93)-L93</f>
        <v>8553.09</v>
      </c>
      <c r="N93" s="369">
        <v>350</v>
      </c>
      <c r="O93" s="453" t="s">
        <v>586</v>
      </c>
      <c r="P93" s="362">
        <v>44734</v>
      </c>
      <c r="Q93" s="249"/>
      <c r="R93" s="253" t="s">
        <v>587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96"/>
      <c r="AG93" s="293"/>
      <c r="AH93" s="249"/>
      <c r="AI93" s="249"/>
      <c r="AJ93" s="296"/>
      <c r="AK93" s="296"/>
      <c r="AL93" s="296"/>
    </row>
    <row r="94" spans="1:38" s="247" customFormat="1" ht="13.15" customHeight="1">
      <c r="A94" s="336">
        <v>30</v>
      </c>
      <c r="B94" s="471">
        <v>44732</v>
      </c>
      <c r="C94" s="352"/>
      <c r="D94" s="335" t="s">
        <v>973</v>
      </c>
      <c r="E94" s="336" t="s">
        <v>890</v>
      </c>
      <c r="F94" s="336">
        <v>577</v>
      </c>
      <c r="G94" s="336">
        <v>588</v>
      </c>
      <c r="H94" s="331">
        <v>588</v>
      </c>
      <c r="I94" s="331" t="s">
        <v>1031</v>
      </c>
      <c r="J94" s="330" t="s">
        <v>1065</v>
      </c>
      <c r="K94" s="331">
        <f>F94-H94</f>
        <v>-11</v>
      </c>
      <c r="L94" s="332">
        <f t="shared" si="92"/>
        <v>452.76000000000005</v>
      </c>
      <c r="M94" s="333">
        <f t="shared" si="93"/>
        <v>-12552.76</v>
      </c>
      <c r="N94" s="331">
        <v>1100</v>
      </c>
      <c r="O94" s="340" t="s">
        <v>598</v>
      </c>
      <c r="P94" s="334">
        <v>44734</v>
      </c>
      <c r="Q94" s="249"/>
      <c r="R94" s="253" t="s">
        <v>863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96"/>
      <c r="AG94" s="293"/>
      <c r="AH94" s="249"/>
      <c r="AI94" s="249"/>
      <c r="AJ94" s="296"/>
      <c r="AK94" s="296"/>
      <c r="AL94" s="296"/>
    </row>
    <row r="95" spans="1:38" s="247" customFormat="1" ht="13.15" customHeight="1">
      <c r="A95" s="365">
        <v>31</v>
      </c>
      <c r="B95" s="426">
        <v>44732</v>
      </c>
      <c r="C95" s="367"/>
      <c r="D95" s="368" t="s">
        <v>874</v>
      </c>
      <c r="E95" s="365" t="s">
        <v>588</v>
      </c>
      <c r="F95" s="365">
        <v>2455</v>
      </c>
      <c r="G95" s="365">
        <v>2405</v>
      </c>
      <c r="H95" s="369">
        <v>2495</v>
      </c>
      <c r="I95" s="369" t="s">
        <v>1028</v>
      </c>
      <c r="J95" s="370" t="s">
        <v>630</v>
      </c>
      <c r="K95" s="369">
        <f t="shared" ref="K95" si="94">H95-F95</f>
        <v>40</v>
      </c>
      <c r="L95" s="371">
        <f t="shared" ref="L95" si="95">(H95*N95)*0.07%</f>
        <v>436.62500000000006</v>
      </c>
      <c r="M95" s="372">
        <f t="shared" ref="M95" si="96">(K95*N95)-L95</f>
        <v>9563.375</v>
      </c>
      <c r="N95" s="369">
        <v>250</v>
      </c>
      <c r="O95" s="453" t="s">
        <v>586</v>
      </c>
      <c r="P95" s="362">
        <v>44733</v>
      </c>
      <c r="Q95" s="249"/>
      <c r="R95" s="253" t="s">
        <v>863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96"/>
      <c r="AG95" s="293"/>
      <c r="AH95" s="249"/>
      <c r="AI95" s="249"/>
      <c r="AJ95" s="296"/>
      <c r="AK95" s="296"/>
      <c r="AL95" s="296"/>
    </row>
    <row r="96" spans="1:38" s="247" customFormat="1" ht="13.15" customHeight="1">
      <c r="A96" s="365">
        <v>32</v>
      </c>
      <c r="B96" s="426">
        <v>44732</v>
      </c>
      <c r="C96" s="367"/>
      <c r="D96" s="368" t="s">
        <v>1032</v>
      </c>
      <c r="E96" s="365" t="s">
        <v>588</v>
      </c>
      <c r="F96" s="365">
        <v>901.5</v>
      </c>
      <c r="G96" s="365">
        <v>880</v>
      </c>
      <c r="H96" s="369">
        <v>918</v>
      </c>
      <c r="I96" s="369" t="s">
        <v>1033</v>
      </c>
      <c r="J96" s="370" t="s">
        <v>1039</v>
      </c>
      <c r="K96" s="369">
        <f t="shared" ref="K96" si="97">H96-F96</f>
        <v>16.5</v>
      </c>
      <c r="L96" s="371">
        <f t="shared" ref="L96" si="98">(H96*N96)*0.07%</f>
        <v>401.62500000000006</v>
      </c>
      <c r="M96" s="372">
        <f t="shared" ref="M96" si="99">(K96*N96)-L96</f>
        <v>9910.875</v>
      </c>
      <c r="N96" s="369">
        <v>625</v>
      </c>
      <c r="O96" s="453" t="s">
        <v>586</v>
      </c>
      <c r="P96" s="362">
        <v>44733</v>
      </c>
      <c r="Q96" s="249"/>
      <c r="R96" s="253" t="s">
        <v>863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96"/>
      <c r="AG96" s="293"/>
      <c r="AH96" s="249"/>
      <c r="AI96" s="249"/>
      <c r="AJ96" s="296"/>
      <c r="AK96" s="296"/>
      <c r="AL96" s="296"/>
    </row>
    <row r="97" spans="1:38" s="247" customFormat="1" ht="13.15" customHeight="1">
      <c r="A97" s="336">
        <v>33</v>
      </c>
      <c r="B97" s="471">
        <v>44732</v>
      </c>
      <c r="C97" s="352"/>
      <c r="D97" s="335" t="s">
        <v>1034</v>
      </c>
      <c r="E97" s="336" t="s">
        <v>890</v>
      </c>
      <c r="F97" s="336">
        <v>1967.5</v>
      </c>
      <c r="G97" s="336">
        <v>2005</v>
      </c>
      <c r="H97" s="331">
        <v>2005</v>
      </c>
      <c r="I97" s="331" t="s">
        <v>1035</v>
      </c>
      <c r="J97" s="330" t="s">
        <v>1038</v>
      </c>
      <c r="K97" s="331">
        <f>F97-H97</f>
        <v>-37.5</v>
      </c>
      <c r="L97" s="332">
        <f t="shared" ref="L97:L99" si="100">(H97*N97)*0.07%</f>
        <v>526.31250000000011</v>
      </c>
      <c r="M97" s="333">
        <f t="shared" ref="M97:M99" si="101">(K97*N97)-L97</f>
        <v>-14588.8125</v>
      </c>
      <c r="N97" s="331">
        <v>375</v>
      </c>
      <c r="O97" s="340" t="s">
        <v>598</v>
      </c>
      <c r="P97" s="334">
        <v>44733</v>
      </c>
      <c r="Q97" s="249"/>
      <c r="R97" s="253" t="s">
        <v>863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96"/>
      <c r="AG97" s="293"/>
      <c r="AH97" s="249"/>
      <c r="AI97" s="249"/>
      <c r="AJ97" s="296"/>
      <c r="AK97" s="296"/>
      <c r="AL97" s="296"/>
    </row>
    <row r="98" spans="1:38" s="247" customFormat="1" ht="13.15" customHeight="1">
      <c r="A98" s="365">
        <v>34</v>
      </c>
      <c r="B98" s="426">
        <v>44733</v>
      </c>
      <c r="C98" s="367"/>
      <c r="D98" s="368" t="s">
        <v>1046</v>
      </c>
      <c r="E98" s="365" t="s">
        <v>588</v>
      </c>
      <c r="F98" s="365">
        <v>642.5</v>
      </c>
      <c r="G98" s="365">
        <v>627</v>
      </c>
      <c r="H98" s="369">
        <v>651.5</v>
      </c>
      <c r="I98" s="369" t="s">
        <v>1047</v>
      </c>
      <c r="J98" s="370" t="s">
        <v>794</v>
      </c>
      <c r="K98" s="369">
        <f t="shared" ref="K98" si="102">H98-F98</f>
        <v>9</v>
      </c>
      <c r="L98" s="371">
        <f t="shared" si="100"/>
        <v>433.24750000000006</v>
      </c>
      <c r="M98" s="372">
        <f t="shared" si="101"/>
        <v>8116.7524999999996</v>
      </c>
      <c r="N98" s="369">
        <v>950</v>
      </c>
      <c r="O98" s="453" t="s">
        <v>586</v>
      </c>
      <c r="P98" s="362">
        <v>44733</v>
      </c>
      <c r="Q98" s="249"/>
      <c r="R98" s="253" t="s">
        <v>587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96"/>
      <c r="AG98" s="293"/>
      <c r="AH98" s="249"/>
      <c r="AI98" s="249"/>
      <c r="AJ98" s="296"/>
      <c r="AK98" s="296"/>
      <c r="AL98" s="296"/>
    </row>
    <row r="99" spans="1:38" s="247" customFormat="1" ht="13.15" customHeight="1">
      <c r="A99" s="365">
        <v>35</v>
      </c>
      <c r="B99" s="426">
        <v>44733</v>
      </c>
      <c r="C99" s="367"/>
      <c r="D99" s="368" t="s">
        <v>882</v>
      </c>
      <c r="E99" s="365" t="s">
        <v>890</v>
      </c>
      <c r="F99" s="365">
        <v>15595</v>
      </c>
      <c r="G99" s="365">
        <v>15750</v>
      </c>
      <c r="H99" s="369">
        <v>15515</v>
      </c>
      <c r="I99" s="369" t="s">
        <v>1048</v>
      </c>
      <c r="J99" s="370" t="s">
        <v>887</v>
      </c>
      <c r="K99" s="369">
        <f>F99-H99</f>
        <v>80</v>
      </c>
      <c r="L99" s="371">
        <f t="shared" si="100"/>
        <v>543.02500000000009</v>
      </c>
      <c r="M99" s="372">
        <f t="shared" si="101"/>
        <v>3456.9749999999999</v>
      </c>
      <c r="N99" s="369">
        <v>50</v>
      </c>
      <c r="O99" s="322" t="s">
        <v>586</v>
      </c>
      <c r="P99" s="362">
        <v>44734</v>
      </c>
      <c r="Q99" s="249"/>
      <c r="R99" s="253" t="s">
        <v>587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96"/>
      <c r="AG99" s="293"/>
      <c r="AH99" s="249"/>
      <c r="AI99" s="249"/>
      <c r="AJ99" s="296"/>
      <c r="AK99" s="296"/>
      <c r="AL99" s="296"/>
    </row>
    <row r="100" spans="1:38" s="247" customFormat="1" ht="13.15" customHeight="1">
      <c r="A100" s="251">
        <v>36</v>
      </c>
      <c r="B100" s="382">
        <v>44733</v>
      </c>
      <c r="C100" s="257"/>
      <c r="D100" s="309" t="s">
        <v>1004</v>
      </c>
      <c r="E100" s="251" t="s">
        <v>588</v>
      </c>
      <c r="F100" s="251" t="s">
        <v>1049</v>
      </c>
      <c r="G100" s="251">
        <v>2050</v>
      </c>
      <c r="H100" s="252"/>
      <c r="I100" s="252" t="s">
        <v>1050</v>
      </c>
      <c r="J100" s="284" t="s">
        <v>589</v>
      </c>
      <c r="K100" s="252"/>
      <c r="L100" s="272"/>
      <c r="M100" s="273"/>
      <c r="N100" s="252"/>
      <c r="O100" s="252"/>
      <c r="P100" s="248"/>
      <c r="Q100" s="249"/>
      <c r="R100" s="253" t="s">
        <v>863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96"/>
      <c r="AG100" s="293"/>
      <c r="AH100" s="249"/>
      <c r="AI100" s="249"/>
      <c r="AJ100" s="296"/>
      <c r="AK100" s="296"/>
      <c r="AL100" s="296"/>
    </row>
    <row r="101" spans="1:38" s="247" customFormat="1" ht="13.15" customHeight="1">
      <c r="A101" s="251">
        <v>37</v>
      </c>
      <c r="B101" s="382">
        <v>44734</v>
      </c>
      <c r="C101" s="257"/>
      <c r="D101" s="309" t="s">
        <v>1071</v>
      </c>
      <c r="E101" s="251" t="s">
        <v>588</v>
      </c>
      <c r="F101" s="251" t="s">
        <v>1072</v>
      </c>
      <c r="G101" s="251">
        <v>955</v>
      </c>
      <c r="H101" s="252"/>
      <c r="I101" s="252" t="s">
        <v>884</v>
      </c>
      <c r="J101" s="284" t="s">
        <v>589</v>
      </c>
      <c r="K101" s="252"/>
      <c r="L101" s="272"/>
      <c r="M101" s="273"/>
      <c r="N101" s="252"/>
      <c r="O101" s="252"/>
      <c r="P101" s="248"/>
      <c r="Q101" s="249"/>
      <c r="R101" s="253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96"/>
      <c r="AG101" s="293"/>
      <c r="AH101" s="249"/>
      <c r="AI101" s="249"/>
      <c r="AJ101" s="296"/>
      <c r="AK101" s="296"/>
      <c r="AL101" s="296"/>
    </row>
    <row r="102" spans="1:38" s="247" customFormat="1" ht="13.15" customHeight="1">
      <c r="A102" s="251">
        <v>38</v>
      </c>
      <c r="B102" s="382">
        <v>44734</v>
      </c>
      <c r="C102" s="257"/>
      <c r="D102" s="309" t="s">
        <v>1073</v>
      </c>
      <c r="E102" s="251" t="s">
        <v>588</v>
      </c>
      <c r="F102" s="251" t="s">
        <v>1074</v>
      </c>
      <c r="G102" s="251">
        <v>220</v>
      </c>
      <c r="H102" s="252"/>
      <c r="I102" s="252" t="s">
        <v>1075</v>
      </c>
      <c r="J102" s="284" t="s">
        <v>589</v>
      </c>
      <c r="K102" s="252"/>
      <c r="L102" s="272"/>
      <c r="M102" s="273"/>
      <c r="N102" s="252"/>
      <c r="O102" s="252"/>
      <c r="P102" s="248"/>
      <c r="Q102" s="249"/>
      <c r="R102" s="253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96"/>
      <c r="AG102" s="293"/>
      <c r="AH102" s="249"/>
      <c r="AI102" s="249"/>
      <c r="AJ102" s="296"/>
      <c r="AK102" s="296"/>
      <c r="AL102" s="296"/>
    </row>
    <row r="103" spans="1:38" s="247" customFormat="1" ht="13.15" customHeight="1">
      <c r="A103" s="251">
        <v>39</v>
      </c>
      <c r="B103" s="382">
        <v>44734</v>
      </c>
      <c r="C103" s="257"/>
      <c r="D103" s="309" t="s">
        <v>882</v>
      </c>
      <c r="E103" s="251" t="s">
        <v>588</v>
      </c>
      <c r="F103" s="251" t="s">
        <v>1076</v>
      </c>
      <c r="G103" s="251">
        <v>15340</v>
      </c>
      <c r="H103" s="252"/>
      <c r="I103" s="252" t="s">
        <v>1077</v>
      </c>
      <c r="J103" s="284" t="s">
        <v>589</v>
      </c>
      <c r="K103" s="252"/>
      <c r="L103" s="272"/>
      <c r="M103" s="273"/>
      <c r="N103" s="252"/>
      <c r="O103" s="252"/>
      <c r="P103" s="248"/>
      <c r="Q103" s="249"/>
      <c r="R103" s="253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96"/>
      <c r="AG103" s="293"/>
      <c r="AH103" s="249"/>
      <c r="AI103" s="249"/>
      <c r="AJ103" s="296"/>
      <c r="AK103" s="296"/>
      <c r="AL103" s="296"/>
    </row>
    <row r="104" spans="1:38" s="247" customFormat="1" ht="13.15" customHeight="1">
      <c r="A104" s="251">
        <v>40</v>
      </c>
      <c r="B104" s="382">
        <v>44734</v>
      </c>
      <c r="C104" s="257"/>
      <c r="D104" s="309" t="s">
        <v>1078</v>
      </c>
      <c r="E104" s="251" t="s">
        <v>588</v>
      </c>
      <c r="F104" s="251" t="s">
        <v>1079</v>
      </c>
      <c r="G104" s="251">
        <v>1448</v>
      </c>
      <c r="H104" s="252"/>
      <c r="I104" s="252" t="s">
        <v>1080</v>
      </c>
      <c r="J104" s="284" t="s">
        <v>589</v>
      </c>
      <c r="K104" s="252"/>
      <c r="L104" s="272"/>
      <c r="M104" s="273"/>
      <c r="N104" s="252"/>
      <c r="O104" s="252"/>
      <c r="P104" s="248"/>
      <c r="Q104" s="249"/>
      <c r="R104" s="253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96"/>
      <c r="AG104" s="293"/>
      <c r="AH104" s="249"/>
      <c r="AI104" s="249"/>
      <c r="AJ104" s="296"/>
      <c r="AK104" s="296"/>
      <c r="AL104" s="296"/>
    </row>
    <row r="105" spans="1:38" s="247" customFormat="1" ht="13.15" customHeight="1">
      <c r="A105" s="251"/>
      <c r="B105" s="382"/>
      <c r="C105" s="257"/>
      <c r="D105" s="309"/>
      <c r="E105" s="251"/>
      <c r="F105" s="251"/>
      <c r="G105" s="251"/>
      <c r="H105" s="252"/>
      <c r="I105" s="252"/>
      <c r="J105" s="284"/>
      <c r="K105" s="252"/>
      <c r="L105" s="272"/>
      <c r="M105" s="273"/>
      <c r="N105" s="252"/>
      <c r="O105" s="252"/>
      <c r="P105" s="248"/>
      <c r="Q105" s="249"/>
      <c r="R105" s="253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96"/>
      <c r="AG105" s="293"/>
      <c r="AH105" s="249"/>
      <c r="AI105" s="249"/>
      <c r="AJ105" s="296"/>
      <c r="AK105" s="296"/>
      <c r="AL105" s="296"/>
    </row>
    <row r="106" spans="1:38" s="247" customFormat="1" ht="13.15" customHeight="1">
      <c r="A106" s="251"/>
      <c r="B106" s="248"/>
      <c r="C106" s="309"/>
      <c r="D106" s="309"/>
      <c r="E106" s="251"/>
      <c r="F106" s="251"/>
      <c r="G106" s="251"/>
      <c r="H106" s="252"/>
      <c r="I106" s="252"/>
      <c r="J106" s="284"/>
      <c r="K106" s="309"/>
      <c r="L106" s="251"/>
      <c r="M106" s="251"/>
      <c r="N106" s="251"/>
      <c r="O106" s="252"/>
      <c r="P106" s="252"/>
      <c r="Q106" s="249"/>
      <c r="R106" s="253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96"/>
      <c r="AG106" s="293"/>
      <c r="AH106" s="249"/>
      <c r="AI106" s="249"/>
      <c r="AJ106" s="296"/>
      <c r="AK106" s="296"/>
      <c r="AL106" s="296"/>
    </row>
    <row r="107" spans="1:38" ht="13.5" customHeight="1">
      <c r="A107" s="296"/>
      <c r="B107" s="293"/>
      <c r="C107" s="249"/>
      <c r="D107" s="249"/>
      <c r="E107" s="296"/>
      <c r="F107" s="296"/>
      <c r="G107" s="296"/>
      <c r="H107" s="297"/>
      <c r="I107" s="297"/>
      <c r="J107" s="348"/>
      <c r="K107" s="297"/>
      <c r="L107" s="298"/>
      <c r="M107" s="349"/>
      <c r="N107" s="297"/>
      <c r="O107" s="350"/>
      <c r="P107" s="300"/>
      <c r="Q107" s="1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>
      <c r="A108" s="107"/>
      <c r="B108" s="108"/>
      <c r="C108" s="142"/>
      <c r="D108" s="150"/>
      <c r="E108" s="151"/>
      <c r="F108" s="107"/>
      <c r="G108" s="107"/>
      <c r="H108" s="107"/>
      <c r="I108" s="143"/>
      <c r="J108" s="143"/>
      <c r="K108" s="143"/>
      <c r="L108" s="143"/>
      <c r="M108" s="143"/>
      <c r="N108" s="143"/>
      <c r="O108" s="143"/>
      <c r="P108" s="143"/>
      <c r="Q108" s="41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1"/>
      <c r="AG108" s="41"/>
      <c r="AH108" s="41"/>
      <c r="AI108" s="41"/>
      <c r="AJ108" s="41"/>
      <c r="AK108" s="41"/>
      <c r="AL108" s="41"/>
    </row>
    <row r="109" spans="1:38" ht="12.75" customHeight="1">
      <c r="A109" s="152"/>
      <c r="B109" s="108"/>
      <c r="C109" s="109"/>
      <c r="D109" s="153"/>
      <c r="E109" s="112"/>
      <c r="F109" s="112"/>
      <c r="G109" s="112"/>
      <c r="H109" s="112"/>
      <c r="I109" s="112"/>
      <c r="J109" s="6"/>
      <c r="K109" s="112"/>
      <c r="L109" s="112"/>
      <c r="M109" s="6"/>
      <c r="N109" s="1"/>
      <c r="O109" s="109"/>
      <c r="P109" s="41"/>
      <c r="Q109" s="41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41"/>
      <c r="AG109" s="41"/>
      <c r="AH109" s="41"/>
      <c r="AI109" s="41"/>
      <c r="AJ109" s="41"/>
      <c r="AK109" s="41"/>
      <c r="AL109" s="41"/>
    </row>
    <row r="110" spans="1:38" ht="38.25" customHeight="1">
      <c r="A110" s="154" t="s">
        <v>608</v>
      </c>
      <c r="B110" s="154"/>
      <c r="C110" s="154"/>
      <c r="D110" s="154"/>
      <c r="E110" s="155"/>
      <c r="F110" s="112"/>
      <c r="G110" s="112"/>
      <c r="H110" s="112"/>
      <c r="I110" s="112"/>
      <c r="J110" s="1"/>
      <c r="K110" s="6"/>
      <c r="L110" s="6"/>
      <c r="M110" s="6"/>
      <c r="N110" s="1"/>
      <c r="O110" s="1"/>
      <c r="P110" s="41"/>
      <c r="Q110" s="41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41"/>
      <c r="AG110" s="41"/>
      <c r="AH110" s="41"/>
      <c r="AI110" s="41"/>
      <c r="AJ110" s="41"/>
      <c r="AK110" s="41"/>
      <c r="AL110" s="41"/>
    </row>
    <row r="111" spans="1:38" ht="14.45" customHeight="1">
      <c r="A111" s="96" t="s">
        <v>16</v>
      </c>
      <c r="B111" s="96" t="s">
        <v>563</v>
      </c>
      <c r="C111" s="96"/>
      <c r="D111" s="97" t="s">
        <v>574</v>
      </c>
      <c r="E111" s="96" t="s">
        <v>575</v>
      </c>
      <c r="F111" s="96" t="s">
        <v>576</v>
      </c>
      <c r="G111" s="96" t="s">
        <v>596</v>
      </c>
      <c r="H111" s="96" t="s">
        <v>578</v>
      </c>
      <c r="I111" s="96" t="s">
        <v>579</v>
      </c>
      <c r="J111" s="95" t="s">
        <v>580</v>
      </c>
      <c r="K111" s="95" t="s">
        <v>609</v>
      </c>
      <c r="L111" s="98" t="s">
        <v>582</v>
      </c>
      <c r="M111" s="149" t="s">
        <v>605</v>
      </c>
      <c r="N111" s="96" t="s">
        <v>606</v>
      </c>
      <c r="O111" s="96" t="s">
        <v>584</v>
      </c>
      <c r="P111" s="97" t="s">
        <v>585</v>
      </c>
      <c r="Q111" s="41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41"/>
      <c r="AG111" s="41"/>
      <c r="AH111" s="41"/>
      <c r="AI111" s="41"/>
      <c r="AJ111" s="41"/>
      <c r="AK111" s="41"/>
      <c r="AL111" s="41"/>
    </row>
    <row r="112" spans="1:38" s="247" customFormat="1" ht="12.75" customHeight="1">
      <c r="A112" s="408">
        <v>1</v>
      </c>
      <c r="B112" s="409">
        <v>44719</v>
      </c>
      <c r="C112" s="410"/>
      <c r="D112" s="410" t="s">
        <v>907</v>
      </c>
      <c r="E112" s="408" t="s">
        <v>588</v>
      </c>
      <c r="F112" s="408">
        <v>220</v>
      </c>
      <c r="G112" s="408">
        <v>110</v>
      </c>
      <c r="H112" s="411">
        <v>225</v>
      </c>
      <c r="I112" s="411" t="s">
        <v>908</v>
      </c>
      <c r="J112" s="403" t="s">
        <v>916</v>
      </c>
      <c r="K112" s="400">
        <f>H112-F112</f>
        <v>5</v>
      </c>
      <c r="L112" s="404">
        <v>100</v>
      </c>
      <c r="M112" s="412">
        <f t="shared" ref="M112" si="103">(K112*N112)-L112</f>
        <v>25</v>
      </c>
      <c r="N112" s="400">
        <v>25</v>
      </c>
      <c r="O112" s="406" t="s">
        <v>708</v>
      </c>
      <c r="P112" s="401">
        <v>44720</v>
      </c>
      <c r="Q112" s="249"/>
      <c r="R112" s="6" t="s">
        <v>863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2.75" customHeight="1">
      <c r="A113" s="400">
        <v>2</v>
      </c>
      <c r="B113" s="401">
        <v>44719</v>
      </c>
      <c r="C113" s="402"/>
      <c r="D113" s="402" t="s">
        <v>909</v>
      </c>
      <c r="E113" s="400" t="s">
        <v>588</v>
      </c>
      <c r="F113" s="400">
        <v>72</v>
      </c>
      <c r="G113" s="400">
        <v>48</v>
      </c>
      <c r="H113" s="400">
        <v>72</v>
      </c>
      <c r="I113" s="400" t="s">
        <v>910</v>
      </c>
      <c r="J113" s="403" t="s">
        <v>916</v>
      </c>
      <c r="K113" s="400">
        <v>0</v>
      </c>
      <c r="L113" s="404">
        <v>100</v>
      </c>
      <c r="M113" s="405">
        <v>-100</v>
      </c>
      <c r="N113" s="400">
        <v>50</v>
      </c>
      <c r="O113" s="406" t="s">
        <v>708</v>
      </c>
      <c r="P113" s="401">
        <v>44719</v>
      </c>
      <c r="Q113" s="249"/>
      <c r="R113" s="250" t="s">
        <v>587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413">
        <v>3</v>
      </c>
      <c r="B114" s="414">
        <v>44720</v>
      </c>
      <c r="C114" s="415"/>
      <c r="D114" s="368" t="s">
        <v>917</v>
      </c>
      <c r="E114" s="365" t="s">
        <v>588</v>
      </c>
      <c r="F114" s="365">
        <v>85</v>
      </c>
      <c r="G114" s="365">
        <v>48</v>
      </c>
      <c r="H114" s="413">
        <v>105</v>
      </c>
      <c r="I114" s="413" t="s">
        <v>918</v>
      </c>
      <c r="J114" s="370" t="s">
        <v>922</v>
      </c>
      <c r="K114" s="369">
        <f t="shared" ref="K114" si="104">H114-F114</f>
        <v>20</v>
      </c>
      <c r="L114" s="371">
        <v>100</v>
      </c>
      <c r="M114" s="372">
        <f t="shared" ref="M114" si="105">(K114*N114)-L114</f>
        <v>900</v>
      </c>
      <c r="N114" s="369">
        <v>50</v>
      </c>
      <c r="O114" s="322" t="s">
        <v>586</v>
      </c>
      <c r="P114" s="362">
        <v>44720</v>
      </c>
      <c r="Q114" s="249"/>
      <c r="R114" s="250" t="s">
        <v>587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s="247" customFormat="1" ht="12.75" customHeight="1">
      <c r="A115" s="413">
        <v>4</v>
      </c>
      <c r="B115" s="414">
        <v>44720</v>
      </c>
      <c r="C115" s="415"/>
      <c r="D115" s="415" t="s">
        <v>919</v>
      </c>
      <c r="E115" s="413" t="s">
        <v>588</v>
      </c>
      <c r="F115" s="413">
        <v>26</v>
      </c>
      <c r="G115" s="413">
        <v>17</v>
      </c>
      <c r="H115" s="413">
        <v>33.5</v>
      </c>
      <c r="I115" s="413" t="s">
        <v>920</v>
      </c>
      <c r="J115" s="370" t="s">
        <v>923</v>
      </c>
      <c r="K115" s="369">
        <f t="shared" ref="K115:K116" si="106">H115-F115</f>
        <v>7.5</v>
      </c>
      <c r="L115" s="371">
        <v>100</v>
      </c>
      <c r="M115" s="372">
        <f t="shared" ref="M115:M116" si="107">(K115*N115)-L115</f>
        <v>4025</v>
      </c>
      <c r="N115" s="369">
        <v>550</v>
      </c>
      <c r="O115" s="322" t="s">
        <v>586</v>
      </c>
      <c r="P115" s="362">
        <v>44720</v>
      </c>
      <c r="Q115" s="249"/>
      <c r="R115" s="250" t="s">
        <v>587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s="247" customFormat="1" ht="12.75" customHeight="1">
      <c r="A116" s="413">
        <v>5</v>
      </c>
      <c r="B116" s="414">
        <v>44720</v>
      </c>
      <c r="C116" s="415"/>
      <c r="D116" s="415" t="s">
        <v>909</v>
      </c>
      <c r="E116" s="413" t="s">
        <v>588</v>
      </c>
      <c r="F116" s="413">
        <v>52</v>
      </c>
      <c r="G116" s="413">
        <v>18</v>
      </c>
      <c r="H116" s="413">
        <v>71.5</v>
      </c>
      <c r="I116" s="413" t="s">
        <v>921</v>
      </c>
      <c r="J116" s="370" t="s">
        <v>924</v>
      </c>
      <c r="K116" s="369">
        <f t="shared" si="106"/>
        <v>19.5</v>
      </c>
      <c r="L116" s="371">
        <v>100</v>
      </c>
      <c r="M116" s="372">
        <f t="shared" si="107"/>
        <v>875</v>
      </c>
      <c r="N116" s="369">
        <v>50</v>
      </c>
      <c r="O116" s="322" t="s">
        <v>586</v>
      </c>
      <c r="P116" s="362">
        <v>44720</v>
      </c>
      <c r="Q116" s="249"/>
      <c r="R116" s="250" t="s">
        <v>587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413">
        <v>6</v>
      </c>
      <c r="B117" s="414">
        <v>44721</v>
      </c>
      <c r="C117" s="415"/>
      <c r="D117" s="415" t="s">
        <v>931</v>
      </c>
      <c r="E117" s="413" t="s">
        <v>588</v>
      </c>
      <c r="F117" s="413">
        <v>85</v>
      </c>
      <c r="G117" s="413">
        <v>10</v>
      </c>
      <c r="H117" s="413">
        <v>135</v>
      </c>
      <c r="I117" s="413" t="s">
        <v>932</v>
      </c>
      <c r="J117" s="370" t="s">
        <v>933</v>
      </c>
      <c r="K117" s="369">
        <f t="shared" ref="K117" si="108">H117-F117</f>
        <v>50</v>
      </c>
      <c r="L117" s="371">
        <v>100</v>
      </c>
      <c r="M117" s="372">
        <f t="shared" ref="M117" si="109">(K117*N117)-L117</f>
        <v>1150</v>
      </c>
      <c r="N117" s="369">
        <v>25</v>
      </c>
      <c r="O117" s="322" t="s">
        <v>586</v>
      </c>
      <c r="P117" s="362">
        <v>44721</v>
      </c>
      <c r="Q117" s="249"/>
      <c r="R117" s="250" t="s">
        <v>863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413">
        <v>7</v>
      </c>
      <c r="B118" s="414">
        <v>44721</v>
      </c>
      <c r="C118" s="415"/>
      <c r="D118" s="415" t="s">
        <v>934</v>
      </c>
      <c r="E118" s="413" t="s">
        <v>588</v>
      </c>
      <c r="F118" s="413">
        <v>21</v>
      </c>
      <c r="G118" s="413"/>
      <c r="H118" s="413">
        <v>35</v>
      </c>
      <c r="I118" s="413" t="s">
        <v>935</v>
      </c>
      <c r="J118" s="370" t="s">
        <v>936</v>
      </c>
      <c r="K118" s="369">
        <f t="shared" ref="K118" si="110">H118-F118</f>
        <v>14</v>
      </c>
      <c r="L118" s="371">
        <v>100</v>
      </c>
      <c r="M118" s="372">
        <f t="shared" ref="M118" si="111">(K118*N118)-L118</f>
        <v>600</v>
      </c>
      <c r="N118" s="369">
        <v>50</v>
      </c>
      <c r="O118" s="322" t="s">
        <v>586</v>
      </c>
      <c r="P118" s="362">
        <v>44721</v>
      </c>
      <c r="Q118" s="249"/>
      <c r="R118" s="250" t="s">
        <v>863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450">
        <v>8</v>
      </c>
      <c r="B119" s="451">
        <v>44722</v>
      </c>
      <c r="C119" s="452"/>
      <c r="D119" s="452" t="s">
        <v>946</v>
      </c>
      <c r="E119" s="450" t="s">
        <v>588</v>
      </c>
      <c r="F119" s="450">
        <v>24.5</v>
      </c>
      <c r="G119" s="450">
        <v>10</v>
      </c>
      <c r="H119" s="450">
        <v>10</v>
      </c>
      <c r="I119" s="450" t="s">
        <v>945</v>
      </c>
      <c r="J119" s="330" t="s">
        <v>964</v>
      </c>
      <c r="K119" s="331">
        <f t="shared" ref="K119:K120" si="112">H119-F119</f>
        <v>-14.5</v>
      </c>
      <c r="L119" s="332">
        <v>100</v>
      </c>
      <c r="M119" s="333">
        <f t="shared" ref="M119:M120" si="113">(K119*N119)-L119</f>
        <v>-4450</v>
      </c>
      <c r="N119" s="331">
        <v>300</v>
      </c>
      <c r="O119" s="340" t="s">
        <v>598</v>
      </c>
      <c r="P119" s="334">
        <v>44725</v>
      </c>
      <c r="Q119" s="249"/>
      <c r="R119" s="250" t="s">
        <v>863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450">
        <v>9</v>
      </c>
      <c r="B120" s="451">
        <v>44722</v>
      </c>
      <c r="C120" s="452"/>
      <c r="D120" s="452" t="s">
        <v>947</v>
      </c>
      <c r="E120" s="450" t="s">
        <v>588</v>
      </c>
      <c r="F120" s="450">
        <v>27.5</v>
      </c>
      <c r="G120" s="450">
        <v>19</v>
      </c>
      <c r="H120" s="450">
        <v>19</v>
      </c>
      <c r="I120" s="450" t="s">
        <v>948</v>
      </c>
      <c r="J120" s="330" t="s">
        <v>965</v>
      </c>
      <c r="K120" s="331">
        <f t="shared" si="112"/>
        <v>-8.5</v>
      </c>
      <c r="L120" s="332">
        <v>100</v>
      </c>
      <c r="M120" s="333">
        <f t="shared" si="113"/>
        <v>-4775</v>
      </c>
      <c r="N120" s="331">
        <v>550</v>
      </c>
      <c r="O120" s="340" t="s">
        <v>598</v>
      </c>
      <c r="P120" s="334">
        <v>44725</v>
      </c>
      <c r="Q120" s="249"/>
      <c r="R120" s="250" t="s">
        <v>863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447">
        <v>10</v>
      </c>
      <c r="B121" s="448">
        <v>44725</v>
      </c>
      <c r="C121" s="449"/>
      <c r="D121" s="449" t="s">
        <v>963</v>
      </c>
      <c r="E121" s="447" t="s">
        <v>588</v>
      </c>
      <c r="F121" s="447">
        <v>80</v>
      </c>
      <c r="G121" s="447">
        <v>48</v>
      </c>
      <c r="H121" s="447">
        <v>84</v>
      </c>
      <c r="I121" s="447" t="s">
        <v>961</v>
      </c>
      <c r="J121" s="417" t="s">
        <v>962</v>
      </c>
      <c r="K121" s="411">
        <f t="shared" ref="K121:K122" si="114">H121-F121</f>
        <v>4</v>
      </c>
      <c r="L121" s="418">
        <v>100</v>
      </c>
      <c r="M121" s="412">
        <f t="shared" ref="M121:M122" si="115">(K121*N121)-L121</f>
        <v>100</v>
      </c>
      <c r="N121" s="411">
        <v>50</v>
      </c>
      <c r="O121" s="406" t="s">
        <v>708</v>
      </c>
      <c r="P121" s="409">
        <v>44725</v>
      </c>
      <c r="Q121" s="249"/>
      <c r="R121" s="250" t="s">
        <v>587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413">
        <v>11</v>
      </c>
      <c r="B122" s="414">
        <v>44726</v>
      </c>
      <c r="C122" s="415"/>
      <c r="D122" s="415" t="s">
        <v>970</v>
      </c>
      <c r="E122" s="413" t="s">
        <v>588</v>
      </c>
      <c r="F122" s="413">
        <v>21</v>
      </c>
      <c r="G122" s="413">
        <v>12</v>
      </c>
      <c r="H122" s="413">
        <v>25.5</v>
      </c>
      <c r="I122" s="413" t="s">
        <v>971</v>
      </c>
      <c r="J122" s="370" t="s">
        <v>972</v>
      </c>
      <c r="K122" s="369">
        <f t="shared" si="114"/>
        <v>4.5</v>
      </c>
      <c r="L122" s="371">
        <v>100</v>
      </c>
      <c r="M122" s="372">
        <f t="shared" si="115"/>
        <v>2375</v>
      </c>
      <c r="N122" s="369">
        <v>550</v>
      </c>
      <c r="O122" s="322" t="s">
        <v>586</v>
      </c>
      <c r="P122" s="362">
        <v>44726</v>
      </c>
      <c r="Q122" s="249"/>
      <c r="R122" s="250" t="s">
        <v>587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413">
        <v>12</v>
      </c>
      <c r="B123" s="414">
        <v>44726</v>
      </c>
      <c r="C123" s="415"/>
      <c r="D123" s="415" t="s">
        <v>976</v>
      </c>
      <c r="E123" s="413" t="s">
        <v>588</v>
      </c>
      <c r="F123" s="413">
        <v>80</v>
      </c>
      <c r="G123" s="413">
        <v>47</v>
      </c>
      <c r="H123" s="413">
        <v>102</v>
      </c>
      <c r="I123" s="413" t="s">
        <v>961</v>
      </c>
      <c r="J123" s="370" t="s">
        <v>978</v>
      </c>
      <c r="K123" s="369">
        <f t="shared" ref="K123:K124" si="116">H123-F123</f>
        <v>22</v>
      </c>
      <c r="L123" s="371">
        <v>100</v>
      </c>
      <c r="M123" s="372">
        <f t="shared" ref="M123:M124" si="117">(K123*N123)-L123</f>
        <v>1000</v>
      </c>
      <c r="N123" s="369">
        <v>50</v>
      </c>
      <c r="O123" s="322" t="s">
        <v>586</v>
      </c>
      <c r="P123" s="362">
        <v>44726</v>
      </c>
      <c r="Q123" s="249"/>
      <c r="R123" s="250" t="s">
        <v>587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413">
        <v>13</v>
      </c>
      <c r="B124" s="414">
        <v>44726</v>
      </c>
      <c r="C124" s="415"/>
      <c r="D124" s="415" t="s">
        <v>977</v>
      </c>
      <c r="E124" s="413" t="s">
        <v>588</v>
      </c>
      <c r="F124" s="413">
        <v>82.5</v>
      </c>
      <c r="G124" s="413">
        <v>48</v>
      </c>
      <c r="H124" s="413">
        <v>92</v>
      </c>
      <c r="I124" s="413" t="s">
        <v>961</v>
      </c>
      <c r="J124" s="370" t="s">
        <v>979</v>
      </c>
      <c r="K124" s="369">
        <f t="shared" si="116"/>
        <v>9.5</v>
      </c>
      <c r="L124" s="371">
        <v>100</v>
      </c>
      <c r="M124" s="372">
        <f t="shared" si="117"/>
        <v>375</v>
      </c>
      <c r="N124" s="369">
        <v>50</v>
      </c>
      <c r="O124" s="322" t="s">
        <v>586</v>
      </c>
      <c r="P124" s="362">
        <v>44726</v>
      </c>
      <c r="Q124" s="249"/>
      <c r="R124" s="250" t="s">
        <v>587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413">
        <v>14</v>
      </c>
      <c r="B125" s="469">
        <v>44727</v>
      </c>
      <c r="C125" s="415"/>
      <c r="D125" s="415" t="s">
        <v>987</v>
      </c>
      <c r="E125" s="413" t="s">
        <v>588</v>
      </c>
      <c r="F125" s="413">
        <v>78</v>
      </c>
      <c r="G125" s="413">
        <v>40</v>
      </c>
      <c r="H125" s="413">
        <v>98</v>
      </c>
      <c r="I125" s="413" t="s">
        <v>961</v>
      </c>
      <c r="J125" s="370" t="s">
        <v>922</v>
      </c>
      <c r="K125" s="369">
        <f t="shared" ref="K125" si="118">H125-F125</f>
        <v>20</v>
      </c>
      <c r="L125" s="371">
        <v>100</v>
      </c>
      <c r="M125" s="372">
        <f t="shared" ref="M125" si="119">(K125*N125)-L125</f>
        <v>900</v>
      </c>
      <c r="N125" s="369">
        <v>50</v>
      </c>
      <c r="O125" s="322" t="s">
        <v>586</v>
      </c>
      <c r="P125" s="362">
        <v>44727</v>
      </c>
      <c r="Q125" s="249"/>
      <c r="R125" s="250" t="s">
        <v>863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413">
        <v>15</v>
      </c>
      <c r="B126" s="469">
        <v>44727</v>
      </c>
      <c r="C126" s="415"/>
      <c r="D126" s="415" t="s">
        <v>992</v>
      </c>
      <c r="E126" s="413" t="s">
        <v>588</v>
      </c>
      <c r="F126" s="413">
        <v>72</v>
      </c>
      <c r="G126" s="413">
        <v>35</v>
      </c>
      <c r="H126" s="413">
        <v>92</v>
      </c>
      <c r="I126" s="413" t="s">
        <v>961</v>
      </c>
      <c r="J126" s="370" t="s">
        <v>922</v>
      </c>
      <c r="K126" s="369">
        <f t="shared" ref="K126:K127" si="120">H126-F126</f>
        <v>20</v>
      </c>
      <c r="L126" s="371">
        <v>100</v>
      </c>
      <c r="M126" s="372">
        <f t="shared" ref="M126:M127" si="121">(K126*N126)-L126</f>
        <v>900</v>
      </c>
      <c r="N126" s="369">
        <v>50</v>
      </c>
      <c r="O126" s="322" t="s">
        <v>586</v>
      </c>
      <c r="P126" s="362">
        <v>44727</v>
      </c>
      <c r="Q126" s="249"/>
      <c r="R126" s="250" t="s">
        <v>863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450">
        <v>16</v>
      </c>
      <c r="B127" s="475">
        <v>44727</v>
      </c>
      <c r="C127" s="452"/>
      <c r="D127" s="452" t="s">
        <v>970</v>
      </c>
      <c r="E127" s="450" t="s">
        <v>588</v>
      </c>
      <c r="F127" s="450">
        <v>17.5</v>
      </c>
      <c r="G127" s="450">
        <v>9</v>
      </c>
      <c r="H127" s="450">
        <v>9</v>
      </c>
      <c r="I127" s="450" t="s">
        <v>1014</v>
      </c>
      <c r="J127" s="330" t="s">
        <v>965</v>
      </c>
      <c r="K127" s="331">
        <f t="shared" si="120"/>
        <v>-8.5</v>
      </c>
      <c r="L127" s="332">
        <v>100</v>
      </c>
      <c r="M127" s="333">
        <f t="shared" si="121"/>
        <v>-4775</v>
      </c>
      <c r="N127" s="331">
        <v>550</v>
      </c>
      <c r="O127" s="340" t="s">
        <v>598</v>
      </c>
      <c r="P127" s="334">
        <v>44729</v>
      </c>
      <c r="Q127" s="249"/>
      <c r="R127" s="250" t="s">
        <v>587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447">
        <v>17</v>
      </c>
      <c r="B128" s="438">
        <v>44727</v>
      </c>
      <c r="C128" s="449"/>
      <c r="D128" s="449" t="s">
        <v>993</v>
      </c>
      <c r="E128" s="447" t="s">
        <v>588</v>
      </c>
      <c r="F128" s="447">
        <v>87.5</v>
      </c>
      <c r="G128" s="447">
        <v>55</v>
      </c>
      <c r="H128" s="447">
        <v>92.5</v>
      </c>
      <c r="I128" s="447" t="s">
        <v>961</v>
      </c>
      <c r="J128" s="417" t="s">
        <v>994</v>
      </c>
      <c r="K128" s="411">
        <f t="shared" ref="K128:K130" si="122">H128-F128</f>
        <v>5</v>
      </c>
      <c r="L128" s="418">
        <v>100</v>
      </c>
      <c r="M128" s="412">
        <f t="shared" ref="M128:M130" si="123">(K128*N128)-L128</f>
        <v>150</v>
      </c>
      <c r="N128" s="411">
        <v>50</v>
      </c>
      <c r="O128" s="406" t="s">
        <v>708</v>
      </c>
      <c r="P128" s="409">
        <v>44727</v>
      </c>
      <c r="Q128" s="249"/>
      <c r="R128" s="250" t="s">
        <v>587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3.5" customHeight="1">
      <c r="A129" s="450">
        <v>19</v>
      </c>
      <c r="B129" s="475">
        <v>44728</v>
      </c>
      <c r="C129" s="452"/>
      <c r="D129" s="452" t="s">
        <v>1008</v>
      </c>
      <c r="E129" s="450" t="s">
        <v>588</v>
      </c>
      <c r="F129" s="450">
        <v>52</v>
      </c>
      <c r="G129" s="450">
        <v>19</v>
      </c>
      <c r="H129" s="450">
        <v>19</v>
      </c>
      <c r="I129" s="450" t="s">
        <v>921</v>
      </c>
      <c r="J129" s="330" t="s">
        <v>1011</v>
      </c>
      <c r="K129" s="331">
        <f t="shared" si="122"/>
        <v>-33</v>
      </c>
      <c r="L129" s="332">
        <v>100</v>
      </c>
      <c r="M129" s="333">
        <f t="shared" si="123"/>
        <v>-1750</v>
      </c>
      <c r="N129" s="331">
        <v>50</v>
      </c>
      <c r="O129" s="340" t="s">
        <v>598</v>
      </c>
      <c r="P129" s="334">
        <v>44728</v>
      </c>
      <c r="Q129" s="249"/>
      <c r="R129" s="250" t="s">
        <v>863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450">
        <v>20</v>
      </c>
      <c r="B130" s="475">
        <v>44728</v>
      </c>
      <c r="C130" s="452"/>
      <c r="D130" s="452" t="s">
        <v>1009</v>
      </c>
      <c r="E130" s="450" t="s">
        <v>588</v>
      </c>
      <c r="F130" s="450">
        <v>85</v>
      </c>
      <c r="G130" s="450">
        <v>19</v>
      </c>
      <c r="H130" s="450">
        <v>19</v>
      </c>
      <c r="I130" s="450" t="s">
        <v>1010</v>
      </c>
      <c r="J130" s="330" t="s">
        <v>1012</v>
      </c>
      <c r="K130" s="331">
        <f t="shared" si="122"/>
        <v>-66</v>
      </c>
      <c r="L130" s="332">
        <v>100</v>
      </c>
      <c r="M130" s="333">
        <f t="shared" si="123"/>
        <v>-1750</v>
      </c>
      <c r="N130" s="331">
        <v>25</v>
      </c>
      <c r="O130" s="340" t="s">
        <v>598</v>
      </c>
      <c r="P130" s="334">
        <v>44728</v>
      </c>
      <c r="Q130" s="249"/>
      <c r="R130" s="250" t="s">
        <v>863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450">
        <v>21</v>
      </c>
      <c r="B131" s="475">
        <v>44733</v>
      </c>
      <c r="C131" s="452"/>
      <c r="D131" s="452" t="s">
        <v>1044</v>
      </c>
      <c r="E131" s="450" t="s">
        <v>588</v>
      </c>
      <c r="F131" s="450">
        <v>92.5</v>
      </c>
      <c r="G131" s="450">
        <v>50</v>
      </c>
      <c r="H131" s="450">
        <v>50</v>
      </c>
      <c r="I131" s="450" t="s">
        <v>1045</v>
      </c>
      <c r="J131" s="330" t="s">
        <v>1029</v>
      </c>
      <c r="K131" s="331">
        <f t="shared" ref="K131:K132" si="124">H131-F131</f>
        <v>-42.5</v>
      </c>
      <c r="L131" s="332">
        <v>100</v>
      </c>
      <c r="M131" s="333">
        <f t="shared" ref="M131:M132" si="125">(K131*N131)-L131</f>
        <v>-2225</v>
      </c>
      <c r="N131" s="331">
        <v>50</v>
      </c>
      <c r="O131" s="460" t="s">
        <v>598</v>
      </c>
      <c r="P131" s="334">
        <v>44733</v>
      </c>
      <c r="Q131" s="249"/>
      <c r="R131" s="250" t="s">
        <v>863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413">
        <v>22</v>
      </c>
      <c r="B132" s="469">
        <v>44733</v>
      </c>
      <c r="C132" s="415"/>
      <c r="D132" s="415" t="s">
        <v>1051</v>
      </c>
      <c r="E132" s="413" t="s">
        <v>588</v>
      </c>
      <c r="F132" s="413">
        <v>47.5</v>
      </c>
      <c r="G132" s="413">
        <v>28</v>
      </c>
      <c r="H132" s="413">
        <v>56.5</v>
      </c>
      <c r="I132" s="413" t="s">
        <v>1052</v>
      </c>
      <c r="J132" s="370" t="s">
        <v>794</v>
      </c>
      <c r="K132" s="369">
        <f t="shared" si="124"/>
        <v>9</v>
      </c>
      <c r="L132" s="371">
        <v>100</v>
      </c>
      <c r="M132" s="372">
        <f t="shared" si="125"/>
        <v>2150</v>
      </c>
      <c r="N132" s="369">
        <v>250</v>
      </c>
      <c r="O132" s="322" t="s">
        <v>586</v>
      </c>
      <c r="P132" s="362">
        <v>44733</v>
      </c>
      <c r="Q132" s="249"/>
      <c r="R132" s="250" t="s">
        <v>587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413">
        <v>23</v>
      </c>
      <c r="B133" s="469">
        <v>44733</v>
      </c>
      <c r="C133" s="415"/>
      <c r="D133" s="415" t="s">
        <v>1053</v>
      </c>
      <c r="E133" s="413" t="s">
        <v>890</v>
      </c>
      <c r="F133" s="413">
        <v>13</v>
      </c>
      <c r="G133" s="413">
        <v>22</v>
      </c>
      <c r="H133" s="413">
        <v>6.5</v>
      </c>
      <c r="I133" s="413">
        <v>0.5</v>
      </c>
      <c r="J133" s="370" t="s">
        <v>1084</v>
      </c>
      <c r="K133" s="369">
        <f>F133-H133</f>
        <v>6.5</v>
      </c>
      <c r="L133" s="371">
        <v>100</v>
      </c>
      <c r="M133" s="372">
        <f t="shared" ref="M133" si="126">(K133*N133)-L133</f>
        <v>2337.5</v>
      </c>
      <c r="N133" s="369">
        <v>375</v>
      </c>
      <c r="O133" s="322" t="s">
        <v>586</v>
      </c>
      <c r="P133" s="362">
        <v>44733</v>
      </c>
      <c r="Q133" s="249"/>
      <c r="R133" s="250" t="s">
        <v>587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413">
        <v>24</v>
      </c>
      <c r="B134" s="469">
        <v>44734</v>
      </c>
      <c r="C134" s="415"/>
      <c r="D134" s="415" t="s">
        <v>1081</v>
      </c>
      <c r="E134" s="413" t="s">
        <v>588</v>
      </c>
      <c r="F134" s="413">
        <v>67.5</v>
      </c>
      <c r="G134" s="413">
        <v>35</v>
      </c>
      <c r="H134" s="413">
        <v>89</v>
      </c>
      <c r="I134" s="413" t="s">
        <v>961</v>
      </c>
      <c r="J134" s="370" t="s">
        <v>1082</v>
      </c>
      <c r="K134" s="369">
        <f t="shared" ref="K134" si="127">H134-F134</f>
        <v>21.5</v>
      </c>
      <c r="L134" s="371">
        <v>100</v>
      </c>
      <c r="M134" s="372">
        <f t="shared" ref="M134" si="128">(K134*N134)-L134</f>
        <v>975</v>
      </c>
      <c r="N134" s="369">
        <v>50</v>
      </c>
      <c r="O134" s="322" t="s">
        <v>586</v>
      </c>
      <c r="P134" s="362">
        <v>44734</v>
      </c>
      <c r="Q134" s="249"/>
      <c r="R134" s="250"/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482">
        <v>25</v>
      </c>
      <c r="B135" s="432">
        <v>44734</v>
      </c>
      <c r="C135" s="483"/>
      <c r="D135" s="483" t="s">
        <v>1083</v>
      </c>
      <c r="E135" s="482" t="s">
        <v>588</v>
      </c>
      <c r="F135" s="484" t="s">
        <v>1085</v>
      </c>
      <c r="G135" s="482">
        <v>9</v>
      </c>
      <c r="H135" s="482"/>
      <c r="I135" s="482" t="s">
        <v>1086</v>
      </c>
      <c r="J135" s="284" t="s">
        <v>589</v>
      </c>
      <c r="K135" s="252"/>
      <c r="L135" s="272"/>
      <c r="M135" s="273"/>
      <c r="N135" s="252"/>
      <c r="O135" s="284"/>
      <c r="P135" s="248"/>
      <c r="Q135" s="249"/>
      <c r="R135" s="250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ht="14.25" customHeight="1">
      <c r="A136" s="343"/>
      <c r="B136" s="248"/>
      <c r="C136" s="344"/>
      <c r="D136" s="345"/>
      <c r="E136" s="343"/>
      <c r="F136" s="343"/>
      <c r="G136" s="343"/>
      <c r="H136" s="346"/>
      <c r="I136" s="347"/>
      <c r="J136" s="284"/>
      <c r="K136" s="252"/>
      <c r="L136" s="272"/>
      <c r="M136" s="273"/>
      <c r="N136" s="252"/>
      <c r="O136" s="284"/>
      <c r="P136" s="248"/>
      <c r="Q136" s="1"/>
      <c r="R136" s="250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>
      <c r="A137" s="151"/>
      <c r="B137" s="156"/>
      <c r="C137" s="156"/>
      <c r="D137" s="157"/>
      <c r="E137" s="151"/>
      <c r="F137" s="158"/>
      <c r="G137" s="151"/>
      <c r="H137" s="151"/>
      <c r="I137" s="151"/>
      <c r="J137" s="156"/>
      <c r="K137" s="159"/>
      <c r="L137" s="151"/>
      <c r="M137" s="151"/>
      <c r="N137" s="151"/>
      <c r="O137" s="160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38.25" customHeight="1">
      <c r="A138" s="94" t="s">
        <v>610</v>
      </c>
      <c r="B138" s="161"/>
      <c r="C138" s="161"/>
      <c r="D138" s="162"/>
      <c r="E138" s="135"/>
      <c r="F138" s="6"/>
      <c r="G138" s="6"/>
      <c r="H138" s="136"/>
      <c r="I138" s="163"/>
      <c r="J138" s="1"/>
      <c r="K138" s="6"/>
      <c r="L138" s="6"/>
      <c r="M138" s="6"/>
      <c r="N138" s="1"/>
      <c r="O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s="247" customFormat="1" ht="14.25" customHeight="1">
      <c r="A139" s="95" t="s">
        <v>16</v>
      </c>
      <c r="B139" s="96" t="s">
        <v>563</v>
      </c>
      <c r="C139" s="96"/>
      <c r="D139" s="97" t="s">
        <v>574</v>
      </c>
      <c r="E139" s="96" t="s">
        <v>575</v>
      </c>
      <c r="F139" s="96" t="s">
        <v>576</v>
      </c>
      <c r="G139" s="96" t="s">
        <v>577</v>
      </c>
      <c r="H139" s="96" t="s">
        <v>578</v>
      </c>
      <c r="I139" s="96" t="s">
        <v>579</v>
      </c>
      <c r="J139" s="95" t="s">
        <v>580</v>
      </c>
      <c r="K139" s="139" t="s">
        <v>597</v>
      </c>
      <c r="L139" s="140" t="s">
        <v>582</v>
      </c>
      <c r="M139" s="98" t="s">
        <v>583</v>
      </c>
      <c r="N139" s="96" t="s">
        <v>584</v>
      </c>
      <c r="O139" s="97" t="s">
        <v>585</v>
      </c>
      <c r="P139" s="96" t="s">
        <v>817</v>
      </c>
      <c r="Q139" s="246"/>
      <c r="R139" s="6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351">
        <v>1</v>
      </c>
      <c r="B140" s="337">
        <v>44488</v>
      </c>
      <c r="C140" s="337"/>
      <c r="D140" s="338" t="s">
        <v>869</v>
      </c>
      <c r="E140" s="339" t="s">
        <v>860</v>
      </c>
      <c r="F140" s="339">
        <v>235.25</v>
      </c>
      <c r="G140" s="339">
        <v>198</v>
      </c>
      <c r="H140" s="339">
        <v>273</v>
      </c>
      <c r="I140" s="339" t="s">
        <v>822</v>
      </c>
      <c r="J140" s="326" t="s">
        <v>868</v>
      </c>
      <c r="K140" s="326">
        <f t="shared" ref="K140" si="129">H140-F140</f>
        <v>37.75</v>
      </c>
      <c r="L140" s="327">
        <f t="shared" ref="L140" si="130">(F140*-0.7)/100</f>
        <v>-1.6467499999999999</v>
      </c>
      <c r="M140" s="328">
        <f t="shared" ref="M140" si="131">(K140+L140)/F140</f>
        <v>0.15346758767268864</v>
      </c>
      <c r="N140" s="326" t="s">
        <v>586</v>
      </c>
      <c r="O140" s="329">
        <v>44700</v>
      </c>
      <c r="P140" s="326"/>
      <c r="Q140" s="246"/>
      <c r="R140" s="1" t="s">
        <v>587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356">
        <v>2</v>
      </c>
      <c r="B141" s="357">
        <v>44651</v>
      </c>
      <c r="C141" s="358"/>
      <c r="D141" s="359" t="s">
        <v>436</v>
      </c>
      <c r="E141" s="360" t="s">
        <v>588</v>
      </c>
      <c r="F141" s="360">
        <v>379</v>
      </c>
      <c r="G141" s="360">
        <v>348</v>
      </c>
      <c r="H141" s="360">
        <v>403.5</v>
      </c>
      <c r="I141" s="360" t="s">
        <v>862</v>
      </c>
      <c r="J141" s="322" t="s">
        <v>880</v>
      </c>
      <c r="K141" s="322">
        <f t="shared" ref="K141" si="132">H141-F141</f>
        <v>24.5</v>
      </c>
      <c r="L141" s="323">
        <f t="shared" ref="L141" si="133">(F141*-0.7)/100</f>
        <v>-2.653</v>
      </c>
      <c r="M141" s="324">
        <f t="shared" ref="M141" si="134">(K141+L141)/F141</f>
        <v>5.7643799472295518E-2</v>
      </c>
      <c r="N141" s="322" t="s">
        <v>586</v>
      </c>
      <c r="O141" s="325">
        <v>44713</v>
      </c>
      <c r="P141" s="322"/>
      <c r="Q141" s="246"/>
      <c r="R141" s="246" t="s">
        <v>587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ht="14.25" customHeight="1">
      <c r="A142" s="356">
        <v>3</v>
      </c>
      <c r="B142" s="357">
        <v>44687</v>
      </c>
      <c r="C142" s="358"/>
      <c r="D142" s="359" t="s">
        <v>71</v>
      </c>
      <c r="E142" s="360" t="s">
        <v>588</v>
      </c>
      <c r="F142" s="360">
        <v>228</v>
      </c>
      <c r="G142" s="360">
        <v>206</v>
      </c>
      <c r="H142" s="360">
        <v>244</v>
      </c>
      <c r="I142" s="360" t="s">
        <v>865</v>
      </c>
      <c r="J142" s="322" t="s">
        <v>879</v>
      </c>
      <c r="K142" s="322">
        <f t="shared" ref="K142" si="135">H142-F142</f>
        <v>16</v>
      </c>
      <c r="L142" s="323">
        <f t="shared" ref="L142" si="136">(F142*-0.7)/100</f>
        <v>-1.5959999999999999</v>
      </c>
      <c r="M142" s="324">
        <f t="shared" ref="M142" si="137">(K142+L142)/F142</f>
        <v>6.3175438596491232E-2</v>
      </c>
      <c r="N142" s="322" t="s">
        <v>586</v>
      </c>
      <c r="O142" s="325">
        <v>44713</v>
      </c>
      <c r="P142" s="360"/>
      <c r="R142" s="246" t="s">
        <v>587</v>
      </c>
      <c r="S142" s="41"/>
      <c r="T142" s="1"/>
      <c r="U142" s="1"/>
      <c r="V142" s="1"/>
      <c r="W142" s="1"/>
      <c r="X142" s="1"/>
      <c r="Y142" s="1"/>
      <c r="Z142" s="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</row>
    <row r="143" spans="1:38" ht="12.75" customHeight="1">
      <c r="A143" s="164"/>
      <c r="B143" s="141"/>
      <c r="C143" s="165"/>
      <c r="D143" s="100"/>
      <c r="E143" s="166"/>
      <c r="F143" s="166"/>
      <c r="G143" s="166"/>
      <c r="H143" s="166"/>
      <c r="I143" s="166"/>
      <c r="J143" s="166"/>
      <c r="K143" s="167"/>
      <c r="L143" s="168"/>
      <c r="M143" s="166"/>
      <c r="N143" s="169"/>
      <c r="O143" s="170"/>
      <c r="P143" s="170"/>
      <c r="R143" s="6"/>
      <c r="S143" s="1"/>
      <c r="T143" s="1"/>
      <c r="U143" s="1"/>
      <c r="V143" s="1"/>
      <c r="W143" s="1"/>
      <c r="X143" s="1"/>
      <c r="Y143" s="1"/>
    </row>
    <row r="144" spans="1:38" ht="12.75" customHeight="1">
      <c r="A144" s="119" t="s">
        <v>590</v>
      </c>
      <c r="B144" s="119"/>
      <c r="C144" s="119"/>
      <c r="D144" s="119"/>
      <c r="E144" s="41"/>
      <c r="F144" s="127" t="s">
        <v>592</v>
      </c>
      <c r="G144" s="56"/>
      <c r="H144" s="56"/>
      <c r="I144" s="56"/>
      <c r="J144" s="6"/>
      <c r="K144" s="145"/>
      <c r="L144" s="146"/>
      <c r="M144" s="6"/>
      <c r="N144" s="109"/>
      <c r="O144" s="17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38" ht="12.75" customHeight="1">
      <c r="A145" s="126" t="s">
        <v>591</v>
      </c>
      <c r="B145" s="119"/>
      <c r="C145" s="119"/>
      <c r="D145" s="119"/>
      <c r="E145" s="6"/>
      <c r="F145" s="127" t="s">
        <v>594</v>
      </c>
      <c r="G145" s="6"/>
      <c r="H145" s="6" t="s">
        <v>813</v>
      </c>
      <c r="I145" s="6"/>
      <c r="J145" s="1"/>
      <c r="K145" s="6"/>
      <c r="L145" s="6"/>
      <c r="M145" s="6"/>
      <c r="N145" s="1"/>
      <c r="O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38" ht="12.75" customHeight="1">
      <c r="A146" s="126"/>
      <c r="B146" s="119"/>
      <c r="C146" s="119"/>
      <c r="D146" s="119"/>
      <c r="E146" s="6"/>
      <c r="F146" s="127"/>
      <c r="G146" s="6"/>
      <c r="H146" s="6"/>
      <c r="I146" s="6"/>
      <c r="J146" s="1"/>
      <c r="K146" s="6"/>
      <c r="L146" s="6"/>
      <c r="M146" s="6"/>
      <c r="N146" s="1"/>
      <c r="O146" s="1"/>
      <c r="Q146" s="1"/>
      <c r="R146" s="56"/>
      <c r="S146" s="1"/>
      <c r="T146" s="1"/>
      <c r="U146" s="1"/>
      <c r="V146" s="1"/>
      <c r="W146" s="1"/>
      <c r="X146" s="1"/>
      <c r="Y146" s="1"/>
      <c r="Z146" s="1"/>
    </row>
    <row r="147" spans="1:38" ht="38.25" customHeight="1">
      <c r="A147" s="1"/>
      <c r="B147" s="134" t="s">
        <v>611</v>
      </c>
      <c r="C147" s="134"/>
      <c r="D147" s="134"/>
      <c r="E147" s="134"/>
      <c r="F147" s="135"/>
      <c r="G147" s="6"/>
      <c r="H147" s="6"/>
      <c r="I147" s="136"/>
      <c r="J147" s="137"/>
      <c r="K147" s="138"/>
      <c r="L147" s="137"/>
      <c r="M147" s="6"/>
      <c r="N147" s="1"/>
      <c r="O147" s="1"/>
      <c r="Q147" s="1"/>
      <c r="R147" s="56"/>
      <c r="S147" s="1"/>
      <c r="T147" s="1"/>
      <c r="U147" s="1"/>
      <c r="V147" s="1"/>
      <c r="W147" s="1"/>
      <c r="X147" s="1"/>
      <c r="Y147" s="1"/>
      <c r="Z147" s="1"/>
    </row>
    <row r="148" spans="1:38" ht="14.25" customHeight="1">
      <c r="A148" s="95" t="s">
        <v>16</v>
      </c>
      <c r="B148" s="96" t="s">
        <v>563</v>
      </c>
      <c r="C148" s="96"/>
      <c r="D148" s="97" t="s">
        <v>574</v>
      </c>
      <c r="E148" s="96" t="s">
        <v>575</v>
      </c>
      <c r="F148" s="96" t="s">
        <v>576</v>
      </c>
      <c r="G148" s="96" t="s">
        <v>596</v>
      </c>
      <c r="H148" s="96" t="s">
        <v>578</v>
      </c>
      <c r="I148" s="96" t="s">
        <v>579</v>
      </c>
      <c r="J148" s="172" t="s">
        <v>580</v>
      </c>
      <c r="K148" s="139" t="s">
        <v>597</v>
      </c>
      <c r="L148" s="149" t="s">
        <v>605</v>
      </c>
      <c r="M148" s="96" t="s">
        <v>606</v>
      </c>
      <c r="N148" s="140" t="s">
        <v>582</v>
      </c>
      <c r="O148" s="98" t="s">
        <v>583</v>
      </c>
      <c r="P148" s="96" t="s">
        <v>584</v>
      </c>
      <c r="Q148" s="97" t="s">
        <v>585</v>
      </c>
      <c r="R148" s="56"/>
      <c r="S148" s="113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38" ht="14.25" customHeight="1">
      <c r="A149" s="101"/>
      <c r="B149" s="102"/>
      <c r="C149" s="173"/>
      <c r="D149" s="103"/>
      <c r="E149" s="104"/>
      <c r="F149" s="174"/>
      <c r="G149" s="101"/>
      <c r="H149" s="104"/>
      <c r="I149" s="105"/>
      <c r="J149" s="175"/>
      <c r="K149" s="175"/>
      <c r="L149" s="176"/>
      <c r="M149" s="99"/>
      <c r="N149" s="176"/>
      <c r="O149" s="177"/>
      <c r="P149" s="178"/>
      <c r="Q149" s="179"/>
      <c r="R149" s="144"/>
      <c r="S149" s="113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38" ht="14.25" customHeight="1">
      <c r="A150" s="101"/>
      <c r="B150" s="102"/>
      <c r="C150" s="173"/>
      <c r="D150" s="103"/>
      <c r="E150" s="104"/>
      <c r="F150" s="174"/>
      <c r="G150" s="101"/>
      <c r="H150" s="104"/>
      <c r="I150" s="105"/>
      <c r="J150" s="175"/>
      <c r="K150" s="175"/>
      <c r="L150" s="176"/>
      <c r="M150" s="99"/>
      <c r="N150" s="176"/>
      <c r="O150" s="177"/>
      <c r="P150" s="178"/>
      <c r="Q150" s="179"/>
      <c r="R150" s="144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01"/>
      <c r="B151" s="102"/>
      <c r="C151" s="173"/>
      <c r="D151" s="103"/>
      <c r="E151" s="104"/>
      <c r="F151" s="174"/>
      <c r="G151" s="101"/>
      <c r="H151" s="104"/>
      <c r="I151" s="105"/>
      <c r="J151" s="175"/>
      <c r="K151" s="175"/>
      <c r="L151" s="176"/>
      <c r="M151" s="99"/>
      <c r="N151" s="176"/>
      <c r="O151" s="177"/>
      <c r="P151" s="178"/>
      <c r="Q151" s="179"/>
      <c r="R151" s="6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101"/>
      <c r="B152" s="102"/>
      <c r="C152" s="173"/>
      <c r="D152" s="103"/>
      <c r="E152" s="104"/>
      <c r="F152" s="175"/>
      <c r="G152" s="101"/>
      <c r="H152" s="104"/>
      <c r="I152" s="105"/>
      <c r="J152" s="175"/>
      <c r="K152" s="175"/>
      <c r="L152" s="176"/>
      <c r="M152" s="99"/>
      <c r="N152" s="176"/>
      <c r="O152" s="177"/>
      <c r="P152" s="178"/>
      <c r="Q152" s="179"/>
      <c r="R152" s="6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01"/>
      <c r="B153" s="102"/>
      <c r="C153" s="173"/>
      <c r="D153" s="103"/>
      <c r="E153" s="104"/>
      <c r="F153" s="175"/>
      <c r="G153" s="101"/>
      <c r="H153" s="104"/>
      <c r="I153" s="105"/>
      <c r="J153" s="175"/>
      <c r="K153" s="175"/>
      <c r="L153" s="176"/>
      <c r="M153" s="99"/>
      <c r="N153" s="176"/>
      <c r="O153" s="177"/>
      <c r="P153" s="178"/>
      <c r="Q153" s="179"/>
      <c r="R153" s="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101"/>
      <c r="B154" s="102"/>
      <c r="C154" s="173"/>
      <c r="D154" s="103"/>
      <c r="E154" s="104"/>
      <c r="F154" s="174"/>
      <c r="G154" s="101"/>
      <c r="H154" s="104"/>
      <c r="I154" s="105"/>
      <c r="J154" s="175"/>
      <c r="K154" s="175"/>
      <c r="L154" s="176"/>
      <c r="M154" s="99"/>
      <c r="N154" s="176"/>
      <c r="O154" s="177"/>
      <c r="P154" s="178"/>
      <c r="Q154" s="179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01"/>
      <c r="B155" s="102"/>
      <c r="C155" s="173"/>
      <c r="D155" s="103"/>
      <c r="E155" s="104"/>
      <c r="F155" s="174"/>
      <c r="G155" s="101"/>
      <c r="H155" s="104"/>
      <c r="I155" s="105"/>
      <c r="J155" s="175"/>
      <c r="K155" s="175"/>
      <c r="L155" s="175"/>
      <c r="M155" s="175"/>
      <c r="N155" s="176"/>
      <c r="O155" s="180"/>
      <c r="P155" s="178"/>
      <c r="Q155" s="179"/>
      <c r="R155" s="6"/>
      <c r="S155" s="113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4.25" customHeight="1">
      <c r="A156" s="101"/>
      <c r="B156" s="102"/>
      <c r="C156" s="173"/>
      <c r="D156" s="103"/>
      <c r="E156" s="104"/>
      <c r="F156" s="175"/>
      <c r="G156" s="101"/>
      <c r="H156" s="104"/>
      <c r="I156" s="105"/>
      <c r="J156" s="175"/>
      <c r="K156" s="175"/>
      <c r="L156" s="176"/>
      <c r="M156" s="99"/>
      <c r="N156" s="176"/>
      <c r="O156" s="177"/>
      <c r="P156" s="178"/>
      <c r="Q156" s="179"/>
      <c r="R156" s="144"/>
      <c r="S156" s="113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>
      <c r="A157" s="101"/>
      <c r="B157" s="102"/>
      <c r="C157" s="173"/>
      <c r="D157" s="103"/>
      <c r="E157" s="104"/>
      <c r="F157" s="174"/>
      <c r="G157" s="101"/>
      <c r="H157" s="104"/>
      <c r="I157" s="105"/>
      <c r="J157" s="181"/>
      <c r="K157" s="181"/>
      <c r="L157" s="181"/>
      <c r="M157" s="181"/>
      <c r="N157" s="182"/>
      <c r="O157" s="177"/>
      <c r="P157" s="106"/>
      <c r="Q157" s="179"/>
      <c r="R157" s="144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26"/>
      <c r="B158" s="119"/>
      <c r="C158" s="119"/>
      <c r="D158" s="119"/>
      <c r="E158" s="6"/>
      <c r="F158" s="127"/>
      <c r="G158" s="6"/>
      <c r="H158" s="6"/>
      <c r="I158" s="6"/>
      <c r="J158" s="1"/>
      <c r="K158" s="6"/>
      <c r="L158" s="6"/>
      <c r="M158" s="6"/>
      <c r="N158" s="1"/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26"/>
      <c r="B159" s="119"/>
      <c r="C159" s="119"/>
      <c r="D159" s="119"/>
      <c r="E159" s="6"/>
      <c r="F159" s="127"/>
      <c r="G159" s="56"/>
      <c r="H159" s="41"/>
      <c r="I159" s="56"/>
      <c r="J159" s="6"/>
      <c r="K159" s="145"/>
      <c r="L159" s="146"/>
      <c r="M159" s="6"/>
      <c r="N159" s="109"/>
      <c r="O159" s="147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56"/>
      <c r="B160" s="108"/>
      <c r="C160" s="108"/>
      <c r="D160" s="41"/>
      <c r="E160" s="56"/>
      <c r="F160" s="56"/>
      <c r="G160" s="56"/>
      <c r="H160" s="41"/>
      <c r="I160" s="56"/>
      <c r="J160" s="6"/>
      <c r="K160" s="145"/>
      <c r="L160" s="146"/>
      <c r="M160" s="6"/>
      <c r="N160" s="109"/>
      <c r="O160" s="147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38.25" customHeight="1">
      <c r="A161" s="41"/>
      <c r="B161" s="183" t="s">
        <v>612</v>
      </c>
      <c r="C161" s="183"/>
      <c r="D161" s="183"/>
      <c r="E161" s="183"/>
      <c r="F161" s="6"/>
      <c r="G161" s="6"/>
      <c r="H161" s="137"/>
      <c r="I161" s="6"/>
      <c r="J161" s="137"/>
      <c r="K161" s="138"/>
      <c r="L161" s="6"/>
      <c r="M161" s="6"/>
      <c r="N161" s="1"/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95" t="s">
        <v>16</v>
      </c>
      <c r="B162" s="96" t="s">
        <v>563</v>
      </c>
      <c r="C162" s="96"/>
      <c r="D162" s="97" t="s">
        <v>574</v>
      </c>
      <c r="E162" s="96" t="s">
        <v>575</v>
      </c>
      <c r="F162" s="96" t="s">
        <v>576</v>
      </c>
      <c r="G162" s="96" t="s">
        <v>613</v>
      </c>
      <c r="H162" s="96" t="s">
        <v>614</v>
      </c>
      <c r="I162" s="96" t="s">
        <v>579</v>
      </c>
      <c r="J162" s="184" t="s">
        <v>580</v>
      </c>
      <c r="K162" s="96" t="s">
        <v>581</v>
      </c>
      <c r="L162" s="96" t="s">
        <v>615</v>
      </c>
      <c r="M162" s="96" t="s">
        <v>584</v>
      </c>
      <c r="N162" s="97" t="s">
        <v>585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1</v>
      </c>
      <c r="B163" s="186">
        <v>41579</v>
      </c>
      <c r="C163" s="186"/>
      <c r="D163" s="187" t="s">
        <v>616</v>
      </c>
      <c r="E163" s="188" t="s">
        <v>617</v>
      </c>
      <c r="F163" s="189">
        <v>82</v>
      </c>
      <c r="G163" s="188" t="s">
        <v>618</v>
      </c>
      <c r="H163" s="188">
        <v>100</v>
      </c>
      <c r="I163" s="190">
        <v>100</v>
      </c>
      <c r="J163" s="191" t="s">
        <v>619</v>
      </c>
      <c r="K163" s="192">
        <f t="shared" ref="K163:K215" si="138">H163-F163</f>
        <v>18</v>
      </c>
      <c r="L163" s="193">
        <f t="shared" ref="L163:L215" si="139">K163/F163</f>
        <v>0.21951219512195122</v>
      </c>
      <c r="M163" s="188" t="s">
        <v>586</v>
      </c>
      <c r="N163" s="194">
        <v>42657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2</v>
      </c>
      <c r="B164" s="186">
        <v>41794</v>
      </c>
      <c r="C164" s="186"/>
      <c r="D164" s="187" t="s">
        <v>620</v>
      </c>
      <c r="E164" s="188" t="s">
        <v>588</v>
      </c>
      <c r="F164" s="189">
        <v>257</v>
      </c>
      <c r="G164" s="188" t="s">
        <v>618</v>
      </c>
      <c r="H164" s="188">
        <v>300</v>
      </c>
      <c r="I164" s="190">
        <v>300</v>
      </c>
      <c r="J164" s="191" t="s">
        <v>619</v>
      </c>
      <c r="K164" s="192">
        <f t="shared" si="138"/>
        <v>43</v>
      </c>
      <c r="L164" s="193">
        <f t="shared" si="139"/>
        <v>0.16731517509727625</v>
      </c>
      <c r="M164" s="188" t="s">
        <v>586</v>
      </c>
      <c r="N164" s="194">
        <v>41822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3</v>
      </c>
      <c r="B165" s="186">
        <v>41828</v>
      </c>
      <c r="C165" s="186"/>
      <c r="D165" s="187" t="s">
        <v>621</v>
      </c>
      <c r="E165" s="188" t="s">
        <v>588</v>
      </c>
      <c r="F165" s="189">
        <v>393</v>
      </c>
      <c r="G165" s="188" t="s">
        <v>618</v>
      </c>
      <c r="H165" s="188">
        <v>468</v>
      </c>
      <c r="I165" s="190">
        <v>468</v>
      </c>
      <c r="J165" s="191" t="s">
        <v>619</v>
      </c>
      <c r="K165" s="192">
        <f t="shared" si="138"/>
        <v>75</v>
      </c>
      <c r="L165" s="193">
        <f t="shared" si="139"/>
        <v>0.19083969465648856</v>
      </c>
      <c r="M165" s="188" t="s">
        <v>586</v>
      </c>
      <c r="N165" s="194">
        <v>41863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4</v>
      </c>
      <c r="B166" s="186">
        <v>41857</v>
      </c>
      <c r="C166" s="186"/>
      <c r="D166" s="187" t="s">
        <v>622</v>
      </c>
      <c r="E166" s="188" t="s">
        <v>588</v>
      </c>
      <c r="F166" s="189">
        <v>205</v>
      </c>
      <c r="G166" s="188" t="s">
        <v>618</v>
      </c>
      <c r="H166" s="188">
        <v>275</v>
      </c>
      <c r="I166" s="190">
        <v>250</v>
      </c>
      <c r="J166" s="191" t="s">
        <v>619</v>
      </c>
      <c r="K166" s="192">
        <f t="shared" si="138"/>
        <v>70</v>
      </c>
      <c r="L166" s="193">
        <f t="shared" si="139"/>
        <v>0.34146341463414637</v>
      </c>
      <c r="M166" s="188" t="s">
        <v>586</v>
      </c>
      <c r="N166" s="194">
        <v>41962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5</v>
      </c>
      <c r="B167" s="186">
        <v>41886</v>
      </c>
      <c r="C167" s="186"/>
      <c r="D167" s="187" t="s">
        <v>623</v>
      </c>
      <c r="E167" s="188" t="s">
        <v>588</v>
      </c>
      <c r="F167" s="189">
        <v>162</v>
      </c>
      <c r="G167" s="188" t="s">
        <v>618</v>
      </c>
      <c r="H167" s="188">
        <v>190</v>
      </c>
      <c r="I167" s="190">
        <v>190</v>
      </c>
      <c r="J167" s="191" t="s">
        <v>619</v>
      </c>
      <c r="K167" s="192">
        <f t="shared" si="138"/>
        <v>28</v>
      </c>
      <c r="L167" s="193">
        <f t="shared" si="139"/>
        <v>0.1728395061728395</v>
      </c>
      <c r="M167" s="188" t="s">
        <v>586</v>
      </c>
      <c r="N167" s="194">
        <v>42006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6</v>
      </c>
      <c r="B168" s="186">
        <v>41886</v>
      </c>
      <c r="C168" s="186"/>
      <c r="D168" s="187" t="s">
        <v>624</v>
      </c>
      <c r="E168" s="188" t="s">
        <v>588</v>
      </c>
      <c r="F168" s="189">
        <v>75</v>
      </c>
      <c r="G168" s="188" t="s">
        <v>618</v>
      </c>
      <c r="H168" s="188">
        <v>91.5</v>
      </c>
      <c r="I168" s="190" t="s">
        <v>625</v>
      </c>
      <c r="J168" s="191" t="s">
        <v>626</v>
      </c>
      <c r="K168" s="192">
        <f t="shared" si="138"/>
        <v>16.5</v>
      </c>
      <c r="L168" s="193">
        <f t="shared" si="139"/>
        <v>0.22</v>
      </c>
      <c r="M168" s="188" t="s">
        <v>586</v>
      </c>
      <c r="N168" s="194">
        <v>41954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7</v>
      </c>
      <c r="B169" s="186">
        <v>41913</v>
      </c>
      <c r="C169" s="186"/>
      <c r="D169" s="187" t="s">
        <v>627</v>
      </c>
      <c r="E169" s="188" t="s">
        <v>588</v>
      </c>
      <c r="F169" s="189">
        <v>850</v>
      </c>
      <c r="G169" s="188" t="s">
        <v>618</v>
      </c>
      <c r="H169" s="188">
        <v>982.5</v>
      </c>
      <c r="I169" s="190">
        <v>1050</v>
      </c>
      <c r="J169" s="191" t="s">
        <v>628</v>
      </c>
      <c r="K169" s="192">
        <f t="shared" si="138"/>
        <v>132.5</v>
      </c>
      <c r="L169" s="193">
        <f t="shared" si="139"/>
        <v>0.15588235294117647</v>
      </c>
      <c r="M169" s="188" t="s">
        <v>586</v>
      </c>
      <c r="N169" s="194">
        <v>42039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8</v>
      </c>
      <c r="B170" s="186">
        <v>41913</v>
      </c>
      <c r="C170" s="186"/>
      <c r="D170" s="187" t="s">
        <v>629</v>
      </c>
      <c r="E170" s="188" t="s">
        <v>588</v>
      </c>
      <c r="F170" s="189">
        <v>475</v>
      </c>
      <c r="G170" s="188" t="s">
        <v>618</v>
      </c>
      <c r="H170" s="188">
        <v>515</v>
      </c>
      <c r="I170" s="190">
        <v>600</v>
      </c>
      <c r="J170" s="191" t="s">
        <v>630</v>
      </c>
      <c r="K170" s="192">
        <f t="shared" si="138"/>
        <v>40</v>
      </c>
      <c r="L170" s="193">
        <f t="shared" si="139"/>
        <v>8.4210526315789472E-2</v>
      </c>
      <c r="M170" s="188" t="s">
        <v>586</v>
      </c>
      <c r="N170" s="194">
        <v>41939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9</v>
      </c>
      <c r="B171" s="186">
        <v>41913</v>
      </c>
      <c r="C171" s="186"/>
      <c r="D171" s="187" t="s">
        <v>631</v>
      </c>
      <c r="E171" s="188" t="s">
        <v>588</v>
      </c>
      <c r="F171" s="189">
        <v>86</v>
      </c>
      <c r="G171" s="188" t="s">
        <v>618</v>
      </c>
      <c r="H171" s="188">
        <v>99</v>
      </c>
      <c r="I171" s="190">
        <v>140</v>
      </c>
      <c r="J171" s="191" t="s">
        <v>632</v>
      </c>
      <c r="K171" s="192">
        <f t="shared" si="138"/>
        <v>13</v>
      </c>
      <c r="L171" s="193">
        <f t="shared" si="139"/>
        <v>0.15116279069767441</v>
      </c>
      <c r="M171" s="188" t="s">
        <v>586</v>
      </c>
      <c r="N171" s="194">
        <v>41939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10</v>
      </c>
      <c r="B172" s="186">
        <v>41926</v>
      </c>
      <c r="C172" s="186"/>
      <c r="D172" s="187" t="s">
        <v>633</v>
      </c>
      <c r="E172" s="188" t="s">
        <v>588</v>
      </c>
      <c r="F172" s="189">
        <v>496.6</v>
      </c>
      <c r="G172" s="188" t="s">
        <v>618</v>
      </c>
      <c r="H172" s="188">
        <v>621</v>
      </c>
      <c r="I172" s="190">
        <v>580</v>
      </c>
      <c r="J172" s="191" t="s">
        <v>619</v>
      </c>
      <c r="K172" s="192">
        <f t="shared" si="138"/>
        <v>124.39999999999998</v>
      </c>
      <c r="L172" s="193">
        <f t="shared" si="139"/>
        <v>0.25050342327829234</v>
      </c>
      <c r="M172" s="188" t="s">
        <v>586</v>
      </c>
      <c r="N172" s="194">
        <v>42605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11</v>
      </c>
      <c r="B173" s="186">
        <v>41926</v>
      </c>
      <c r="C173" s="186"/>
      <c r="D173" s="187" t="s">
        <v>634</v>
      </c>
      <c r="E173" s="188" t="s">
        <v>588</v>
      </c>
      <c r="F173" s="189">
        <v>2481.9</v>
      </c>
      <c r="G173" s="188" t="s">
        <v>618</v>
      </c>
      <c r="H173" s="188">
        <v>2840</v>
      </c>
      <c r="I173" s="190">
        <v>2870</v>
      </c>
      <c r="J173" s="191" t="s">
        <v>635</v>
      </c>
      <c r="K173" s="192">
        <f t="shared" si="138"/>
        <v>358.09999999999991</v>
      </c>
      <c r="L173" s="193">
        <f t="shared" si="139"/>
        <v>0.14428462065353154</v>
      </c>
      <c r="M173" s="188" t="s">
        <v>586</v>
      </c>
      <c r="N173" s="194">
        <v>42017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12</v>
      </c>
      <c r="B174" s="186">
        <v>41928</v>
      </c>
      <c r="C174" s="186"/>
      <c r="D174" s="187" t="s">
        <v>636</v>
      </c>
      <c r="E174" s="188" t="s">
        <v>588</v>
      </c>
      <c r="F174" s="189">
        <v>84.5</v>
      </c>
      <c r="G174" s="188" t="s">
        <v>618</v>
      </c>
      <c r="H174" s="188">
        <v>93</v>
      </c>
      <c r="I174" s="190">
        <v>110</v>
      </c>
      <c r="J174" s="191" t="s">
        <v>637</v>
      </c>
      <c r="K174" s="192">
        <f t="shared" si="138"/>
        <v>8.5</v>
      </c>
      <c r="L174" s="193">
        <f t="shared" si="139"/>
        <v>0.10059171597633136</v>
      </c>
      <c r="M174" s="188" t="s">
        <v>586</v>
      </c>
      <c r="N174" s="194">
        <v>41939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13</v>
      </c>
      <c r="B175" s="186">
        <v>41928</v>
      </c>
      <c r="C175" s="186"/>
      <c r="D175" s="187" t="s">
        <v>638</v>
      </c>
      <c r="E175" s="188" t="s">
        <v>588</v>
      </c>
      <c r="F175" s="189">
        <v>401</v>
      </c>
      <c r="G175" s="188" t="s">
        <v>618</v>
      </c>
      <c r="H175" s="188">
        <v>428</v>
      </c>
      <c r="I175" s="190">
        <v>450</v>
      </c>
      <c r="J175" s="191" t="s">
        <v>639</v>
      </c>
      <c r="K175" s="192">
        <f t="shared" si="138"/>
        <v>27</v>
      </c>
      <c r="L175" s="193">
        <f t="shared" si="139"/>
        <v>6.7331670822942641E-2</v>
      </c>
      <c r="M175" s="188" t="s">
        <v>586</v>
      </c>
      <c r="N175" s="194">
        <v>42020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14</v>
      </c>
      <c r="B176" s="186">
        <v>41928</v>
      </c>
      <c r="C176" s="186"/>
      <c r="D176" s="187" t="s">
        <v>640</v>
      </c>
      <c r="E176" s="188" t="s">
        <v>588</v>
      </c>
      <c r="F176" s="189">
        <v>101</v>
      </c>
      <c r="G176" s="188" t="s">
        <v>618</v>
      </c>
      <c r="H176" s="188">
        <v>112</v>
      </c>
      <c r="I176" s="190">
        <v>120</v>
      </c>
      <c r="J176" s="191" t="s">
        <v>641</v>
      </c>
      <c r="K176" s="192">
        <f t="shared" si="138"/>
        <v>11</v>
      </c>
      <c r="L176" s="193">
        <f t="shared" si="139"/>
        <v>0.10891089108910891</v>
      </c>
      <c r="M176" s="188" t="s">
        <v>586</v>
      </c>
      <c r="N176" s="194">
        <v>41939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15</v>
      </c>
      <c r="B177" s="186">
        <v>41954</v>
      </c>
      <c r="C177" s="186"/>
      <c r="D177" s="187" t="s">
        <v>642</v>
      </c>
      <c r="E177" s="188" t="s">
        <v>588</v>
      </c>
      <c r="F177" s="189">
        <v>59</v>
      </c>
      <c r="G177" s="188" t="s">
        <v>618</v>
      </c>
      <c r="H177" s="188">
        <v>76</v>
      </c>
      <c r="I177" s="190">
        <v>76</v>
      </c>
      <c r="J177" s="191" t="s">
        <v>619</v>
      </c>
      <c r="K177" s="192">
        <f t="shared" si="138"/>
        <v>17</v>
      </c>
      <c r="L177" s="193">
        <f t="shared" si="139"/>
        <v>0.28813559322033899</v>
      </c>
      <c r="M177" s="188" t="s">
        <v>586</v>
      </c>
      <c r="N177" s="194">
        <v>43032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16</v>
      </c>
      <c r="B178" s="186">
        <v>41954</v>
      </c>
      <c r="C178" s="186"/>
      <c r="D178" s="187" t="s">
        <v>631</v>
      </c>
      <c r="E178" s="188" t="s">
        <v>588</v>
      </c>
      <c r="F178" s="189">
        <v>99</v>
      </c>
      <c r="G178" s="188" t="s">
        <v>618</v>
      </c>
      <c r="H178" s="188">
        <v>120</v>
      </c>
      <c r="I178" s="190">
        <v>120</v>
      </c>
      <c r="J178" s="191" t="s">
        <v>599</v>
      </c>
      <c r="K178" s="192">
        <f t="shared" si="138"/>
        <v>21</v>
      </c>
      <c r="L178" s="193">
        <f t="shared" si="139"/>
        <v>0.21212121212121213</v>
      </c>
      <c r="M178" s="188" t="s">
        <v>586</v>
      </c>
      <c r="N178" s="194">
        <v>41960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17</v>
      </c>
      <c r="B179" s="186">
        <v>41956</v>
      </c>
      <c r="C179" s="186"/>
      <c r="D179" s="187" t="s">
        <v>643</v>
      </c>
      <c r="E179" s="188" t="s">
        <v>588</v>
      </c>
      <c r="F179" s="189">
        <v>22</v>
      </c>
      <c r="G179" s="188" t="s">
        <v>618</v>
      </c>
      <c r="H179" s="188">
        <v>33.549999999999997</v>
      </c>
      <c r="I179" s="190">
        <v>32</v>
      </c>
      <c r="J179" s="191" t="s">
        <v>644</v>
      </c>
      <c r="K179" s="192">
        <f t="shared" si="138"/>
        <v>11.549999999999997</v>
      </c>
      <c r="L179" s="193">
        <f t="shared" si="139"/>
        <v>0.52499999999999991</v>
      </c>
      <c r="M179" s="188" t="s">
        <v>586</v>
      </c>
      <c r="N179" s="194">
        <v>42188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18</v>
      </c>
      <c r="B180" s="186">
        <v>41976</v>
      </c>
      <c r="C180" s="186"/>
      <c r="D180" s="187" t="s">
        <v>645</v>
      </c>
      <c r="E180" s="188" t="s">
        <v>588</v>
      </c>
      <c r="F180" s="189">
        <v>440</v>
      </c>
      <c r="G180" s="188" t="s">
        <v>618</v>
      </c>
      <c r="H180" s="188">
        <v>520</v>
      </c>
      <c r="I180" s="190">
        <v>520</v>
      </c>
      <c r="J180" s="191" t="s">
        <v>646</v>
      </c>
      <c r="K180" s="192">
        <f t="shared" si="138"/>
        <v>80</v>
      </c>
      <c r="L180" s="193">
        <f t="shared" si="139"/>
        <v>0.18181818181818182</v>
      </c>
      <c r="M180" s="188" t="s">
        <v>586</v>
      </c>
      <c r="N180" s="194">
        <v>42208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19</v>
      </c>
      <c r="B181" s="186">
        <v>41976</v>
      </c>
      <c r="C181" s="186"/>
      <c r="D181" s="187" t="s">
        <v>647</v>
      </c>
      <c r="E181" s="188" t="s">
        <v>588</v>
      </c>
      <c r="F181" s="189">
        <v>360</v>
      </c>
      <c r="G181" s="188" t="s">
        <v>618</v>
      </c>
      <c r="H181" s="188">
        <v>427</v>
      </c>
      <c r="I181" s="190">
        <v>425</v>
      </c>
      <c r="J181" s="191" t="s">
        <v>648</v>
      </c>
      <c r="K181" s="192">
        <f t="shared" si="138"/>
        <v>67</v>
      </c>
      <c r="L181" s="193">
        <f t="shared" si="139"/>
        <v>0.18611111111111112</v>
      </c>
      <c r="M181" s="188" t="s">
        <v>586</v>
      </c>
      <c r="N181" s="194">
        <v>42058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20</v>
      </c>
      <c r="B182" s="186">
        <v>42012</v>
      </c>
      <c r="C182" s="186"/>
      <c r="D182" s="187" t="s">
        <v>649</v>
      </c>
      <c r="E182" s="188" t="s">
        <v>588</v>
      </c>
      <c r="F182" s="189">
        <v>360</v>
      </c>
      <c r="G182" s="188" t="s">
        <v>618</v>
      </c>
      <c r="H182" s="188">
        <v>455</v>
      </c>
      <c r="I182" s="190">
        <v>420</v>
      </c>
      <c r="J182" s="191" t="s">
        <v>650</v>
      </c>
      <c r="K182" s="192">
        <f t="shared" si="138"/>
        <v>95</v>
      </c>
      <c r="L182" s="193">
        <f t="shared" si="139"/>
        <v>0.2638888888888889</v>
      </c>
      <c r="M182" s="188" t="s">
        <v>586</v>
      </c>
      <c r="N182" s="194">
        <v>42024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21</v>
      </c>
      <c r="B183" s="186">
        <v>42012</v>
      </c>
      <c r="C183" s="186"/>
      <c r="D183" s="187" t="s">
        <v>651</v>
      </c>
      <c r="E183" s="188" t="s">
        <v>588</v>
      </c>
      <c r="F183" s="189">
        <v>130</v>
      </c>
      <c r="G183" s="188"/>
      <c r="H183" s="188">
        <v>175.5</v>
      </c>
      <c r="I183" s="190">
        <v>165</v>
      </c>
      <c r="J183" s="191" t="s">
        <v>652</v>
      </c>
      <c r="K183" s="192">
        <f t="shared" si="138"/>
        <v>45.5</v>
      </c>
      <c r="L183" s="193">
        <f t="shared" si="139"/>
        <v>0.35</v>
      </c>
      <c r="M183" s="188" t="s">
        <v>586</v>
      </c>
      <c r="N183" s="194">
        <v>43088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22</v>
      </c>
      <c r="B184" s="186">
        <v>42040</v>
      </c>
      <c r="C184" s="186"/>
      <c r="D184" s="187" t="s">
        <v>380</v>
      </c>
      <c r="E184" s="188" t="s">
        <v>617</v>
      </c>
      <c r="F184" s="189">
        <v>98</v>
      </c>
      <c r="G184" s="188"/>
      <c r="H184" s="188">
        <v>120</v>
      </c>
      <c r="I184" s="190">
        <v>120</v>
      </c>
      <c r="J184" s="191" t="s">
        <v>619</v>
      </c>
      <c r="K184" s="192">
        <f t="shared" si="138"/>
        <v>22</v>
      </c>
      <c r="L184" s="193">
        <f t="shared" si="139"/>
        <v>0.22448979591836735</v>
      </c>
      <c r="M184" s="188" t="s">
        <v>586</v>
      </c>
      <c r="N184" s="194">
        <v>42753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23</v>
      </c>
      <c r="B185" s="186">
        <v>42040</v>
      </c>
      <c r="C185" s="186"/>
      <c r="D185" s="187" t="s">
        <v>653</v>
      </c>
      <c r="E185" s="188" t="s">
        <v>617</v>
      </c>
      <c r="F185" s="189">
        <v>196</v>
      </c>
      <c r="G185" s="188"/>
      <c r="H185" s="188">
        <v>262</v>
      </c>
      <c r="I185" s="190">
        <v>255</v>
      </c>
      <c r="J185" s="191" t="s">
        <v>619</v>
      </c>
      <c r="K185" s="192">
        <f t="shared" si="138"/>
        <v>66</v>
      </c>
      <c r="L185" s="193">
        <f t="shared" si="139"/>
        <v>0.33673469387755101</v>
      </c>
      <c r="M185" s="188" t="s">
        <v>586</v>
      </c>
      <c r="N185" s="194">
        <v>42599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24</v>
      </c>
      <c r="B186" s="196">
        <v>42067</v>
      </c>
      <c r="C186" s="196"/>
      <c r="D186" s="197" t="s">
        <v>379</v>
      </c>
      <c r="E186" s="198" t="s">
        <v>617</v>
      </c>
      <c r="F186" s="199">
        <v>235</v>
      </c>
      <c r="G186" s="199"/>
      <c r="H186" s="200">
        <v>77</v>
      </c>
      <c r="I186" s="200" t="s">
        <v>654</v>
      </c>
      <c r="J186" s="201" t="s">
        <v>655</v>
      </c>
      <c r="K186" s="202">
        <f t="shared" si="138"/>
        <v>-158</v>
      </c>
      <c r="L186" s="203">
        <f t="shared" si="139"/>
        <v>-0.67234042553191486</v>
      </c>
      <c r="M186" s="199" t="s">
        <v>598</v>
      </c>
      <c r="N186" s="196">
        <v>43522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25</v>
      </c>
      <c r="B187" s="186">
        <v>42067</v>
      </c>
      <c r="C187" s="186"/>
      <c r="D187" s="187" t="s">
        <v>656</v>
      </c>
      <c r="E187" s="188" t="s">
        <v>617</v>
      </c>
      <c r="F187" s="189">
        <v>185</v>
      </c>
      <c r="G187" s="188"/>
      <c r="H187" s="188">
        <v>224</v>
      </c>
      <c r="I187" s="190" t="s">
        <v>657</v>
      </c>
      <c r="J187" s="191" t="s">
        <v>619</v>
      </c>
      <c r="K187" s="192">
        <f t="shared" si="138"/>
        <v>39</v>
      </c>
      <c r="L187" s="193">
        <f t="shared" si="139"/>
        <v>0.21081081081081082</v>
      </c>
      <c r="M187" s="188" t="s">
        <v>586</v>
      </c>
      <c r="N187" s="194">
        <v>42647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5">
        <v>26</v>
      </c>
      <c r="B188" s="196">
        <v>42090</v>
      </c>
      <c r="C188" s="196"/>
      <c r="D188" s="204" t="s">
        <v>658</v>
      </c>
      <c r="E188" s="199" t="s">
        <v>617</v>
      </c>
      <c r="F188" s="199">
        <v>49.5</v>
      </c>
      <c r="G188" s="200"/>
      <c r="H188" s="200">
        <v>15.85</v>
      </c>
      <c r="I188" s="200">
        <v>67</v>
      </c>
      <c r="J188" s="201" t="s">
        <v>659</v>
      </c>
      <c r="K188" s="200">
        <f t="shared" si="138"/>
        <v>-33.65</v>
      </c>
      <c r="L188" s="205">
        <f t="shared" si="139"/>
        <v>-0.67979797979797973</v>
      </c>
      <c r="M188" s="199" t="s">
        <v>598</v>
      </c>
      <c r="N188" s="206">
        <v>43627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27</v>
      </c>
      <c r="B189" s="186">
        <v>42093</v>
      </c>
      <c r="C189" s="186"/>
      <c r="D189" s="187" t="s">
        <v>660</v>
      </c>
      <c r="E189" s="188" t="s">
        <v>617</v>
      </c>
      <c r="F189" s="189">
        <v>183.5</v>
      </c>
      <c r="G189" s="188"/>
      <c r="H189" s="188">
        <v>219</v>
      </c>
      <c r="I189" s="190">
        <v>218</v>
      </c>
      <c r="J189" s="191" t="s">
        <v>661</v>
      </c>
      <c r="K189" s="192">
        <f t="shared" si="138"/>
        <v>35.5</v>
      </c>
      <c r="L189" s="193">
        <f t="shared" si="139"/>
        <v>0.19346049046321526</v>
      </c>
      <c r="M189" s="188" t="s">
        <v>586</v>
      </c>
      <c r="N189" s="194">
        <v>42103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28</v>
      </c>
      <c r="B190" s="186">
        <v>42114</v>
      </c>
      <c r="C190" s="186"/>
      <c r="D190" s="187" t="s">
        <v>662</v>
      </c>
      <c r="E190" s="188" t="s">
        <v>617</v>
      </c>
      <c r="F190" s="189">
        <f>(227+237)/2</f>
        <v>232</v>
      </c>
      <c r="G190" s="188"/>
      <c r="H190" s="188">
        <v>298</v>
      </c>
      <c r="I190" s="190">
        <v>298</v>
      </c>
      <c r="J190" s="191" t="s">
        <v>619</v>
      </c>
      <c r="K190" s="192">
        <f t="shared" si="138"/>
        <v>66</v>
      </c>
      <c r="L190" s="193">
        <f t="shared" si="139"/>
        <v>0.28448275862068967</v>
      </c>
      <c r="M190" s="188" t="s">
        <v>586</v>
      </c>
      <c r="N190" s="194">
        <v>42823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29</v>
      </c>
      <c r="B191" s="186">
        <v>42128</v>
      </c>
      <c r="C191" s="186"/>
      <c r="D191" s="187" t="s">
        <v>663</v>
      </c>
      <c r="E191" s="188" t="s">
        <v>588</v>
      </c>
      <c r="F191" s="189">
        <v>385</v>
      </c>
      <c r="G191" s="188"/>
      <c r="H191" s="188">
        <f>212.5+331</f>
        <v>543.5</v>
      </c>
      <c r="I191" s="190">
        <v>510</v>
      </c>
      <c r="J191" s="191" t="s">
        <v>664</v>
      </c>
      <c r="K191" s="192">
        <f t="shared" si="138"/>
        <v>158.5</v>
      </c>
      <c r="L191" s="193">
        <f t="shared" si="139"/>
        <v>0.41168831168831171</v>
      </c>
      <c r="M191" s="188" t="s">
        <v>586</v>
      </c>
      <c r="N191" s="194">
        <v>42235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30</v>
      </c>
      <c r="B192" s="186">
        <v>42128</v>
      </c>
      <c r="C192" s="186"/>
      <c r="D192" s="187" t="s">
        <v>665</v>
      </c>
      <c r="E192" s="188" t="s">
        <v>588</v>
      </c>
      <c r="F192" s="189">
        <v>115.5</v>
      </c>
      <c r="G192" s="188"/>
      <c r="H192" s="188">
        <v>146</v>
      </c>
      <c r="I192" s="190">
        <v>142</v>
      </c>
      <c r="J192" s="191" t="s">
        <v>666</v>
      </c>
      <c r="K192" s="192">
        <f t="shared" si="138"/>
        <v>30.5</v>
      </c>
      <c r="L192" s="193">
        <f t="shared" si="139"/>
        <v>0.26406926406926406</v>
      </c>
      <c r="M192" s="188" t="s">
        <v>586</v>
      </c>
      <c r="N192" s="194">
        <v>42202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31</v>
      </c>
      <c r="B193" s="186">
        <v>42151</v>
      </c>
      <c r="C193" s="186"/>
      <c r="D193" s="187" t="s">
        <v>667</v>
      </c>
      <c r="E193" s="188" t="s">
        <v>588</v>
      </c>
      <c r="F193" s="189">
        <v>237.5</v>
      </c>
      <c r="G193" s="188"/>
      <c r="H193" s="188">
        <v>279.5</v>
      </c>
      <c r="I193" s="190">
        <v>278</v>
      </c>
      <c r="J193" s="191" t="s">
        <v>619</v>
      </c>
      <c r="K193" s="192">
        <f t="shared" si="138"/>
        <v>42</v>
      </c>
      <c r="L193" s="193">
        <f t="shared" si="139"/>
        <v>0.17684210526315788</v>
      </c>
      <c r="M193" s="188" t="s">
        <v>586</v>
      </c>
      <c r="N193" s="194">
        <v>42222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32</v>
      </c>
      <c r="B194" s="186">
        <v>42174</v>
      </c>
      <c r="C194" s="186"/>
      <c r="D194" s="187" t="s">
        <v>638</v>
      </c>
      <c r="E194" s="188" t="s">
        <v>617</v>
      </c>
      <c r="F194" s="189">
        <v>340</v>
      </c>
      <c r="G194" s="188"/>
      <c r="H194" s="188">
        <v>448</v>
      </c>
      <c r="I194" s="190">
        <v>448</v>
      </c>
      <c r="J194" s="191" t="s">
        <v>619</v>
      </c>
      <c r="K194" s="192">
        <f t="shared" si="138"/>
        <v>108</v>
      </c>
      <c r="L194" s="193">
        <f t="shared" si="139"/>
        <v>0.31764705882352939</v>
      </c>
      <c r="M194" s="188" t="s">
        <v>586</v>
      </c>
      <c r="N194" s="194">
        <v>43018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33</v>
      </c>
      <c r="B195" s="186">
        <v>42191</v>
      </c>
      <c r="C195" s="186"/>
      <c r="D195" s="187" t="s">
        <v>668</v>
      </c>
      <c r="E195" s="188" t="s">
        <v>617</v>
      </c>
      <c r="F195" s="189">
        <v>390</v>
      </c>
      <c r="G195" s="188"/>
      <c r="H195" s="188">
        <v>460</v>
      </c>
      <c r="I195" s="190">
        <v>460</v>
      </c>
      <c r="J195" s="191" t="s">
        <v>619</v>
      </c>
      <c r="K195" s="192">
        <f t="shared" si="138"/>
        <v>70</v>
      </c>
      <c r="L195" s="193">
        <f t="shared" si="139"/>
        <v>0.17948717948717949</v>
      </c>
      <c r="M195" s="188" t="s">
        <v>586</v>
      </c>
      <c r="N195" s="194">
        <v>42478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5">
        <v>34</v>
      </c>
      <c r="B196" s="196">
        <v>42195</v>
      </c>
      <c r="C196" s="196"/>
      <c r="D196" s="197" t="s">
        <v>669</v>
      </c>
      <c r="E196" s="198" t="s">
        <v>617</v>
      </c>
      <c r="F196" s="199">
        <v>122.5</v>
      </c>
      <c r="G196" s="199"/>
      <c r="H196" s="200">
        <v>61</v>
      </c>
      <c r="I196" s="200">
        <v>172</v>
      </c>
      <c r="J196" s="201" t="s">
        <v>670</v>
      </c>
      <c r="K196" s="202">
        <f t="shared" si="138"/>
        <v>-61.5</v>
      </c>
      <c r="L196" s="203">
        <f t="shared" si="139"/>
        <v>-0.50204081632653064</v>
      </c>
      <c r="M196" s="199" t="s">
        <v>598</v>
      </c>
      <c r="N196" s="196">
        <v>43333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35</v>
      </c>
      <c r="B197" s="186">
        <v>42219</v>
      </c>
      <c r="C197" s="186"/>
      <c r="D197" s="187" t="s">
        <v>671</v>
      </c>
      <c r="E197" s="188" t="s">
        <v>617</v>
      </c>
      <c r="F197" s="189">
        <v>297.5</v>
      </c>
      <c r="G197" s="188"/>
      <c r="H197" s="188">
        <v>350</v>
      </c>
      <c r="I197" s="190">
        <v>360</v>
      </c>
      <c r="J197" s="191" t="s">
        <v>672</v>
      </c>
      <c r="K197" s="192">
        <f t="shared" si="138"/>
        <v>52.5</v>
      </c>
      <c r="L197" s="193">
        <f t="shared" si="139"/>
        <v>0.17647058823529413</v>
      </c>
      <c r="M197" s="188" t="s">
        <v>586</v>
      </c>
      <c r="N197" s="194">
        <v>42232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36</v>
      </c>
      <c r="B198" s="186">
        <v>42219</v>
      </c>
      <c r="C198" s="186"/>
      <c r="D198" s="187" t="s">
        <v>673</v>
      </c>
      <c r="E198" s="188" t="s">
        <v>617</v>
      </c>
      <c r="F198" s="189">
        <v>115.5</v>
      </c>
      <c r="G198" s="188"/>
      <c r="H198" s="188">
        <v>149</v>
      </c>
      <c r="I198" s="190">
        <v>140</v>
      </c>
      <c r="J198" s="191" t="s">
        <v>674</v>
      </c>
      <c r="K198" s="192">
        <f t="shared" si="138"/>
        <v>33.5</v>
      </c>
      <c r="L198" s="193">
        <f t="shared" si="139"/>
        <v>0.29004329004329005</v>
      </c>
      <c r="M198" s="188" t="s">
        <v>586</v>
      </c>
      <c r="N198" s="194">
        <v>42740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37</v>
      </c>
      <c r="B199" s="186">
        <v>42251</v>
      </c>
      <c r="C199" s="186"/>
      <c r="D199" s="187" t="s">
        <v>667</v>
      </c>
      <c r="E199" s="188" t="s">
        <v>617</v>
      </c>
      <c r="F199" s="189">
        <v>226</v>
      </c>
      <c r="G199" s="188"/>
      <c r="H199" s="188">
        <v>292</v>
      </c>
      <c r="I199" s="190">
        <v>292</v>
      </c>
      <c r="J199" s="191" t="s">
        <v>675</v>
      </c>
      <c r="K199" s="192">
        <f t="shared" si="138"/>
        <v>66</v>
      </c>
      <c r="L199" s="193">
        <f t="shared" si="139"/>
        <v>0.29203539823008851</v>
      </c>
      <c r="M199" s="188" t="s">
        <v>586</v>
      </c>
      <c r="N199" s="194">
        <v>42286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38</v>
      </c>
      <c r="B200" s="186">
        <v>42254</v>
      </c>
      <c r="C200" s="186"/>
      <c r="D200" s="187" t="s">
        <v>662</v>
      </c>
      <c r="E200" s="188" t="s">
        <v>617</v>
      </c>
      <c r="F200" s="189">
        <v>232.5</v>
      </c>
      <c r="G200" s="188"/>
      <c r="H200" s="188">
        <v>312.5</v>
      </c>
      <c r="I200" s="190">
        <v>310</v>
      </c>
      <c r="J200" s="191" t="s">
        <v>619</v>
      </c>
      <c r="K200" s="192">
        <f t="shared" si="138"/>
        <v>80</v>
      </c>
      <c r="L200" s="193">
        <f t="shared" si="139"/>
        <v>0.34408602150537637</v>
      </c>
      <c r="M200" s="188" t="s">
        <v>586</v>
      </c>
      <c r="N200" s="194">
        <v>42823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39</v>
      </c>
      <c r="B201" s="186">
        <v>42268</v>
      </c>
      <c r="C201" s="186"/>
      <c r="D201" s="187" t="s">
        <v>676</v>
      </c>
      <c r="E201" s="188" t="s">
        <v>617</v>
      </c>
      <c r="F201" s="189">
        <v>196.5</v>
      </c>
      <c r="G201" s="188"/>
      <c r="H201" s="188">
        <v>238</v>
      </c>
      <c r="I201" s="190">
        <v>238</v>
      </c>
      <c r="J201" s="191" t="s">
        <v>675</v>
      </c>
      <c r="K201" s="192">
        <f t="shared" si="138"/>
        <v>41.5</v>
      </c>
      <c r="L201" s="193">
        <f t="shared" si="139"/>
        <v>0.21119592875318066</v>
      </c>
      <c r="M201" s="188" t="s">
        <v>586</v>
      </c>
      <c r="N201" s="194">
        <v>42291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40</v>
      </c>
      <c r="B202" s="186">
        <v>42271</v>
      </c>
      <c r="C202" s="186"/>
      <c r="D202" s="187" t="s">
        <v>616</v>
      </c>
      <c r="E202" s="188" t="s">
        <v>617</v>
      </c>
      <c r="F202" s="189">
        <v>65</v>
      </c>
      <c r="G202" s="188"/>
      <c r="H202" s="188">
        <v>82</v>
      </c>
      <c r="I202" s="190">
        <v>82</v>
      </c>
      <c r="J202" s="191" t="s">
        <v>675</v>
      </c>
      <c r="K202" s="192">
        <f t="shared" si="138"/>
        <v>17</v>
      </c>
      <c r="L202" s="193">
        <f t="shared" si="139"/>
        <v>0.26153846153846155</v>
      </c>
      <c r="M202" s="188" t="s">
        <v>586</v>
      </c>
      <c r="N202" s="194">
        <v>42578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41</v>
      </c>
      <c r="B203" s="186">
        <v>42291</v>
      </c>
      <c r="C203" s="186"/>
      <c r="D203" s="187" t="s">
        <v>677</v>
      </c>
      <c r="E203" s="188" t="s">
        <v>617</v>
      </c>
      <c r="F203" s="189">
        <v>144</v>
      </c>
      <c r="G203" s="188"/>
      <c r="H203" s="188">
        <v>182.5</v>
      </c>
      <c r="I203" s="190">
        <v>181</v>
      </c>
      <c r="J203" s="191" t="s">
        <v>675</v>
      </c>
      <c r="K203" s="192">
        <f t="shared" si="138"/>
        <v>38.5</v>
      </c>
      <c r="L203" s="193">
        <f t="shared" si="139"/>
        <v>0.2673611111111111</v>
      </c>
      <c r="M203" s="188" t="s">
        <v>586</v>
      </c>
      <c r="N203" s="194">
        <v>42817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42</v>
      </c>
      <c r="B204" s="186">
        <v>42291</v>
      </c>
      <c r="C204" s="186"/>
      <c r="D204" s="187" t="s">
        <v>678</v>
      </c>
      <c r="E204" s="188" t="s">
        <v>617</v>
      </c>
      <c r="F204" s="189">
        <v>264</v>
      </c>
      <c r="G204" s="188"/>
      <c r="H204" s="188">
        <v>311</v>
      </c>
      <c r="I204" s="190">
        <v>311</v>
      </c>
      <c r="J204" s="191" t="s">
        <v>675</v>
      </c>
      <c r="K204" s="192">
        <f t="shared" si="138"/>
        <v>47</v>
      </c>
      <c r="L204" s="193">
        <f t="shared" si="139"/>
        <v>0.17803030303030304</v>
      </c>
      <c r="M204" s="188" t="s">
        <v>586</v>
      </c>
      <c r="N204" s="194">
        <v>42604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43</v>
      </c>
      <c r="B205" s="186">
        <v>42318</v>
      </c>
      <c r="C205" s="186"/>
      <c r="D205" s="187" t="s">
        <v>679</v>
      </c>
      <c r="E205" s="188" t="s">
        <v>588</v>
      </c>
      <c r="F205" s="189">
        <v>549.5</v>
      </c>
      <c r="G205" s="188"/>
      <c r="H205" s="188">
        <v>630</v>
      </c>
      <c r="I205" s="190">
        <v>630</v>
      </c>
      <c r="J205" s="191" t="s">
        <v>675</v>
      </c>
      <c r="K205" s="192">
        <f t="shared" si="138"/>
        <v>80.5</v>
      </c>
      <c r="L205" s="193">
        <f t="shared" si="139"/>
        <v>0.1464968152866242</v>
      </c>
      <c r="M205" s="188" t="s">
        <v>586</v>
      </c>
      <c r="N205" s="194">
        <v>42419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44</v>
      </c>
      <c r="B206" s="186">
        <v>42342</v>
      </c>
      <c r="C206" s="186"/>
      <c r="D206" s="187" t="s">
        <v>680</v>
      </c>
      <c r="E206" s="188" t="s">
        <v>617</v>
      </c>
      <c r="F206" s="189">
        <v>1027.5</v>
      </c>
      <c r="G206" s="188"/>
      <c r="H206" s="188">
        <v>1315</v>
      </c>
      <c r="I206" s="190">
        <v>1250</v>
      </c>
      <c r="J206" s="191" t="s">
        <v>675</v>
      </c>
      <c r="K206" s="192">
        <f t="shared" si="138"/>
        <v>287.5</v>
      </c>
      <c r="L206" s="193">
        <f t="shared" si="139"/>
        <v>0.27980535279805352</v>
      </c>
      <c r="M206" s="188" t="s">
        <v>586</v>
      </c>
      <c r="N206" s="194">
        <v>43244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45</v>
      </c>
      <c r="B207" s="186">
        <v>42367</v>
      </c>
      <c r="C207" s="186"/>
      <c r="D207" s="187" t="s">
        <v>681</v>
      </c>
      <c r="E207" s="188" t="s">
        <v>617</v>
      </c>
      <c r="F207" s="189">
        <v>465</v>
      </c>
      <c r="G207" s="188"/>
      <c r="H207" s="188">
        <v>540</v>
      </c>
      <c r="I207" s="190">
        <v>540</v>
      </c>
      <c r="J207" s="191" t="s">
        <v>675</v>
      </c>
      <c r="K207" s="192">
        <f t="shared" si="138"/>
        <v>75</v>
      </c>
      <c r="L207" s="193">
        <f t="shared" si="139"/>
        <v>0.16129032258064516</v>
      </c>
      <c r="M207" s="188" t="s">
        <v>586</v>
      </c>
      <c r="N207" s="194">
        <v>42530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46</v>
      </c>
      <c r="B208" s="186">
        <v>42380</v>
      </c>
      <c r="C208" s="186"/>
      <c r="D208" s="187" t="s">
        <v>380</v>
      </c>
      <c r="E208" s="188" t="s">
        <v>588</v>
      </c>
      <c r="F208" s="189">
        <v>81</v>
      </c>
      <c r="G208" s="188"/>
      <c r="H208" s="188">
        <v>110</v>
      </c>
      <c r="I208" s="190">
        <v>110</v>
      </c>
      <c r="J208" s="191" t="s">
        <v>675</v>
      </c>
      <c r="K208" s="192">
        <f t="shared" si="138"/>
        <v>29</v>
      </c>
      <c r="L208" s="193">
        <f t="shared" si="139"/>
        <v>0.35802469135802467</v>
      </c>
      <c r="M208" s="188" t="s">
        <v>586</v>
      </c>
      <c r="N208" s="194">
        <v>42745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47</v>
      </c>
      <c r="B209" s="186">
        <v>42382</v>
      </c>
      <c r="C209" s="186"/>
      <c r="D209" s="187" t="s">
        <v>682</v>
      </c>
      <c r="E209" s="188" t="s">
        <v>588</v>
      </c>
      <c r="F209" s="189">
        <v>417.5</v>
      </c>
      <c r="G209" s="188"/>
      <c r="H209" s="188">
        <v>547</v>
      </c>
      <c r="I209" s="190">
        <v>535</v>
      </c>
      <c r="J209" s="191" t="s">
        <v>675</v>
      </c>
      <c r="K209" s="192">
        <f t="shared" si="138"/>
        <v>129.5</v>
      </c>
      <c r="L209" s="193">
        <f t="shared" si="139"/>
        <v>0.31017964071856285</v>
      </c>
      <c r="M209" s="188" t="s">
        <v>586</v>
      </c>
      <c r="N209" s="194">
        <v>42578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48</v>
      </c>
      <c r="B210" s="186">
        <v>42408</v>
      </c>
      <c r="C210" s="186"/>
      <c r="D210" s="187" t="s">
        <v>683</v>
      </c>
      <c r="E210" s="188" t="s">
        <v>617</v>
      </c>
      <c r="F210" s="189">
        <v>650</v>
      </c>
      <c r="G210" s="188"/>
      <c r="H210" s="188">
        <v>800</v>
      </c>
      <c r="I210" s="190">
        <v>800</v>
      </c>
      <c r="J210" s="191" t="s">
        <v>675</v>
      </c>
      <c r="K210" s="192">
        <f t="shared" si="138"/>
        <v>150</v>
      </c>
      <c r="L210" s="193">
        <f t="shared" si="139"/>
        <v>0.23076923076923078</v>
      </c>
      <c r="M210" s="188" t="s">
        <v>586</v>
      </c>
      <c r="N210" s="194">
        <v>43154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49</v>
      </c>
      <c r="B211" s="186">
        <v>42433</v>
      </c>
      <c r="C211" s="186"/>
      <c r="D211" s="187" t="s">
        <v>209</v>
      </c>
      <c r="E211" s="188" t="s">
        <v>617</v>
      </c>
      <c r="F211" s="189">
        <v>437.5</v>
      </c>
      <c r="G211" s="188"/>
      <c r="H211" s="188">
        <v>504.5</v>
      </c>
      <c r="I211" s="190">
        <v>522</v>
      </c>
      <c r="J211" s="191" t="s">
        <v>684</v>
      </c>
      <c r="K211" s="192">
        <f t="shared" si="138"/>
        <v>67</v>
      </c>
      <c r="L211" s="193">
        <f t="shared" si="139"/>
        <v>0.15314285714285714</v>
      </c>
      <c r="M211" s="188" t="s">
        <v>586</v>
      </c>
      <c r="N211" s="194">
        <v>42480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50</v>
      </c>
      <c r="B212" s="186">
        <v>42438</v>
      </c>
      <c r="C212" s="186"/>
      <c r="D212" s="187" t="s">
        <v>685</v>
      </c>
      <c r="E212" s="188" t="s">
        <v>617</v>
      </c>
      <c r="F212" s="189">
        <v>189.5</v>
      </c>
      <c r="G212" s="188"/>
      <c r="H212" s="188">
        <v>218</v>
      </c>
      <c r="I212" s="190">
        <v>218</v>
      </c>
      <c r="J212" s="191" t="s">
        <v>675</v>
      </c>
      <c r="K212" s="192">
        <f t="shared" si="138"/>
        <v>28.5</v>
      </c>
      <c r="L212" s="193">
        <f t="shared" si="139"/>
        <v>0.15039577836411611</v>
      </c>
      <c r="M212" s="188" t="s">
        <v>586</v>
      </c>
      <c r="N212" s="194">
        <v>43034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5">
        <v>51</v>
      </c>
      <c r="B213" s="196">
        <v>42471</v>
      </c>
      <c r="C213" s="196"/>
      <c r="D213" s="204" t="s">
        <v>686</v>
      </c>
      <c r="E213" s="199" t="s">
        <v>617</v>
      </c>
      <c r="F213" s="199">
        <v>36.5</v>
      </c>
      <c r="G213" s="200"/>
      <c r="H213" s="200">
        <v>15.85</v>
      </c>
      <c r="I213" s="200">
        <v>60</v>
      </c>
      <c r="J213" s="201" t="s">
        <v>687</v>
      </c>
      <c r="K213" s="202">
        <f t="shared" si="138"/>
        <v>-20.65</v>
      </c>
      <c r="L213" s="203">
        <f t="shared" si="139"/>
        <v>-0.5657534246575342</v>
      </c>
      <c r="M213" s="199" t="s">
        <v>598</v>
      </c>
      <c r="N213" s="207">
        <v>43627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52</v>
      </c>
      <c r="B214" s="186">
        <v>42472</v>
      </c>
      <c r="C214" s="186"/>
      <c r="D214" s="187" t="s">
        <v>688</v>
      </c>
      <c r="E214" s="188" t="s">
        <v>617</v>
      </c>
      <c r="F214" s="189">
        <v>93</v>
      </c>
      <c r="G214" s="188"/>
      <c r="H214" s="188">
        <v>149</v>
      </c>
      <c r="I214" s="190">
        <v>140</v>
      </c>
      <c r="J214" s="191" t="s">
        <v>689</v>
      </c>
      <c r="K214" s="192">
        <f t="shared" si="138"/>
        <v>56</v>
      </c>
      <c r="L214" s="193">
        <f t="shared" si="139"/>
        <v>0.60215053763440862</v>
      </c>
      <c r="M214" s="188" t="s">
        <v>586</v>
      </c>
      <c r="N214" s="194">
        <v>42740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53</v>
      </c>
      <c r="B215" s="186">
        <v>42472</v>
      </c>
      <c r="C215" s="186"/>
      <c r="D215" s="187" t="s">
        <v>690</v>
      </c>
      <c r="E215" s="188" t="s">
        <v>617</v>
      </c>
      <c r="F215" s="189">
        <v>130</v>
      </c>
      <c r="G215" s="188"/>
      <c r="H215" s="188">
        <v>150</v>
      </c>
      <c r="I215" s="190" t="s">
        <v>691</v>
      </c>
      <c r="J215" s="191" t="s">
        <v>675</v>
      </c>
      <c r="K215" s="192">
        <f t="shared" si="138"/>
        <v>20</v>
      </c>
      <c r="L215" s="193">
        <f t="shared" si="139"/>
        <v>0.15384615384615385</v>
      </c>
      <c r="M215" s="188" t="s">
        <v>586</v>
      </c>
      <c r="N215" s="194">
        <v>42564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54</v>
      </c>
      <c r="B216" s="186">
        <v>42473</v>
      </c>
      <c r="C216" s="186"/>
      <c r="D216" s="187" t="s">
        <v>692</v>
      </c>
      <c r="E216" s="188" t="s">
        <v>617</v>
      </c>
      <c r="F216" s="189">
        <v>196</v>
      </c>
      <c r="G216" s="188"/>
      <c r="H216" s="188">
        <v>299</v>
      </c>
      <c r="I216" s="190">
        <v>299</v>
      </c>
      <c r="J216" s="191" t="s">
        <v>675</v>
      </c>
      <c r="K216" s="192">
        <v>103</v>
      </c>
      <c r="L216" s="193">
        <v>0.52551020408163296</v>
      </c>
      <c r="M216" s="188" t="s">
        <v>586</v>
      </c>
      <c r="N216" s="194">
        <v>42620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55</v>
      </c>
      <c r="B217" s="186">
        <v>42473</v>
      </c>
      <c r="C217" s="186"/>
      <c r="D217" s="187" t="s">
        <v>693</v>
      </c>
      <c r="E217" s="188" t="s">
        <v>617</v>
      </c>
      <c r="F217" s="189">
        <v>88</v>
      </c>
      <c r="G217" s="188"/>
      <c r="H217" s="188">
        <v>103</v>
      </c>
      <c r="I217" s="190">
        <v>103</v>
      </c>
      <c r="J217" s="191" t="s">
        <v>675</v>
      </c>
      <c r="K217" s="192">
        <v>15</v>
      </c>
      <c r="L217" s="193">
        <v>0.170454545454545</v>
      </c>
      <c r="M217" s="188" t="s">
        <v>586</v>
      </c>
      <c r="N217" s="194">
        <v>42530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56</v>
      </c>
      <c r="B218" s="186">
        <v>42492</v>
      </c>
      <c r="C218" s="186"/>
      <c r="D218" s="187" t="s">
        <v>694</v>
      </c>
      <c r="E218" s="188" t="s">
        <v>617</v>
      </c>
      <c r="F218" s="189">
        <v>127.5</v>
      </c>
      <c r="G218" s="188"/>
      <c r="H218" s="188">
        <v>148</v>
      </c>
      <c r="I218" s="190" t="s">
        <v>695</v>
      </c>
      <c r="J218" s="191" t="s">
        <v>675</v>
      </c>
      <c r="K218" s="192">
        <f>H218-F218</f>
        <v>20.5</v>
      </c>
      <c r="L218" s="193">
        <f>K218/F218</f>
        <v>0.16078431372549021</v>
      </c>
      <c r="M218" s="188" t="s">
        <v>586</v>
      </c>
      <c r="N218" s="194">
        <v>42564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57</v>
      </c>
      <c r="B219" s="186">
        <v>42493</v>
      </c>
      <c r="C219" s="186"/>
      <c r="D219" s="187" t="s">
        <v>696</v>
      </c>
      <c r="E219" s="188" t="s">
        <v>617</v>
      </c>
      <c r="F219" s="189">
        <v>675</v>
      </c>
      <c r="G219" s="188"/>
      <c r="H219" s="188">
        <v>815</v>
      </c>
      <c r="I219" s="190" t="s">
        <v>697</v>
      </c>
      <c r="J219" s="191" t="s">
        <v>675</v>
      </c>
      <c r="K219" s="192">
        <f>H219-F219</f>
        <v>140</v>
      </c>
      <c r="L219" s="193">
        <f>K219/F219</f>
        <v>0.2074074074074074</v>
      </c>
      <c r="M219" s="188" t="s">
        <v>586</v>
      </c>
      <c r="N219" s="194">
        <v>43154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5">
        <v>58</v>
      </c>
      <c r="B220" s="196">
        <v>42522</v>
      </c>
      <c r="C220" s="196"/>
      <c r="D220" s="197" t="s">
        <v>698</v>
      </c>
      <c r="E220" s="198" t="s">
        <v>617</v>
      </c>
      <c r="F220" s="199">
        <v>500</v>
      </c>
      <c r="G220" s="199"/>
      <c r="H220" s="200">
        <v>232.5</v>
      </c>
      <c r="I220" s="200" t="s">
        <v>699</v>
      </c>
      <c r="J220" s="201" t="s">
        <v>700</v>
      </c>
      <c r="K220" s="202">
        <f>H220-F220</f>
        <v>-267.5</v>
      </c>
      <c r="L220" s="203">
        <f>K220/F220</f>
        <v>-0.53500000000000003</v>
      </c>
      <c r="M220" s="199" t="s">
        <v>598</v>
      </c>
      <c r="N220" s="196">
        <v>43735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59</v>
      </c>
      <c r="B221" s="186">
        <v>42527</v>
      </c>
      <c r="C221" s="186"/>
      <c r="D221" s="187" t="s">
        <v>538</v>
      </c>
      <c r="E221" s="188" t="s">
        <v>617</v>
      </c>
      <c r="F221" s="189">
        <v>110</v>
      </c>
      <c r="G221" s="188"/>
      <c r="H221" s="188">
        <v>126.5</v>
      </c>
      <c r="I221" s="190">
        <v>125</v>
      </c>
      <c r="J221" s="191" t="s">
        <v>626</v>
      </c>
      <c r="K221" s="192">
        <f>H221-F221</f>
        <v>16.5</v>
      </c>
      <c r="L221" s="193">
        <f>K221/F221</f>
        <v>0.15</v>
      </c>
      <c r="M221" s="188" t="s">
        <v>586</v>
      </c>
      <c r="N221" s="194">
        <v>42552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60</v>
      </c>
      <c r="B222" s="186">
        <v>42538</v>
      </c>
      <c r="C222" s="186"/>
      <c r="D222" s="187" t="s">
        <v>701</v>
      </c>
      <c r="E222" s="188" t="s">
        <v>617</v>
      </c>
      <c r="F222" s="189">
        <v>44</v>
      </c>
      <c r="G222" s="188"/>
      <c r="H222" s="188">
        <v>69.5</v>
      </c>
      <c r="I222" s="190">
        <v>69.5</v>
      </c>
      <c r="J222" s="191" t="s">
        <v>702</v>
      </c>
      <c r="K222" s="192">
        <f>H222-F222</f>
        <v>25.5</v>
      </c>
      <c r="L222" s="193">
        <f>K222/F222</f>
        <v>0.57954545454545459</v>
      </c>
      <c r="M222" s="188" t="s">
        <v>586</v>
      </c>
      <c r="N222" s="194">
        <v>42977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61</v>
      </c>
      <c r="B223" s="186">
        <v>42549</v>
      </c>
      <c r="C223" s="186"/>
      <c r="D223" s="187" t="s">
        <v>703</v>
      </c>
      <c r="E223" s="188" t="s">
        <v>617</v>
      </c>
      <c r="F223" s="189">
        <v>262.5</v>
      </c>
      <c r="G223" s="188"/>
      <c r="H223" s="188">
        <v>340</v>
      </c>
      <c r="I223" s="190">
        <v>333</v>
      </c>
      <c r="J223" s="191" t="s">
        <v>704</v>
      </c>
      <c r="K223" s="192">
        <v>77.5</v>
      </c>
      <c r="L223" s="193">
        <v>0.29523809523809502</v>
      </c>
      <c r="M223" s="188" t="s">
        <v>586</v>
      </c>
      <c r="N223" s="194">
        <v>43017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62</v>
      </c>
      <c r="B224" s="186">
        <v>42549</v>
      </c>
      <c r="C224" s="186"/>
      <c r="D224" s="187" t="s">
        <v>705</v>
      </c>
      <c r="E224" s="188" t="s">
        <v>617</v>
      </c>
      <c r="F224" s="189">
        <v>840</v>
      </c>
      <c r="G224" s="188"/>
      <c r="H224" s="188">
        <v>1230</v>
      </c>
      <c r="I224" s="190">
        <v>1230</v>
      </c>
      <c r="J224" s="191" t="s">
        <v>675</v>
      </c>
      <c r="K224" s="192">
        <v>390</v>
      </c>
      <c r="L224" s="193">
        <v>0.46428571428571402</v>
      </c>
      <c r="M224" s="188" t="s">
        <v>586</v>
      </c>
      <c r="N224" s="194">
        <v>42649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8">
        <v>63</v>
      </c>
      <c r="B225" s="209">
        <v>42556</v>
      </c>
      <c r="C225" s="209"/>
      <c r="D225" s="210" t="s">
        <v>706</v>
      </c>
      <c r="E225" s="211" t="s">
        <v>617</v>
      </c>
      <c r="F225" s="211">
        <v>395</v>
      </c>
      <c r="G225" s="212"/>
      <c r="H225" s="212">
        <f>(468.5+342.5)/2</f>
        <v>405.5</v>
      </c>
      <c r="I225" s="212">
        <v>510</v>
      </c>
      <c r="J225" s="213" t="s">
        <v>707</v>
      </c>
      <c r="K225" s="214">
        <f t="shared" ref="K225:K231" si="140">H225-F225</f>
        <v>10.5</v>
      </c>
      <c r="L225" s="215">
        <f t="shared" ref="L225:L231" si="141">K225/F225</f>
        <v>2.6582278481012658E-2</v>
      </c>
      <c r="M225" s="211" t="s">
        <v>708</v>
      </c>
      <c r="N225" s="209">
        <v>43606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5">
        <v>64</v>
      </c>
      <c r="B226" s="196">
        <v>42584</v>
      </c>
      <c r="C226" s="196"/>
      <c r="D226" s="197" t="s">
        <v>709</v>
      </c>
      <c r="E226" s="198" t="s">
        <v>588</v>
      </c>
      <c r="F226" s="199">
        <f>169.5-12.8</f>
        <v>156.69999999999999</v>
      </c>
      <c r="G226" s="199"/>
      <c r="H226" s="200">
        <v>77</v>
      </c>
      <c r="I226" s="200" t="s">
        <v>710</v>
      </c>
      <c r="J226" s="201" t="s">
        <v>711</v>
      </c>
      <c r="K226" s="202">
        <f t="shared" si="140"/>
        <v>-79.699999999999989</v>
      </c>
      <c r="L226" s="203">
        <f t="shared" si="141"/>
        <v>-0.50861518825781749</v>
      </c>
      <c r="M226" s="199" t="s">
        <v>598</v>
      </c>
      <c r="N226" s="196">
        <v>43522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5">
        <v>65</v>
      </c>
      <c r="B227" s="196">
        <v>42586</v>
      </c>
      <c r="C227" s="196"/>
      <c r="D227" s="197" t="s">
        <v>712</v>
      </c>
      <c r="E227" s="198" t="s">
        <v>617</v>
      </c>
      <c r="F227" s="199">
        <v>400</v>
      </c>
      <c r="G227" s="199"/>
      <c r="H227" s="200">
        <v>305</v>
      </c>
      <c r="I227" s="200">
        <v>475</v>
      </c>
      <c r="J227" s="201" t="s">
        <v>713</v>
      </c>
      <c r="K227" s="202">
        <f t="shared" si="140"/>
        <v>-95</v>
      </c>
      <c r="L227" s="203">
        <f t="shared" si="141"/>
        <v>-0.23749999999999999</v>
      </c>
      <c r="M227" s="199" t="s">
        <v>598</v>
      </c>
      <c r="N227" s="196">
        <v>43606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66</v>
      </c>
      <c r="B228" s="186">
        <v>42593</v>
      </c>
      <c r="C228" s="186"/>
      <c r="D228" s="187" t="s">
        <v>714</v>
      </c>
      <c r="E228" s="188" t="s">
        <v>617</v>
      </c>
      <c r="F228" s="189">
        <v>86.5</v>
      </c>
      <c r="G228" s="188"/>
      <c r="H228" s="188">
        <v>130</v>
      </c>
      <c r="I228" s="190">
        <v>130</v>
      </c>
      <c r="J228" s="191" t="s">
        <v>715</v>
      </c>
      <c r="K228" s="192">
        <f t="shared" si="140"/>
        <v>43.5</v>
      </c>
      <c r="L228" s="193">
        <f t="shared" si="141"/>
        <v>0.50289017341040465</v>
      </c>
      <c r="M228" s="188" t="s">
        <v>586</v>
      </c>
      <c r="N228" s="194">
        <v>43091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5">
        <v>67</v>
      </c>
      <c r="B229" s="196">
        <v>42600</v>
      </c>
      <c r="C229" s="196"/>
      <c r="D229" s="197" t="s">
        <v>109</v>
      </c>
      <c r="E229" s="198" t="s">
        <v>617</v>
      </c>
      <c r="F229" s="199">
        <v>133.5</v>
      </c>
      <c r="G229" s="199"/>
      <c r="H229" s="200">
        <v>126.5</v>
      </c>
      <c r="I229" s="200">
        <v>178</v>
      </c>
      <c r="J229" s="201" t="s">
        <v>716</v>
      </c>
      <c r="K229" s="202">
        <f t="shared" si="140"/>
        <v>-7</v>
      </c>
      <c r="L229" s="203">
        <f t="shared" si="141"/>
        <v>-5.2434456928838954E-2</v>
      </c>
      <c r="M229" s="199" t="s">
        <v>598</v>
      </c>
      <c r="N229" s="196">
        <v>42615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68</v>
      </c>
      <c r="B230" s="186">
        <v>42613</v>
      </c>
      <c r="C230" s="186"/>
      <c r="D230" s="187" t="s">
        <v>717</v>
      </c>
      <c r="E230" s="188" t="s">
        <v>617</v>
      </c>
      <c r="F230" s="189">
        <v>560</v>
      </c>
      <c r="G230" s="188"/>
      <c r="H230" s="188">
        <v>725</v>
      </c>
      <c r="I230" s="190">
        <v>725</v>
      </c>
      <c r="J230" s="191" t="s">
        <v>619</v>
      </c>
      <c r="K230" s="192">
        <f t="shared" si="140"/>
        <v>165</v>
      </c>
      <c r="L230" s="193">
        <f t="shared" si="141"/>
        <v>0.29464285714285715</v>
      </c>
      <c r="M230" s="188" t="s">
        <v>586</v>
      </c>
      <c r="N230" s="194">
        <v>42456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69</v>
      </c>
      <c r="B231" s="186">
        <v>42614</v>
      </c>
      <c r="C231" s="186"/>
      <c r="D231" s="187" t="s">
        <v>718</v>
      </c>
      <c r="E231" s="188" t="s">
        <v>617</v>
      </c>
      <c r="F231" s="189">
        <v>160.5</v>
      </c>
      <c r="G231" s="188"/>
      <c r="H231" s="188">
        <v>210</v>
      </c>
      <c r="I231" s="190">
        <v>210</v>
      </c>
      <c r="J231" s="191" t="s">
        <v>619</v>
      </c>
      <c r="K231" s="192">
        <f t="shared" si="140"/>
        <v>49.5</v>
      </c>
      <c r="L231" s="193">
        <f t="shared" si="141"/>
        <v>0.30841121495327101</v>
      </c>
      <c r="M231" s="188" t="s">
        <v>586</v>
      </c>
      <c r="N231" s="194">
        <v>42871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70</v>
      </c>
      <c r="B232" s="186">
        <v>42646</v>
      </c>
      <c r="C232" s="186"/>
      <c r="D232" s="187" t="s">
        <v>394</v>
      </c>
      <c r="E232" s="188" t="s">
        <v>617</v>
      </c>
      <c r="F232" s="189">
        <v>430</v>
      </c>
      <c r="G232" s="188"/>
      <c r="H232" s="188">
        <v>596</v>
      </c>
      <c r="I232" s="190">
        <v>575</v>
      </c>
      <c r="J232" s="191" t="s">
        <v>719</v>
      </c>
      <c r="K232" s="192">
        <v>166</v>
      </c>
      <c r="L232" s="193">
        <v>0.38604651162790699</v>
      </c>
      <c r="M232" s="188" t="s">
        <v>586</v>
      </c>
      <c r="N232" s="194">
        <v>42769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71</v>
      </c>
      <c r="B233" s="186">
        <v>42657</v>
      </c>
      <c r="C233" s="186"/>
      <c r="D233" s="187" t="s">
        <v>720</v>
      </c>
      <c r="E233" s="188" t="s">
        <v>617</v>
      </c>
      <c r="F233" s="189">
        <v>280</v>
      </c>
      <c r="G233" s="188"/>
      <c r="H233" s="188">
        <v>345</v>
      </c>
      <c r="I233" s="190">
        <v>345</v>
      </c>
      <c r="J233" s="191" t="s">
        <v>619</v>
      </c>
      <c r="K233" s="192">
        <f t="shared" ref="K233:K238" si="142">H233-F233</f>
        <v>65</v>
      </c>
      <c r="L233" s="193">
        <f>K233/F233</f>
        <v>0.23214285714285715</v>
      </c>
      <c r="M233" s="188" t="s">
        <v>586</v>
      </c>
      <c r="N233" s="194">
        <v>42814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72</v>
      </c>
      <c r="B234" s="186">
        <v>42657</v>
      </c>
      <c r="C234" s="186"/>
      <c r="D234" s="187" t="s">
        <v>721</v>
      </c>
      <c r="E234" s="188" t="s">
        <v>617</v>
      </c>
      <c r="F234" s="189">
        <v>245</v>
      </c>
      <c r="G234" s="188"/>
      <c r="H234" s="188">
        <v>325.5</v>
      </c>
      <c r="I234" s="190">
        <v>330</v>
      </c>
      <c r="J234" s="191" t="s">
        <v>722</v>
      </c>
      <c r="K234" s="192">
        <f t="shared" si="142"/>
        <v>80.5</v>
      </c>
      <c r="L234" s="193">
        <f>K234/F234</f>
        <v>0.32857142857142857</v>
      </c>
      <c r="M234" s="188" t="s">
        <v>586</v>
      </c>
      <c r="N234" s="194">
        <v>42769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73</v>
      </c>
      <c r="B235" s="186">
        <v>42660</v>
      </c>
      <c r="C235" s="186"/>
      <c r="D235" s="187" t="s">
        <v>344</v>
      </c>
      <c r="E235" s="188" t="s">
        <v>617</v>
      </c>
      <c r="F235" s="189">
        <v>125</v>
      </c>
      <c r="G235" s="188"/>
      <c r="H235" s="188">
        <v>160</v>
      </c>
      <c r="I235" s="190">
        <v>160</v>
      </c>
      <c r="J235" s="191" t="s">
        <v>675</v>
      </c>
      <c r="K235" s="192">
        <f t="shared" si="142"/>
        <v>35</v>
      </c>
      <c r="L235" s="193">
        <v>0.28000000000000003</v>
      </c>
      <c r="M235" s="188" t="s">
        <v>586</v>
      </c>
      <c r="N235" s="194">
        <v>42803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74</v>
      </c>
      <c r="B236" s="186">
        <v>42660</v>
      </c>
      <c r="C236" s="186"/>
      <c r="D236" s="187" t="s">
        <v>467</v>
      </c>
      <c r="E236" s="188" t="s">
        <v>617</v>
      </c>
      <c r="F236" s="189">
        <v>114</v>
      </c>
      <c r="G236" s="188"/>
      <c r="H236" s="188">
        <v>145</v>
      </c>
      <c r="I236" s="190">
        <v>145</v>
      </c>
      <c r="J236" s="191" t="s">
        <v>675</v>
      </c>
      <c r="K236" s="192">
        <f t="shared" si="142"/>
        <v>31</v>
      </c>
      <c r="L236" s="193">
        <f>K236/F236</f>
        <v>0.27192982456140352</v>
      </c>
      <c r="M236" s="188" t="s">
        <v>586</v>
      </c>
      <c r="N236" s="194">
        <v>42859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75</v>
      </c>
      <c r="B237" s="186">
        <v>42660</v>
      </c>
      <c r="C237" s="186"/>
      <c r="D237" s="187" t="s">
        <v>723</v>
      </c>
      <c r="E237" s="188" t="s">
        <v>617</v>
      </c>
      <c r="F237" s="189">
        <v>212</v>
      </c>
      <c r="G237" s="188"/>
      <c r="H237" s="188">
        <v>280</v>
      </c>
      <c r="I237" s="190">
        <v>276</v>
      </c>
      <c r="J237" s="191" t="s">
        <v>724</v>
      </c>
      <c r="K237" s="192">
        <f t="shared" si="142"/>
        <v>68</v>
      </c>
      <c r="L237" s="193">
        <f>K237/F237</f>
        <v>0.32075471698113206</v>
      </c>
      <c r="M237" s="188" t="s">
        <v>586</v>
      </c>
      <c r="N237" s="194">
        <v>42858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76</v>
      </c>
      <c r="B238" s="186">
        <v>42678</v>
      </c>
      <c r="C238" s="186"/>
      <c r="D238" s="187" t="s">
        <v>455</v>
      </c>
      <c r="E238" s="188" t="s">
        <v>617</v>
      </c>
      <c r="F238" s="189">
        <v>155</v>
      </c>
      <c r="G238" s="188"/>
      <c r="H238" s="188">
        <v>210</v>
      </c>
      <c r="I238" s="190">
        <v>210</v>
      </c>
      <c r="J238" s="191" t="s">
        <v>725</v>
      </c>
      <c r="K238" s="192">
        <f t="shared" si="142"/>
        <v>55</v>
      </c>
      <c r="L238" s="193">
        <f>K238/F238</f>
        <v>0.35483870967741937</v>
      </c>
      <c r="M238" s="188" t="s">
        <v>586</v>
      </c>
      <c r="N238" s="194">
        <v>42944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5">
        <v>77</v>
      </c>
      <c r="B239" s="196">
        <v>42710</v>
      </c>
      <c r="C239" s="196"/>
      <c r="D239" s="197" t="s">
        <v>726</v>
      </c>
      <c r="E239" s="198" t="s">
        <v>617</v>
      </c>
      <c r="F239" s="199">
        <v>150.5</v>
      </c>
      <c r="G239" s="199"/>
      <c r="H239" s="200">
        <v>72.5</v>
      </c>
      <c r="I239" s="200">
        <v>174</v>
      </c>
      <c r="J239" s="201" t="s">
        <v>727</v>
      </c>
      <c r="K239" s="202">
        <v>-78</v>
      </c>
      <c r="L239" s="203">
        <v>-0.51827242524916906</v>
      </c>
      <c r="M239" s="199" t="s">
        <v>598</v>
      </c>
      <c r="N239" s="196">
        <v>43333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78</v>
      </c>
      <c r="B240" s="186">
        <v>42712</v>
      </c>
      <c r="C240" s="186"/>
      <c r="D240" s="187" t="s">
        <v>728</v>
      </c>
      <c r="E240" s="188" t="s">
        <v>617</v>
      </c>
      <c r="F240" s="189">
        <v>380</v>
      </c>
      <c r="G240" s="188"/>
      <c r="H240" s="188">
        <v>478</v>
      </c>
      <c r="I240" s="190">
        <v>468</v>
      </c>
      <c r="J240" s="191" t="s">
        <v>675</v>
      </c>
      <c r="K240" s="192">
        <f>H240-F240</f>
        <v>98</v>
      </c>
      <c r="L240" s="193">
        <f>K240/F240</f>
        <v>0.25789473684210529</v>
      </c>
      <c r="M240" s="188" t="s">
        <v>586</v>
      </c>
      <c r="N240" s="194">
        <v>43025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79</v>
      </c>
      <c r="B241" s="186">
        <v>42734</v>
      </c>
      <c r="C241" s="186"/>
      <c r="D241" s="187" t="s">
        <v>108</v>
      </c>
      <c r="E241" s="188" t="s">
        <v>617</v>
      </c>
      <c r="F241" s="189">
        <v>305</v>
      </c>
      <c r="G241" s="188"/>
      <c r="H241" s="188">
        <v>375</v>
      </c>
      <c r="I241" s="190">
        <v>375</v>
      </c>
      <c r="J241" s="191" t="s">
        <v>675</v>
      </c>
      <c r="K241" s="192">
        <f>H241-F241</f>
        <v>70</v>
      </c>
      <c r="L241" s="193">
        <f>K241/F241</f>
        <v>0.22950819672131148</v>
      </c>
      <c r="M241" s="188" t="s">
        <v>586</v>
      </c>
      <c r="N241" s="194">
        <v>42768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80</v>
      </c>
      <c r="B242" s="186">
        <v>42739</v>
      </c>
      <c r="C242" s="186"/>
      <c r="D242" s="187" t="s">
        <v>94</v>
      </c>
      <c r="E242" s="188" t="s">
        <v>617</v>
      </c>
      <c r="F242" s="189">
        <v>99.5</v>
      </c>
      <c r="G242" s="188"/>
      <c r="H242" s="188">
        <v>158</v>
      </c>
      <c r="I242" s="190">
        <v>158</v>
      </c>
      <c r="J242" s="191" t="s">
        <v>675</v>
      </c>
      <c r="K242" s="192">
        <f>H242-F242</f>
        <v>58.5</v>
      </c>
      <c r="L242" s="193">
        <f>K242/F242</f>
        <v>0.5879396984924623</v>
      </c>
      <c r="M242" s="188" t="s">
        <v>586</v>
      </c>
      <c r="N242" s="194">
        <v>42898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81</v>
      </c>
      <c r="B243" s="186">
        <v>42739</v>
      </c>
      <c r="C243" s="186"/>
      <c r="D243" s="187" t="s">
        <v>94</v>
      </c>
      <c r="E243" s="188" t="s">
        <v>617</v>
      </c>
      <c r="F243" s="189">
        <v>99.5</v>
      </c>
      <c r="G243" s="188"/>
      <c r="H243" s="188">
        <v>158</v>
      </c>
      <c r="I243" s="190">
        <v>158</v>
      </c>
      <c r="J243" s="191" t="s">
        <v>675</v>
      </c>
      <c r="K243" s="192">
        <v>58.5</v>
      </c>
      <c r="L243" s="193">
        <v>0.58793969849246197</v>
      </c>
      <c r="M243" s="188" t="s">
        <v>586</v>
      </c>
      <c r="N243" s="194">
        <v>42898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82</v>
      </c>
      <c r="B244" s="186">
        <v>42786</v>
      </c>
      <c r="C244" s="186"/>
      <c r="D244" s="187" t="s">
        <v>184</v>
      </c>
      <c r="E244" s="188" t="s">
        <v>617</v>
      </c>
      <c r="F244" s="189">
        <v>140.5</v>
      </c>
      <c r="G244" s="188"/>
      <c r="H244" s="188">
        <v>220</v>
      </c>
      <c r="I244" s="190">
        <v>220</v>
      </c>
      <c r="J244" s="191" t="s">
        <v>675</v>
      </c>
      <c r="K244" s="192">
        <f>H244-F244</f>
        <v>79.5</v>
      </c>
      <c r="L244" s="193">
        <f>K244/F244</f>
        <v>0.5658362989323843</v>
      </c>
      <c r="M244" s="188" t="s">
        <v>586</v>
      </c>
      <c r="N244" s="194">
        <v>42864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83</v>
      </c>
      <c r="B245" s="186">
        <v>42786</v>
      </c>
      <c r="C245" s="186"/>
      <c r="D245" s="187" t="s">
        <v>729</v>
      </c>
      <c r="E245" s="188" t="s">
        <v>617</v>
      </c>
      <c r="F245" s="189">
        <v>202.5</v>
      </c>
      <c r="G245" s="188"/>
      <c r="H245" s="188">
        <v>234</v>
      </c>
      <c r="I245" s="190">
        <v>234</v>
      </c>
      <c r="J245" s="191" t="s">
        <v>675</v>
      </c>
      <c r="K245" s="192">
        <v>31.5</v>
      </c>
      <c r="L245" s="193">
        <v>0.155555555555556</v>
      </c>
      <c r="M245" s="188" t="s">
        <v>586</v>
      </c>
      <c r="N245" s="194">
        <v>42836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84</v>
      </c>
      <c r="B246" s="186">
        <v>42818</v>
      </c>
      <c r="C246" s="186"/>
      <c r="D246" s="187" t="s">
        <v>730</v>
      </c>
      <c r="E246" s="188" t="s">
        <v>617</v>
      </c>
      <c r="F246" s="189">
        <v>300.5</v>
      </c>
      <c r="G246" s="188"/>
      <c r="H246" s="188">
        <v>417.5</v>
      </c>
      <c r="I246" s="190">
        <v>420</v>
      </c>
      <c r="J246" s="191" t="s">
        <v>731</v>
      </c>
      <c r="K246" s="192">
        <f>H246-F246</f>
        <v>117</v>
      </c>
      <c r="L246" s="193">
        <f>K246/F246</f>
        <v>0.38935108153078202</v>
      </c>
      <c r="M246" s="188" t="s">
        <v>586</v>
      </c>
      <c r="N246" s="194">
        <v>43070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85</v>
      </c>
      <c r="B247" s="186">
        <v>42818</v>
      </c>
      <c r="C247" s="186"/>
      <c r="D247" s="187" t="s">
        <v>705</v>
      </c>
      <c r="E247" s="188" t="s">
        <v>617</v>
      </c>
      <c r="F247" s="189">
        <v>850</v>
      </c>
      <c r="G247" s="188"/>
      <c r="H247" s="188">
        <v>1042.5</v>
      </c>
      <c r="I247" s="190">
        <v>1023</v>
      </c>
      <c r="J247" s="191" t="s">
        <v>732</v>
      </c>
      <c r="K247" s="192">
        <v>192.5</v>
      </c>
      <c r="L247" s="193">
        <v>0.22647058823529401</v>
      </c>
      <c r="M247" s="188" t="s">
        <v>586</v>
      </c>
      <c r="N247" s="194">
        <v>42830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86</v>
      </c>
      <c r="B248" s="186">
        <v>42830</v>
      </c>
      <c r="C248" s="186"/>
      <c r="D248" s="187" t="s">
        <v>486</v>
      </c>
      <c r="E248" s="188" t="s">
        <v>617</v>
      </c>
      <c r="F248" s="189">
        <v>785</v>
      </c>
      <c r="G248" s="188"/>
      <c r="H248" s="188">
        <v>930</v>
      </c>
      <c r="I248" s="190">
        <v>920</v>
      </c>
      <c r="J248" s="191" t="s">
        <v>733</v>
      </c>
      <c r="K248" s="192">
        <f>H248-F248</f>
        <v>145</v>
      </c>
      <c r="L248" s="193">
        <f>K248/F248</f>
        <v>0.18471337579617833</v>
      </c>
      <c r="M248" s="188" t="s">
        <v>586</v>
      </c>
      <c r="N248" s="194">
        <v>42976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5">
        <v>87</v>
      </c>
      <c r="B249" s="196">
        <v>42831</v>
      </c>
      <c r="C249" s="196"/>
      <c r="D249" s="197" t="s">
        <v>734</v>
      </c>
      <c r="E249" s="198" t="s">
        <v>617</v>
      </c>
      <c r="F249" s="199">
        <v>40</v>
      </c>
      <c r="G249" s="199"/>
      <c r="H249" s="200">
        <v>13.1</v>
      </c>
      <c r="I249" s="200">
        <v>60</v>
      </c>
      <c r="J249" s="201" t="s">
        <v>735</v>
      </c>
      <c r="K249" s="202">
        <v>-26.9</v>
      </c>
      <c r="L249" s="203">
        <v>-0.67249999999999999</v>
      </c>
      <c r="M249" s="199" t="s">
        <v>598</v>
      </c>
      <c r="N249" s="196">
        <v>43138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88</v>
      </c>
      <c r="B250" s="186">
        <v>42837</v>
      </c>
      <c r="C250" s="186"/>
      <c r="D250" s="187" t="s">
        <v>93</v>
      </c>
      <c r="E250" s="188" t="s">
        <v>617</v>
      </c>
      <c r="F250" s="189">
        <v>289.5</v>
      </c>
      <c r="G250" s="188"/>
      <c r="H250" s="188">
        <v>354</v>
      </c>
      <c r="I250" s="190">
        <v>360</v>
      </c>
      <c r="J250" s="191" t="s">
        <v>736</v>
      </c>
      <c r="K250" s="192">
        <f t="shared" ref="K250:K258" si="143">H250-F250</f>
        <v>64.5</v>
      </c>
      <c r="L250" s="193">
        <f t="shared" ref="L250:L258" si="144">K250/F250</f>
        <v>0.22279792746113988</v>
      </c>
      <c r="M250" s="188" t="s">
        <v>586</v>
      </c>
      <c r="N250" s="194">
        <v>43040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89</v>
      </c>
      <c r="B251" s="186">
        <v>42845</v>
      </c>
      <c r="C251" s="186"/>
      <c r="D251" s="187" t="s">
        <v>425</v>
      </c>
      <c r="E251" s="188" t="s">
        <v>617</v>
      </c>
      <c r="F251" s="189">
        <v>700</v>
      </c>
      <c r="G251" s="188"/>
      <c r="H251" s="188">
        <v>840</v>
      </c>
      <c r="I251" s="190">
        <v>840</v>
      </c>
      <c r="J251" s="191" t="s">
        <v>737</v>
      </c>
      <c r="K251" s="192">
        <f t="shared" si="143"/>
        <v>140</v>
      </c>
      <c r="L251" s="193">
        <f t="shared" si="144"/>
        <v>0.2</v>
      </c>
      <c r="M251" s="188" t="s">
        <v>586</v>
      </c>
      <c r="N251" s="194">
        <v>42893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90</v>
      </c>
      <c r="B252" s="186">
        <v>42887</v>
      </c>
      <c r="C252" s="186"/>
      <c r="D252" s="187" t="s">
        <v>738</v>
      </c>
      <c r="E252" s="188" t="s">
        <v>617</v>
      </c>
      <c r="F252" s="189">
        <v>130</v>
      </c>
      <c r="G252" s="188"/>
      <c r="H252" s="188">
        <v>144.25</v>
      </c>
      <c r="I252" s="190">
        <v>170</v>
      </c>
      <c r="J252" s="191" t="s">
        <v>739</v>
      </c>
      <c r="K252" s="192">
        <f t="shared" si="143"/>
        <v>14.25</v>
      </c>
      <c r="L252" s="193">
        <f t="shared" si="144"/>
        <v>0.10961538461538461</v>
      </c>
      <c r="M252" s="188" t="s">
        <v>586</v>
      </c>
      <c r="N252" s="194">
        <v>43675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91</v>
      </c>
      <c r="B253" s="186">
        <v>42901</v>
      </c>
      <c r="C253" s="186"/>
      <c r="D253" s="187" t="s">
        <v>740</v>
      </c>
      <c r="E253" s="188" t="s">
        <v>617</v>
      </c>
      <c r="F253" s="189">
        <v>214.5</v>
      </c>
      <c r="G253" s="188"/>
      <c r="H253" s="188">
        <v>262</v>
      </c>
      <c r="I253" s="190">
        <v>262</v>
      </c>
      <c r="J253" s="191" t="s">
        <v>741</v>
      </c>
      <c r="K253" s="192">
        <f t="shared" si="143"/>
        <v>47.5</v>
      </c>
      <c r="L253" s="193">
        <f t="shared" si="144"/>
        <v>0.22144522144522144</v>
      </c>
      <c r="M253" s="188" t="s">
        <v>586</v>
      </c>
      <c r="N253" s="194">
        <v>42977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92</v>
      </c>
      <c r="B254" s="217">
        <v>42933</v>
      </c>
      <c r="C254" s="217"/>
      <c r="D254" s="218" t="s">
        <v>742</v>
      </c>
      <c r="E254" s="219" t="s">
        <v>617</v>
      </c>
      <c r="F254" s="220">
        <v>370</v>
      </c>
      <c r="G254" s="219"/>
      <c r="H254" s="219">
        <v>447.5</v>
      </c>
      <c r="I254" s="221">
        <v>450</v>
      </c>
      <c r="J254" s="222" t="s">
        <v>675</v>
      </c>
      <c r="K254" s="192">
        <f t="shared" si="143"/>
        <v>77.5</v>
      </c>
      <c r="L254" s="223">
        <f t="shared" si="144"/>
        <v>0.20945945945945946</v>
      </c>
      <c r="M254" s="219" t="s">
        <v>586</v>
      </c>
      <c r="N254" s="224">
        <v>43035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93</v>
      </c>
      <c r="B255" s="217">
        <v>42943</v>
      </c>
      <c r="C255" s="217"/>
      <c r="D255" s="218" t="s">
        <v>182</v>
      </c>
      <c r="E255" s="219" t="s">
        <v>617</v>
      </c>
      <c r="F255" s="220">
        <v>657.5</v>
      </c>
      <c r="G255" s="219"/>
      <c r="H255" s="219">
        <v>825</v>
      </c>
      <c r="I255" s="221">
        <v>820</v>
      </c>
      <c r="J255" s="222" t="s">
        <v>675</v>
      </c>
      <c r="K255" s="192">
        <f t="shared" si="143"/>
        <v>167.5</v>
      </c>
      <c r="L255" s="223">
        <f t="shared" si="144"/>
        <v>0.25475285171102663</v>
      </c>
      <c r="M255" s="219" t="s">
        <v>586</v>
      </c>
      <c r="N255" s="224">
        <v>43090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94</v>
      </c>
      <c r="B256" s="186">
        <v>42964</v>
      </c>
      <c r="C256" s="186"/>
      <c r="D256" s="187" t="s">
        <v>360</v>
      </c>
      <c r="E256" s="188" t="s">
        <v>617</v>
      </c>
      <c r="F256" s="189">
        <v>605</v>
      </c>
      <c r="G256" s="188"/>
      <c r="H256" s="188">
        <v>750</v>
      </c>
      <c r="I256" s="190">
        <v>750</v>
      </c>
      <c r="J256" s="191" t="s">
        <v>733</v>
      </c>
      <c r="K256" s="192">
        <f t="shared" si="143"/>
        <v>145</v>
      </c>
      <c r="L256" s="193">
        <f t="shared" si="144"/>
        <v>0.23966942148760331</v>
      </c>
      <c r="M256" s="188" t="s">
        <v>586</v>
      </c>
      <c r="N256" s="194">
        <v>43027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5">
        <v>95</v>
      </c>
      <c r="B257" s="196">
        <v>42979</v>
      </c>
      <c r="C257" s="196"/>
      <c r="D257" s="204" t="s">
        <v>743</v>
      </c>
      <c r="E257" s="199" t="s">
        <v>617</v>
      </c>
      <c r="F257" s="199">
        <v>255</v>
      </c>
      <c r="G257" s="200"/>
      <c r="H257" s="200">
        <v>217.25</v>
      </c>
      <c r="I257" s="200">
        <v>320</v>
      </c>
      <c r="J257" s="201" t="s">
        <v>744</v>
      </c>
      <c r="K257" s="202">
        <f t="shared" si="143"/>
        <v>-37.75</v>
      </c>
      <c r="L257" s="205">
        <f t="shared" si="144"/>
        <v>-0.14803921568627451</v>
      </c>
      <c r="M257" s="199" t="s">
        <v>598</v>
      </c>
      <c r="N257" s="196">
        <v>43661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96</v>
      </c>
      <c r="B258" s="186">
        <v>42997</v>
      </c>
      <c r="C258" s="186"/>
      <c r="D258" s="187" t="s">
        <v>745</v>
      </c>
      <c r="E258" s="188" t="s">
        <v>617</v>
      </c>
      <c r="F258" s="189">
        <v>215</v>
      </c>
      <c r="G258" s="188"/>
      <c r="H258" s="188">
        <v>258</v>
      </c>
      <c r="I258" s="190">
        <v>258</v>
      </c>
      <c r="J258" s="191" t="s">
        <v>675</v>
      </c>
      <c r="K258" s="192">
        <f t="shared" si="143"/>
        <v>43</v>
      </c>
      <c r="L258" s="193">
        <f t="shared" si="144"/>
        <v>0.2</v>
      </c>
      <c r="M258" s="188" t="s">
        <v>586</v>
      </c>
      <c r="N258" s="194">
        <v>43040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97</v>
      </c>
      <c r="B259" s="186">
        <v>42997</v>
      </c>
      <c r="C259" s="186"/>
      <c r="D259" s="187" t="s">
        <v>745</v>
      </c>
      <c r="E259" s="188" t="s">
        <v>617</v>
      </c>
      <c r="F259" s="189">
        <v>215</v>
      </c>
      <c r="G259" s="188"/>
      <c r="H259" s="188">
        <v>258</v>
      </c>
      <c r="I259" s="190">
        <v>258</v>
      </c>
      <c r="J259" s="222" t="s">
        <v>675</v>
      </c>
      <c r="K259" s="192">
        <v>43</v>
      </c>
      <c r="L259" s="193">
        <v>0.2</v>
      </c>
      <c r="M259" s="188" t="s">
        <v>586</v>
      </c>
      <c r="N259" s="194">
        <v>43040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98</v>
      </c>
      <c r="B260" s="217">
        <v>42998</v>
      </c>
      <c r="C260" s="217"/>
      <c r="D260" s="218" t="s">
        <v>746</v>
      </c>
      <c r="E260" s="219" t="s">
        <v>617</v>
      </c>
      <c r="F260" s="189">
        <v>75</v>
      </c>
      <c r="G260" s="219"/>
      <c r="H260" s="219">
        <v>90</v>
      </c>
      <c r="I260" s="221">
        <v>90</v>
      </c>
      <c r="J260" s="191" t="s">
        <v>747</v>
      </c>
      <c r="K260" s="192">
        <f t="shared" ref="K260:K265" si="145">H260-F260</f>
        <v>15</v>
      </c>
      <c r="L260" s="193">
        <f t="shared" ref="L260:L265" si="146">K260/F260</f>
        <v>0.2</v>
      </c>
      <c r="M260" s="188" t="s">
        <v>586</v>
      </c>
      <c r="N260" s="194">
        <v>43019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99</v>
      </c>
      <c r="B261" s="217">
        <v>43011</v>
      </c>
      <c r="C261" s="217"/>
      <c r="D261" s="218" t="s">
        <v>600</v>
      </c>
      <c r="E261" s="219" t="s">
        <v>617</v>
      </c>
      <c r="F261" s="220">
        <v>315</v>
      </c>
      <c r="G261" s="219"/>
      <c r="H261" s="219">
        <v>392</v>
      </c>
      <c r="I261" s="221">
        <v>384</v>
      </c>
      <c r="J261" s="222" t="s">
        <v>748</v>
      </c>
      <c r="K261" s="192">
        <f t="shared" si="145"/>
        <v>77</v>
      </c>
      <c r="L261" s="223">
        <f t="shared" si="146"/>
        <v>0.24444444444444444</v>
      </c>
      <c r="M261" s="219" t="s">
        <v>586</v>
      </c>
      <c r="N261" s="224">
        <v>43017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100</v>
      </c>
      <c r="B262" s="217">
        <v>43013</v>
      </c>
      <c r="C262" s="217"/>
      <c r="D262" s="218" t="s">
        <v>460</v>
      </c>
      <c r="E262" s="219" t="s">
        <v>617</v>
      </c>
      <c r="F262" s="220">
        <v>145</v>
      </c>
      <c r="G262" s="219"/>
      <c r="H262" s="219">
        <v>179</v>
      </c>
      <c r="I262" s="221">
        <v>180</v>
      </c>
      <c r="J262" s="222" t="s">
        <v>749</v>
      </c>
      <c r="K262" s="192">
        <f t="shared" si="145"/>
        <v>34</v>
      </c>
      <c r="L262" s="223">
        <f t="shared" si="146"/>
        <v>0.23448275862068965</v>
      </c>
      <c r="M262" s="219" t="s">
        <v>586</v>
      </c>
      <c r="N262" s="224">
        <v>43025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101</v>
      </c>
      <c r="B263" s="217">
        <v>43014</v>
      </c>
      <c r="C263" s="217"/>
      <c r="D263" s="218" t="s">
        <v>334</v>
      </c>
      <c r="E263" s="219" t="s">
        <v>617</v>
      </c>
      <c r="F263" s="220">
        <v>256</v>
      </c>
      <c r="G263" s="219"/>
      <c r="H263" s="219">
        <v>323</v>
      </c>
      <c r="I263" s="221">
        <v>320</v>
      </c>
      <c r="J263" s="222" t="s">
        <v>675</v>
      </c>
      <c r="K263" s="192">
        <f t="shared" si="145"/>
        <v>67</v>
      </c>
      <c r="L263" s="223">
        <f t="shared" si="146"/>
        <v>0.26171875</v>
      </c>
      <c r="M263" s="219" t="s">
        <v>586</v>
      </c>
      <c r="N263" s="224">
        <v>43067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102</v>
      </c>
      <c r="B264" s="217">
        <v>43017</v>
      </c>
      <c r="C264" s="217"/>
      <c r="D264" s="218" t="s">
        <v>350</v>
      </c>
      <c r="E264" s="219" t="s">
        <v>617</v>
      </c>
      <c r="F264" s="220">
        <v>137.5</v>
      </c>
      <c r="G264" s="219"/>
      <c r="H264" s="219">
        <v>184</v>
      </c>
      <c r="I264" s="221">
        <v>183</v>
      </c>
      <c r="J264" s="222" t="s">
        <v>750</v>
      </c>
      <c r="K264" s="192">
        <f t="shared" si="145"/>
        <v>46.5</v>
      </c>
      <c r="L264" s="223">
        <f t="shared" si="146"/>
        <v>0.33818181818181819</v>
      </c>
      <c r="M264" s="219" t="s">
        <v>586</v>
      </c>
      <c r="N264" s="224">
        <v>43108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103</v>
      </c>
      <c r="B265" s="217">
        <v>43018</v>
      </c>
      <c r="C265" s="217"/>
      <c r="D265" s="218" t="s">
        <v>751</v>
      </c>
      <c r="E265" s="219" t="s">
        <v>617</v>
      </c>
      <c r="F265" s="220">
        <v>125.5</v>
      </c>
      <c r="G265" s="219"/>
      <c r="H265" s="219">
        <v>158</v>
      </c>
      <c r="I265" s="221">
        <v>155</v>
      </c>
      <c r="J265" s="222" t="s">
        <v>752</v>
      </c>
      <c r="K265" s="192">
        <f t="shared" si="145"/>
        <v>32.5</v>
      </c>
      <c r="L265" s="223">
        <f t="shared" si="146"/>
        <v>0.25896414342629481</v>
      </c>
      <c r="M265" s="219" t="s">
        <v>586</v>
      </c>
      <c r="N265" s="224">
        <v>43067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104</v>
      </c>
      <c r="B266" s="217">
        <v>43018</v>
      </c>
      <c r="C266" s="217"/>
      <c r="D266" s="218" t="s">
        <v>753</v>
      </c>
      <c r="E266" s="219" t="s">
        <v>617</v>
      </c>
      <c r="F266" s="220">
        <v>895</v>
      </c>
      <c r="G266" s="219"/>
      <c r="H266" s="219">
        <v>1122.5</v>
      </c>
      <c r="I266" s="221">
        <v>1078</v>
      </c>
      <c r="J266" s="222" t="s">
        <v>754</v>
      </c>
      <c r="K266" s="192">
        <v>227.5</v>
      </c>
      <c r="L266" s="223">
        <v>0.25418994413407803</v>
      </c>
      <c r="M266" s="219" t="s">
        <v>586</v>
      </c>
      <c r="N266" s="224">
        <v>43117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105</v>
      </c>
      <c r="B267" s="217">
        <v>43020</v>
      </c>
      <c r="C267" s="217"/>
      <c r="D267" s="218" t="s">
        <v>343</v>
      </c>
      <c r="E267" s="219" t="s">
        <v>617</v>
      </c>
      <c r="F267" s="220">
        <v>525</v>
      </c>
      <c r="G267" s="219"/>
      <c r="H267" s="219">
        <v>629</v>
      </c>
      <c r="I267" s="221">
        <v>629</v>
      </c>
      <c r="J267" s="222" t="s">
        <v>675</v>
      </c>
      <c r="K267" s="192">
        <v>104</v>
      </c>
      <c r="L267" s="223">
        <v>0.19809523809523799</v>
      </c>
      <c r="M267" s="219" t="s">
        <v>586</v>
      </c>
      <c r="N267" s="224">
        <v>43119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106</v>
      </c>
      <c r="B268" s="217">
        <v>43046</v>
      </c>
      <c r="C268" s="217"/>
      <c r="D268" s="218" t="s">
        <v>385</v>
      </c>
      <c r="E268" s="219" t="s">
        <v>617</v>
      </c>
      <c r="F268" s="220">
        <v>740</v>
      </c>
      <c r="G268" s="219"/>
      <c r="H268" s="219">
        <v>892.5</v>
      </c>
      <c r="I268" s="221">
        <v>900</v>
      </c>
      <c r="J268" s="222" t="s">
        <v>755</v>
      </c>
      <c r="K268" s="192">
        <f>H268-F268</f>
        <v>152.5</v>
      </c>
      <c r="L268" s="223">
        <f>K268/F268</f>
        <v>0.20608108108108109</v>
      </c>
      <c r="M268" s="219" t="s">
        <v>586</v>
      </c>
      <c r="N268" s="224">
        <v>43052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107</v>
      </c>
      <c r="B269" s="186">
        <v>43073</v>
      </c>
      <c r="C269" s="186"/>
      <c r="D269" s="187" t="s">
        <v>756</v>
      </c>
      <c r="E269" s="188" t="s">
        <v>617</v>
      </c>
      <c r="F269" s="189">
        <v>118.5</v>
      </c>
      <c r="G269" s="188"/>
      <c r="H269" s="188">
        <v>143.5</v>
      </c>
      <c r="I269" s="190">
        <v>145</v>
      </c>
      <c r="J269" s="191" t="s">
        <v>607</v>
      </c>
      <c r="K269" s="192">
        <f>H269-F269</f>
        <v>25</v>
      </c>
      <c r="L269" s="193">
        <f>K269/F269</f>
        <v>0.2109704641350211</v>
      </c>
      <c r="M269" s="188" t="s">
        <v>586</v>
      </c>
      <c r="N269" s="194">
        <v>43097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5">
        <v>108</v>
      </c>
      <c r="B270" s="196">
        <v>43090</v>
      </c>
      <c r="C270" s="196"/>
      <c r="D270" s="197" t="s">
        <v>431</v>
      </c>
      <c r="E270" s="198" t="s">
        <v>617</v>
      </c>
      <c r="F270" s="199">
        <v>715</v>
      </c>
      <c r="G270" s="199"/>
      <c r="H270" s="200">
        <v>500</v>
      </c>
      <c r="I270" s="200">
        <v>872</v>
      </c>
      <c r="J270" s="201" t="s">
        <v>757</v>
      </c>
      <c r="K270" s="202">
        <f>H270-F270</f>
        <v>-215</v>
      </c>
      <c r="L270" s="203">
        <f>K270/F270</f>
        <v>-0.30069930069930068</v>
      </c>
      <c r="M270" s="199" t="s">
        <v>598</v>
      </c>
      <c r="N270" s="196">
        <v>43670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109</v>
      </c>
      <c r="B271" s="186">
        <v>43098</v>
      </c>
      <c r="C271" s="186"/>
      <c r="D271" s="187" t="s">
        <v>600</v>
      </c>
      <c r="E271" s="188" t="s">
        <v>617</v>
      </c>
      <c r="F271" s="189">
        <v>435</v>
      </c>
      <c r="G271" s="188"/>
      <c r="H271" s="188">
        <v>542.5</v>
      </c>
      <c r="I271" s="190">
        <v>539</v>
      </c>
      <c r="J271" s="191" t="s">
        <v>675</v>
      </c>
      <c r="K271" s="192">
        <v>107.5</v>
      </c>
      <c r="L271" s="193">
        <v>0.247126436781609</v>
      </c>
      <c r="M271" s="188" t="s">
        <v>586</v>
      </c>
      <c r="N271" s="194">
        <v>43206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110</v>
      </c>
      <c r="B272" s="186">
        <v>43098</v>
      </c>
      <c r="C272" s="186"/>
      <c r="D272" s="187" t="s">
        <v>558</v>
      </c>
      <c r="E272" s="188" t="s">
        <v>617</v>
      </c>
      <c r="F272" s="189">
        <v>885</v>
      </c>
      <c r="G272" s="188"/>
      <c r="H272" s="188">
        <v>1090</v>
      </c>
      <c r="I272" s="190">
        <v>1084</v>
      </c>
      <c r="J272" s="191" t="s">
        <v>675</v>
      </c>
      <c r="K272" s="192">
        <v>205</v>
      </c>
      <c r="L272" s="193">
        <v>0.23163841807909599</v>
      </c>
      <c r="M272" s="188" t="s">
        <v>586</v>
      </c>
      <c r="N272" s="194">
        <v>43213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5">
        <v>111</v>
      </c>
      <c r="B273" s="226">
        <v>43192</v>
      </c>
      <c r="C273" s="226"/>
      <c r="D273" s="204" t="s">
        <v>758</v>
      </c>
      <c r="E273" s="199" t="s">
        <v>617</v>
      </c>
      <c r="F273" s="227">
        <v>478.5</v>
      </c>
      <c r="G273" s="199"/>
      <c r="H273" s="199">
        <v>442</v>
      </c>
      <c r="I273" s="200">
        <v>613</v>
      </c>
      <c r="J273" s="201" t="s">
        <v>759</v>
      </c>
      <c r="K273" s="202">
        <f>H273-F273</f>
        <v>-36.5</v>
      </c>
      <c r="L273" s="203">
        <f>K273/F273</f>
        <v>-7.6280041797283177E-2</v>
      </c>
      <c r="M273" s="199" t="s">
        <v>598</v>
      </c>
      <c r="N273" s="196">
        <v>43762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5">
        <v>112</v>
      </c>
      <c r="B274" s="196">
        <v>43194</v>
      </c>
      <c r="C274" s="196"/>
      <c r="D274" s="197" t="s">
        <v>760</v>
      </c>
      <c r="E274" s="198" t="s">
        <v>617</v>
      </c>
      <c r="F274" s="199">
        <f>141.5-7.3</f>
        <v>134.19999999999999</v>
      </c>
      <c r="G274" s="199"/>
      <c r="H274" s="200">
        <v>77</v>
      </c>
      <c r="I274" s="200">
        <v>180</v>
      </c>
      <c r="J274" s="201" t="s">
        <v>761</v>
      </c>
      <c r="K274" s="202">
        <f>H274-F274</f>
        <v>-57.199999999999989</v>
      </c>
      <c r="L274" s="203">
        <f>K274/F274</f>
        <v>-0.42622950819672129</v>
      </c>
      <c r="M274" s="199" t="s">
        <v>598</v>
      </c>
      <c r="N274" s="196">
        <v>43522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5">
        <v>113</v>
      </c>
      <c r="B275" s="196">
        <v>43209</v>
      </c>
      <c r="C275" s="196"/>
      <c r="D275" s="197" t="s">
        <v>762</v>
      </c>
      <c r="E275" s="198" t="s">
        <v>617</v>
      </c>
      <c r="F275" s="199">
        <v>430</v>
      </c>
      <c r="G275" s="199"/>
      <c r="H275" s="200">
        <v>220</v>
      </c>
      <c r="I275" s="200">
        <v>537</v>
      </c>
      <c r="J275" s="201" t="s">
        <v>763</v>
      </c>
      <c r="K275" s="202">
        <f>H275-F275</f>
        <v>-210</v>
      </c>
      <c r="L275" s="203">
        <f>K275/F275</f>
        <v>-0.48837209302325579</v>
      </c>
      <c r="M275" s="199" t="s">
        <v>598</v>
      </c>
      <c r="N275" s="196">
        <v>43252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114</v>
      </c>
      <c r="B276" s="217">
        <v>43220</v>
      </c>
      <c r="C276" s="217"/>
      <c r="D276" s="218" t="s">
        <v>386</v>
      </c>
      <c r="E276" s="219" t="s">
        <v>617</v>
      </c>
      <c r="F276" s="219">
        <v>153.5</v>
      </c>
      <c r="G276" s="219"/>
      <c r="H276" s="219">
        <v>196</v>
      </c>
      <c r="I276" s="221">
        <v>196</v>
      </c>
      <c r="J276" s="191" t="s">
        <v>764</v>
      </c>
      <c r="K276" s="192">
        <f>H276-F276</f>
        <v>42.5</v>
      </c>
      <c r="L276" s="193">
        <f>K276/F276</f>
        <v>0.27687296416938112</v>
      </c>
      <c r="M276" s="188" t="s">
        <v>586</v>
      </c>
      <c r="N276" s="194">
        <v>43605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5">
        <v>115</v>
      </c>
      <c r="B277" s="196">
        <v>43306</v>
      </c>
      <c r="C277" s="196"/>
      <c r="D277" s="197" t="s">
        <v>734</v>
      </c>
      <c r="E277" s="198" t="s">
        <v>617</v>
      </c>
      <c r="F277" s="199">
        <v>27.5</v>
      </c>
      <c r="G277" s="199"/>
      <c r="H277" s="200">
        <v>13.1</v>
      </c>
      <c r="I277" s="200">
        <v>60</v>
      </c>
      <c r="J277" s="201" t="s">
        <v>765</v>
      </c>
      <c r="K277" s="202">
        <v>-14.4</v>
      </c>
      <c r="L277" s="203">
        <v>-0.52363636363636401</v>
      </c>
      <c r="M277" s="199" t="s">
        <v>598</v>
      </c>
      <c r="N277" s="196">
        <v>43138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5">
        <v>116</v>
      </c>
      <c r="B278" s="226">
        <v>43318</v>
      </c>
      <c r="C278" s="226"/>
      <c r="D278" s="204" t="s">
        <v>766</v>
      </c>
      <c r="E278" s="199" t="s">
        <v>617</v>
      </c>
      <c r="F278" s="199">
        <v>148.5</v>
      </c>
      <c r="G278" s="199"/>
      <c r="H278" s="199">
        <v>102</v>
      </c>
      <c r="I278" s="200">
        <v>182</v>
      </c>
      <c r="J278" s="201" t="s">
        <v>767</v>
      </c>
      <c r="K278" s="202">
        <f>H278-F278</f>
        <v>-46.5</v>
      </c>
      <c r="L278" s="203">
        <f>K278/F278</f>
        <v>-0.31313131313131315</v>
      </c>
      <c r="M278" s="199" t="s">
        <v>598</v>
      </c>
      <c r="N278" s="196">
        <v>43661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117</v>
      </c>
      <c r="B279" s="186">
        <v>43335</v>
      </c>
      <c r="C279" s="186"/>
      <c r="D279" s="187" t="s">
        <v>768</v>
      </c>
      <c r="E279" s="188" t="s">
        <v>617</v>
      </c>
      <c r="F279" s="219">
        <v>285</v>
      </c>
      <c r="G279" s="188"/>
      <c r="H279" s="188">
        <v>355</v>
      </c>
      <c r="I279" s="190">
        <v>364</v>
      </c>
      <c r="J279" s="191" t="s">
        <v>769</v>
      </c>
      <c r="K279" s="192">
        <v>70</v>
      </c>
      <c r="L279" s="193">
        <v>0.24561403508771901</v>
      </c>
      <c r="M279" s="188" t="s">
        <v>586</v>
      </c>
      <c r="N279" s="194">
        <v>43455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118</v>
      </c>
      <c r="B280" s="186">
        <v>43341</v>
      </c>
      <c r="C280" s="186"/>
      <c r="D280" s="187" t="s">
        <v>374</v>
      </c>
      <c r="E280" s="188" t="s">
        <v>617</v>
      </c>
      <c r="F280" s="219">
        <v>525</v>
      </c>
      <c r="G280" s="188"/>
      <c r="H280" s="188">
        <v>585</v>
      </c>
      <c r="I280" s="190">
        <v>635</v>
      </c>
      <c r="J280" s="191" t="s">
        <v>770</v>
      </c>
      <c r="K280" s="192">
        <f t="shared" ref="K280:K297" si="147">H280-F280</f>
        <v>60</v>
      </c>
      <c r="L280" s="193">
        <f t="shared" ref="L280:L297" si="148">K280/F280</f>
        <v>0.11428571428571428</v>
      </c>
      <c r="M280" s="188" t="s">
        <v>586</v>
      </c>
      <c r="N280" s="194">
        <v>43662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119</v>
      </c>
      <c r="B281" s="186">
        <v>43395</v>
      </c>
      <c r="C281" s="186"/>
      <c r="D281" s="187" t="s">
        <v>360</v>
      </c>
      <c r="E281" s="188" t="s">
        <v>617</v>
      </c>
      <c r="F281" s="219">
        <v>475</v>
      </c>
      <c r="G281" s="188"/>
      <c r="H281" s="188">
        <v>574</v>
      </c>
      <c r="I281" s="190">
        <v>570</v>
      </c>
      <c r="J281" s="191" t="s">
        <v>675</v>
      </c>
      <c r="K281" s="192">
        <f t="shared" si="147"/>
        <v>99</v>
      </c>
      <c r="L281" s="193">
        <f t="shared" si="148"/>
        <v>0.20842105263157895</v>
      </c>
      <c r="M281" s="188" t="s">
        <v>586</v>
      </c>
      <c r="N281" s="194">
        <v>43403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120</v>
      </c>
      <c r="B282" s="217">
        <v>43397</v>
      </c>
      <c r="C282" s="217"/>
      <c r="D282" s="218" t="s">
        <v>381</v>
      </c>
      <c r="E282" s="219" t="s">
        <v>617</v>
      </c>
      <c r="F282" s="219">
        <v>707.5</v>
      </c>
      <c r="G282" s="219"/>
      <c r="H282" s="219">
        <v>872</v>
      </c>
      <c r="I282" s="221">
        <v>872</v>
      </c>
      <c r="J282" s="222" t="s">
        <v>675</v>
      </c>
      <c r="K282" s="192">
        <f t="shared" si="147"/>
        <v>164.5</v>
      </c>
      <c r="L282" s="223">
        <f t="shared" si="148"/>
        <v>0.23250883392226149</v>
      </c>
      <c r="M282" s="219" t="s">
        <v>586</v>
      </c>
      <c r="N282" s="224">
        <v>43482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121</v>
      </c>
      <c r="B283" s="217">
        <v>43398</v>
      </c>
      <c r="C283" s="217"/>
      <c r="D283" s="218" t="s">
        <v>771</v>
      </c>
      <c r="E283" s="219" t="s">
        <v>617</v>
      </c>
      <c r="F283" s="219">
        <v>162</v>
      </c>
      <c r="G283" s="219"/>
      <c r="H283" s="219">
        <v>204</v>
      </c>
      <c r="I283" s="221">
        <v>209</v>
      </c>
      <c r="J283" s="222" t="s">
        <v>772</v>
      </c>
      <c r="K283" s="192">
        <f t="shared" si="147"/>
        <v>42</v>
      </c>
      <c r="L283" s="223">
        <f t="shared" si="148"/>
        <v>0.25925925925925924</v>
      </c>
      <c r="M283" s="219" t="s">
        <v>586</v>
      </c>
      <c r="N283" s="224">
        <v>43539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122</v>
      </c>
      <c r="B284" s="217">
        <v>43399</v>
      </c>
      <c r="C284" s="217"/>
      <c r="D284" s="218" t="s">
        <v>479</v>
      </c>
      <c r="E284" s="219" t="s">
        <v>617</v>
      </c>
      <c r="F284" s="219">
        <v>240</v>
      </c>
      <c r="G284" s="219"/>
      <c r="H284" s="219">
        <v>297</v>
      </c>
      <c r="I284" s="221">
        <v>297</v>
      </c>
      <c r="J284" s="222" t="s">
        <v>675</v>
      </c>
      <c r="K284" s="228">
        <f t="shared" si="147"/>
        <v>57</v>
      </c>
      <c r="L284" s="223">
        <f t="shared" si="148"/>
        <v>0.23749999999999999</v>
      </c>
      <c r="M284" s="219" t="s">
        <v>586</v>
      </c>
      <c r="N284" s="224">
        <v>43417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5">
        <v>123</v>
      </c>
      <c r="B285" s="186">
        <v>43439</v>
      </c>
      <c r="C285" s="186"/>
      <c r="D285" s="187" t="s">
        <v>773</v>
      </c>
      <c r="E285" s="188" t="s">
        <v>617</v>
      </c>
      <c r="F285" s="188">
        <v>202.5</v>
      </c>
      <c r="G285" s="188"/>
      <c r="H285" s="188">
        <v>255</v>
      </c>
      <c r="I285" s="190">
        <v>252</v>
      </c>
      <c r="J285" s="191" t="s">
        <v>675</v>
      </c>
      <c r="K285" s="192">
        <f t="shared" si="147"/>
        <v>52.5</v>
      </c>
      <c r="L285" s="193">
        <f t="shared" si="148"/>
        <v>0.25925925925925924</v>
      </c>
      <c r="M285" s="188" t="s">
        <v>586</v>
      </c>
      <c r="N285" s="194">
        <v>43542</v>
      </c>
      <c r="O285" s="1"/>
      <c r="P285" s="1"/>
      <c r="Q285" s="1"/>
      <c r="R285" s="6" t="s">
        <v>774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124</v>
      </c>
      <c r="B286" s="217">
        <v>43465</v>
      </c>
      <c r="C286" s="186"/>
      <c r="D286" s="218" t="s">
        <v>413</v>
      </c>
      <c r="E286" s="219" t="s">
        <v>617</v>
      </c>
      <c r="F286" s="219">
        <v>710</v>
      </c>
      <c r="G286" s="219"/>
      <c r="H286" s="219">
        <v>866</v>
      </c>
      <c r="I286" s="221">
        <v>866</v>
      </c>
      <c r="J286" s="222" t="s">
        <v>675</v>
      </c>
      <c r="K286" s="192">
        <f t="shared" si="147"/>
        <v>156</v>
      </c>
      <c r="L286" s="193">
        <f t="shared" si="148"/>
        <v>0.21971830985915494</v>
      </c>
      <c r="M286" s="188" t="s">
        <v>586</v>
      </c>
      <c r="N286" s="194">
        <v>43553</v>
      </c>
      <c r="O286" s="1"/>
      <c r="P286" s="1"/>
      <c r="Q286" s="1"/>
      <c r="R286" s="6" t="s">
        <v>774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125</v>
      </c>
      <c r="B287" s="217">
        <v>43522</v>
      </c>
      <c r="C287" s="217"/>
      <c r="D287" s="218" t="s">
        <v>152</v>
      </c>
      <c r="E287" s="219" t="s">
        <v>617</v>
      </c>
      <c r="F287" s="219">
        <v>337.25</v>
      </c>
      <c r="G287" s="219"/>
      <c r="H287" s="219">
        <v>398.5</v>
      </c>
      <c r="I287" s="221">
        <v>411</v>
      </c>
      <c r="J287" s="191" t="s">
        <v>775</v>
      </c>
      <c r="K287" s="192">
        <f t="shared" si="147"/>
        <v>61.25</v>
      </c>
      <c r="L287" s="193">
        <f t="shared" si="148"/>
        <v>0.1816160118606375</v>
      </c>
      <c r="M287" s="188" t="s">
        <v>586</v>
      </c>
      <c r="N287" s="194">
        <v>43760</v>
      </c>
      <c r="O287" s="1"/>
      <c r="P287" s="1"/>
      <c r="Q287" s="1"/>
      <c r="R287" s="6" t="s">
        <v>774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9">
        <v>126</v>
      </c>
      <c r="B288" s="230">
        <v>43559</v>
      </c>
      <c r="C288" s="230"/>
      <c r="D288" s="231" t="s">
        <v>776</v>
      </c>
      <c r="E288" s="232" t="s">
        <v>617</v>
      </c>
      <c r="F288" s="232">
        <v>130</v>
      </c>
      <c r="G288" s="232"/>
      <c r="H288" s="232">
        <v>65</v>
      </c>
      <c r="I288" s="233">
        <v>158</v>
      </c>
      <c r="J288" s="201" t="s">
        <v>777</v>
      </c>
      <c r="K288" s="202">
        <f t="shared" si="147"/>
        <v>-65</v>
      </c>
      <c r="L288" s="203">
        <f t="shared" si="148"/>
        <v>-0.5</v>
      </c>
      <c r="M288" s="199" t="s">
        <v>598</v>
      </c>
      <c r="N288" s="196">
        <v>43726</v>
      </c>
      <c r="O288" s="1"/>
      <c r="P288" s="1"/>
      <c r="Q288" s="1"/>
      <c r="R288" s="6" t="s">
        <v>778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127</v>
      </c>
      <c r="B289" s="217">
        <v>43017</v>
      </c>
      <c r="C289" s="217"/>
      <c r="D289" s="218" t="s">
        <v>184</v>
      </c>
      <c r="E289" s="219" t="s">
        <v>617</v>
      </c>
      <c r="F289" s="219">
        <v>141.5</v>
      </c>
      <c r="G289" s="219"/>
      <c r="H289" s="219">
        <v>183.5</v>
      </c>
      <c r="I289" s="221">
        <v>210</v>
      </c>
      <c r="J289" s="191" t="s">
        <v>772</v>
      </c>
      <c r="K289" s="192">
        <f t="shared" si="147"/>
        <v>42</v>
      </c>
      <c r="L289" s="193">
        <f t="shared" si="148"/>
        <v>0.29681978798586572</v>
      </c>
      <c r="M289" s="188" t="s">
        <v>586</v>
      </c>
      <c r="N289" s="194">
        <v>43042</v>
      </c>
      <c r="O289" s="1"/>
      <c r="P289" s="1"/>
      <c r="Q289" s="1"/>
      <c r="R289" s="6" t="s">
        <v>778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9">
        <v>128</v>
      </c>
      <c r="B290" s="230">
        <v>43074</v>
      </c>
      <c r="C290" s="230"/>
      <c r="D290" s="231" t="s">
        <v>779</v>
      </c>
      <c r="E290" s="232" t="s">
        <v>617</v>
      </c>
      <c r="F290" s="227">
        <v>172</v>
      </c>
      <c r="G290" s="232"/>
      <c r="H290" s="232">
        <v>155.25</v>
      </c>
      <c r="I290" s="233">
        <v>230</v>
      </c>
      <c r="J290" s="201" t="s">
        <v>780</v>
      </c>
      <c r="K290" s="202">
        <f t="shared" si="147"/>
        <v>-16.75</v>
      </c>
      <c r="L290" s="203">
        <f t="shared" si="148"/>
        <v>-9.7383720930232565E-2</v>
      </c>
      <c r="M290" s="199" t="s">
        <v>598</v>
      </c>
      <c r="N290" s="196">
        <v>43787</v>
      </c>
      <c r="O290" s="1"/>
      <c r="P290" s="1"/>
      <c r="Q290" s="1"/>
      <c r="R290" s="6" t="s">
        <v>778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129</v>
      </c>
      <c r="B291" s="217">
        <v>43398</v>
      </c>
      <c r="C291" s="217"/>
      <c r="D291" s="218" t="s">
        <v>107</v>
      </c>
      <c r="E291" s="219" t="s">
        <v>617</v>
      </c>
      <c r="F291" s="219">
        <v>698.5</v>
      </c>
      <c r="G291" s="219"/>
      <c r="H291" s="219">
        <v>890</v>
      </c>
      <c r="I291" s="221">
        <v>890</v>
      </c>
      <c r="J291" s="191" t="s">
        <v>848</v>
      </c>
      <c r="K291" s="192">
        <f t="shared" si="147"/>
        <v>191.5</v>
      </c>
      <c r="L291" s="193">
        <f t="shared" si="148"/>
        <v>0.27415891195418757</v>
      </c>
      <c r="M291" s="188" t="s">
        <v>586</v>
      </c>
      <c r="N291" s="194">
        <v>44328</v>
      </c>
      <c r="O291" s="1"/>
      <c r="P291" s="1"/>
      <c r="Q291" s="1"/>
      <c r="R291" s="6" t="s">
        <v>774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130</v>
      </c>
      <c r="B292" s="217">
        <v>42877</v>
      </c>
      <c r="C292" s="217"/>
      <c r="D292" s="218" t="s">
        <v>373</v>
      </c>
      <c r="E292" s="219" t="s">
        <v>617</v>
      </c>
      <c r="F292" s="219">
        <v>127.6</v>
      </c>
      <c r="G292" s="219"/>
      <c r="H292" s="219">
        <v>138</v>
      </c>
      <c r="I292" s="221">
        <v>190</v>
      </c>
      <c r="J292" s="191" t="s">
        <v>781</v>
      </c>
      <c r="K292" s="192">
        <f t="shared" si="147"/>
        <v>10.400000000000006</v>
      </c>
      <c r="L292" s="193">
        <f t="shared" si="148"/>
        <v>8.1504702194357417E-2</v>
      </c>
      <c r="M292" s="188" t="s">
        <v>586</v>
      </c>
      <c r="N292" s="194">
        <v>43774</v>
      </c>
      <c r="O292" s="1"/>
      <c r="P292" s="1"/>
      <c r="Q292" s="1"/>
      <c r="R292" s="6" t="s">
        <v>778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131</v>
      </c>
      <c r="B293" s="217">
        <v>43158</v>
      </c>
      <c r="C293" s="217"/>
      <c r="D293" s="218" t="s">
        <v>782</v>
      </c>
      <c r="E293" s="219" t="s">
        <v>617</v>
      </c>
      <c r="F293" s="219">
        <v>317</v>
      </c>
      <c r="G293" s="219"/>
      <c r="H293" s="219">
        <v>382.5</v>
      </c>
      <c r="I293" s="221">
        <v>398</v>
      </c>
      <c r="J293" s="191" t="s">
        <v>783</v>
      </c>
      <c r="K293" s="192">
        <f t="shared" si="147"/>
        <v>65.5</v>
      </c>
      <c r="L293" s="193">
        <f t="shared" si="148"/>
        <v>0.20662460567823343</v>
      </c>
      <c r="M293" s="188" t="s">
        <v>586</v>
      </c>
      <c r="N293" s="194">
        <v>44238</v>
      </c>
      <c r="O293" s="1"/>
      <c r="P293" s="1"/>
      <c r="Q293" s="1"/>
      <c r="R293" s="6" t="s">
        <v>778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9">
        <v>132</v>
      </c>
      <c r="B294" s="230">
        <v>43164</v>
      </c>
      <c r="C294" s="230"/>
      <c r="D294" s="231" t="s">
        <v>144</v>
      </c>
      <c r="E294" s="232" t="s">
        <v>617</v>
      </c>
      <c r="F294" s="227">
        <f>510-14.4</f>
        <v>495.6</v>
      </c>
      <c r="G294" s="232"/>
      <c r="H294" s="232">
        <v>350</v>
      </c>
      <c r="I294" s="233">
        <v>672</v>
      </c>
      <c r="J294" s="201" t="s">
        <v>784</v>
      </c>
      <c r="K294" s="202">
        <f t="shared" si="147"/>
        <v>-145.60000000000002</v>
      </c>
      <c r="L294" s="203">
        <f t="shared" si="148"/>
        <v>-0.29378531073446329</v>
      </c>
      <c r="M294" s="199" t="s">
        <v>598</v>
      </c>
      <c r="N294" s="196">
        <v>43887</v>
      </c>
      <c r="O294" s="1"/>
      <c r="P294" s="1"/>
      <c r="Q294" s="1"/>
      <c r="R294" s="6" t="s">
        <v>774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9">
        <v>133</v>
      </c>
      <c r="B295" s="230">
        <v>43237</v>
      </c>
      <c r="C295" s="230"/>
      <c r="D295" s="231" t="s">
        <v>471</v>
      </c>
      <c r="E295" s="232" t="s">
        <v>617</v>
      </c>
      <c r="F295" s="227">
        <v>230.3</v>
      </c>
      <c r="G295" s="232"/>
      <c r="H295" s="232">
        <v>102.5</v>
      </c>
      <c r="I295" s="233">
        <v>348</v>
      </c>
      <c r="J295" s="201" t="s">
        <v>785</v>
      </c>
      <c r="K295" s="202">
        <f t="shared" si="147"/>
        <v>-127.80000000000001</v>
      </c>
      <c r="L295" s="203">
        <f t="shared" si="148"/>
        <v>-0.55492835432045162</v>
      </c>
      <c r="M295" s="199" t="s">
        <v>598</v>
      </c>
      <c r="N295" s="196">
        <v>43896</v>
      </c>
      <c r="O295" s="1"/>
      <c r="P295" s="1"/>
      <c r="Q295" s="1"/>
      <c r="R295" s="6" t="s">
        <v>774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134</v>
      </c>
      <c r="B296" s="217">
        <v>43258</v>
      </c>
      <c r="C296" s="217"/>
      <c r="D296" s="218" t="s">
        <v>436</v>
      </c>
      <c r="E296" s="219" t="s">
        <v>617</v>
      </c>
      <c r="F296" s="219">
        <f>342.5-5.1</f>
        <v>337.4</v>
      </c>
      <c r="G296" s="219"/>
      <c r="H296" s="219">
        <v>412.5</v>
      </c>
      <c r="I296" s="221">
        <v>439</v>
      </c>
      <c r="J296" s="191" t="s">
        <v>786</v>
      </c>
      <c r="K296" s="192">
        <f t="shared" si="147"/>
        <v>75.100000000000023</v>
      </c>
      <c r="L296" s="193">
        <f t="shared" si="148"/>
        <v>0.22258446947243635</v>
      </c>
      <c r="M296" s="188" t="s">
        <v>586</v>
      </c>
      <c r="N296" s="194">
        <v>44230</v>
      </c>
      <c r="O296" s="1"/>
      <c r="P296" s="1"/>
      <c r="Q296" s="1"/>
      <c r="R296" s="6" t="s">
        <v>778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0">
        <v>135</v>
      </c>
      <c r="B297" s="209">
        <v>43285</v>
      </c>
      <c r="C297" s="209"/>
      <c r="D297" s="210" t="s">
        <v>55</v>
      </c>
      <c r="E297" s="211" t="s">
        <v>617</v>
      </c>
      <c r="F297" s="211">
        <f>127.5-5.53</f>
        <v>121.97</v>
      </c>
      <c r="G297" s="212"/>
      <c r="H297" s="212">
        <v>122.5</v>
      </c>
      <c r="I297" s="212">
        <v>170</v>
      </c>
      <c r="J297" s="213" t="s">
        <v>815</v>
      </c>
      <c r="K297" s="214">
        <f t="shared" si="147"/>
        <v>0.53000000000000114</v>
      </c>
      <c r="L297" s="215">
        <f t="shared" si="148"/>
        <v>4.3453308190538747E-3</v>
      </c>
      <c r="M297" s="211" t="s">
        <v>708</v>
      </c>
      <c r="N297" s="209">
        <v>44431</v>
      </c>
      <c r="O297" s="1"/>
      <c r="P297" s="1"/>
      <c r="Q297" s="1"/>
      <c r="R297" s="6" t="s">
        <v>774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9">
        <v>136</v>
      </c>
      <c r="B298" s="230">
        <v>43294</v>
      </c>
      <c r="C298" s="230"/>
      <c r="D298" s="231" t="s">
        <v>362</v>
      </c>
      <c r="E298" s="232" t="s">
        <v>617</v>
      </c>
      <c r="F298" s="227">
        <v>46.5</v>
      </c>
      <c r="G298" s="232"/>
      <c r="H298" s="232">
        <v>17</v>
      </c>
      <c r="I298" s="233">
        <v>59</v>
      </c>
      <c r="J298" s="201" t="s">
        <v>787</v>
      </c>
      <c r="K298" s="202">
        <f t="shared" ref="K298:K306" si="149">H298-F298</f>
        <v>-29.5</v>
      </c>
      <c r="L298" s="203">
        <f t="shared" ref="L298:L306" si="150">K298/F298</f>
        <v>-0.63440860215053763</v>
      </c>
      <c r="M298" s="199" t="s">
        <v>598</v>
      </c>
      <c r="N298" s="196">
        <v>43887</v>
      </c>
      <c r="O298" s="1"/>
      <c r="P298" s="1"/>
      <c r="Q298" s="1"/>
      <c r="R298" s="6" t="s">
        <v>774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137</v>
      </c>
      <c r="B299" s="217">
        <v>43396</v>
      </c>
      <c r="C299" s="217"/>
      <c r="D299" s="218" t="s">
        <v>415</v>
      </c>
      <c r="E299" s="219" t="s">
        <v>617</v>
      </c>
      <c r="F299" s="219">
        <v>156.5</v>
      </c>
      <c r="G299" s="219"/>
      <c r="H299" s="219">
        <v>207.5</v>
      </c>
      <c r="I299" s="221">
        <v>191</v>
      </c>
      <c r="J299" s="191" t="s">
        <v>675</v>
      </c>
      <c r="K299" s="192">
        <f t="shared" si="149"/>
        <v>51</v>
      </c>
      <c r="L299" s="193">
        <f t="shared" si="150"/>
        <v>0.32587859424920129</v>
      </c>
      <c r="M299" s="188" t="s">
        <v>586</v>
      </c>
      <c r="N299" s="194">
        <v>44369</v>
      </c>
      <c r="O299" s="1"/>
      <c r="P299" s="1"/>
      <c r="Q299" s="1"/>
      <c r="R299" s="6" t="s">
        <v>774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138</v>
      </c>
      <c r="B300" s="217">
        <v>43439</v>
      </c>
      <c r="C300" s="217"/>
      <c r="D300" s="218" t="s">
        <v>324</v>
      </c>
      <c r="E300" s="219" t="s">
        <v>617</v>
      </c>
      <c r="F300" s="219">
        <v>259.5</v>
      </c>
      <c r="G300" s="219"/>
      <c r="H300" s="219">
        <v>320</v>
      </c>
      <c r="I300" s="221">
        <v>320</v>
      </c>
      <c r="J300" s="191" t="s">
        <v>675</v>
      </c>
      <c r="K300" s="192">
        <f t="shared" si="149"/>
        <v>60.5</v>
      </c>
      <c r="L300" s="193">
        <f t="shared" si="150"/>
        <v>0.23314065510597304</v>
      </c>
      <c r="M300" s="188" t="s">
        <v>586</v>
      </c>
      <c r="N300" s="194">
        <v>44323</v>
      </c>
      <c r="O300" s="1"/>
      <c r="P300" s="1"/>
      <c r="Q300" s="1"/>
      <c r="R300" s="6" t="s">
        <v>774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9">
        <v>139</v>
      </c>
      <c r="B301" s="230">
        <v>43439</v>
      </c>
      <c r="C301" s="230"/>
      <c r="D301" s="231" t="s">
        <v>788</v>
      </c>
      <c r="E301" s="232" t="s">
        <v>617</v>
      </c>
      <c r="F301" s="232">
        <v>715</v>
      </c>
      <c r="G301" s="232"/>
      <c r="H301" s="232">
        <v>445</v>
      </c>
      <c r="I301" s="233">
        <v>840</v>
      </c>
      <c r="J301" s="201" t="s">
        <v>789</v>
      </c>
      <c r="K301" s="202">
        <f t="shared" si="149"/>
        <v>-270</v>
      </c>
      <c r="L301" s="203">
        <f t="shared" si="150"/>
        <v>-0.3776223776223776</v>
      </c>
      <c r="M301" s="199" t="s">
        <v>598</v>
      </c>
      <c r="N301" s="196">
        <v>43800</v>
      </c>
      <c r="O301" s="1"/>
      <c r="P301" s="1"/>
      <c r="Q301" s="1"/>
      <c r="R301" s="6" t="s">
        <v>774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140</v>
      </c>
      <c r="B302" s="217">
        <v>43469</v>
      </c>
      <c r="C302" s="217"/>
      <c r="D302" s="218" t="s">
        <v>157</v>
      </c>
      <c r="E302" s="219" t="s">
        <v>617</v>
      </c>
      <c r="F302" s="219">
        <v>875</v>
      </c>
      <c r="G302" s="219"/>
      <c r="H302" s="219">
        <v>1165</v>
      </c>
      <c r="I302" s="221">
        <v>1185</v>
      </c>
      <c r="J302" s="191" t="s">
        <v>790</v>
      </c>
      <c r="K302" s="192">
        <f t="shared" si="149"/>
        <v>290</v>
      </c>
      <c r="L302" s="193">
        <f t="shared" si="150"/>
        <v>0.33142857142857141</v>
      </c>
      <c r="M302" s="188" t="s">
        <v>586</v>
      </c>
      <c r="N302" s="194">
        <v>43847</v>
      </c>
      <c r="O302" s="1"/>
      <c r="P302" s="1"/>
      <c r="Q302" s="1"/>
      <c r="R302" s="6" t="s">
        <v>774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141</v>
      </c>
      <c r="B303" s="217">
        <v>43559</v>
      </c>
      <c r="C303" s="217"/>
      <c r="D303" s="218" t="s">
        <v>340</v>
      </c>
      <c r="E303" s="219" t="s">
        <v>617</v>
      </c>
      <c r="F303" s="219">
        <f>387-14.63</f>
        <v>372.37</v>
      </c>
      <c r="G303" s="219"/>
      <c r="H303" s="219">
        <v>490</v>
      </c>
      <c r="I303" s="221">
        <v>490</v>
      </c>
      <c r="J303" s="191" t="s">
        <v>675</v>
      </c>
      <c r="K303" s="192">
        <f t="shared" si="149"/>
        <v>117.63</v>
      </c>
      <c r="L303" s="193">
        <f t="shared" si="150"/>
        <v>0.31589548030185027</v>
      </c>
      <c r="M303" s="188" t="s">
        <v>586</v>
      </c>
      <c r="N303" s="194">
        <v>43850</v>
      </c>
      <c r="O303" s="1"/>
      <c r="P303" s="1"/>
      <c r="Q303" s="1"/>
      <c r="R303" s="6" t="s">
        <v>774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9">
        <v>142</v>
      </c>
      <c r="B304" s="230">
        <v>43578</v>
      </c>
      <c r="C304" s="230"/>
      <c r="D304" s="231" t="s">
        <v>791</v>
      </c>
      <c r="E304" s="232" t="s">
        <v>588</v>
      </c>
      <c r="F304" s="232">
        <v>220</v>
      </c>
      <c r="G304" s="232"/>
      <c r="H304" s="232">
        <v>127.5</v>
      </c>
      <c r="I304" s="233">
        <v>284</v>
      </c>
      <c r="J304" s="201" t="s">
        <v>792</v>
      </c>
      <c r="K304" s="202">
        <f t="shared" si="149"/>
        <v>-92.5</v>
      </c>
      <c r="L304" s="203">
        <f t="shared" si="150"/>
        <v>-0.42045454545454547</v>
      </c>
      <c r="M304" s="199" t="s">
        <v>598</v>
      </c>
      <c r="N304" s="196">
        <v>43896</v>
      </c>
      <c r="O304" s="1"/>
      <c r="P304" s="1"/>
      <c r="Q304" s="1"/>
      <c r="R304" s="6" t="s">
        <v>774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143</v>
      </c>
      <c r="B305" s="217">
        <v>43622</v>
      </c>
      <c r="C305" s="217"/>
      <c r="D305" s="218" t="s">
        <v>480</v>
      </c>
      <c r="E305" s="219" t="s">
        <v>588</v>
      </c>
      <c r="F305" s="219">
        <v>332.8</v>
      </c>
      <c r="G305" s="219"/>
      <c r="H305" s="219">
        <v>405</v>
      </c>
      <c r="I305" s="221">
        <v>419</v>
      </c>
      <c r="J305" s="191" t="s">
        <v>793</v>
      </c>
      <c r="K305" s="192">
        <f t="shared" si="149"/>
        <v>72.199999999999989</v>
      </c>
      <c r="L305" s="193">
        <f t="shared" si="150"/>
        <v>0.21694711538461534</v>
      </c>
      <c r="M305" s="188" t="s">
        <v>586</v>
      </c>
      <c r="N305" s="194">
        <v>43860</v>
      </c>
      <c r="O305" s="1"/>
      <c r="P305" s="1"/>
      <c r="Q305" s="1"/>
      <c r="R305" s="6" t="s">
        <v>778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0">
        <v>144</v>
      </c>
      <c r="B306" s="209">
        <v>43641</v>
      </c>
      <c r="C306" s="209"/>
      <c r="D306" s="210" t="s">
        <v>150</v>
      </c>
      <c r="E306" s="211" t="s">
        <v>617</v>
      </c>
      <c r="F306" s="211">
        <v>386</v>
      </c>
      <c r="G306" s="212"/>
      <c r="H306" s="212">
        <v>395</v>
      </c>
      <c r="I306" s="212">
        <v>452</v>
      </c>
      <c r="J306" s="213" t="s">
        <v>794</v>
      </c>
      <c r="K306" s="214">
        <f t="shared" si="149"/>
        <v>9</v>
      </c>
      <c r="L306" s="215">
        <f t="shared" si="150"/>
        <v>2.3316062176165803E-2</v>
      </c>
      <c r="M306" s="211" t="s">
        <v>708</v>
      </c>
      <c r="N306" s="209">
        <v>43868</v>
      </c>
      <c r="O306" s="1"/>
      <c r="P306" s="1"/>
      <c r="Q306" s="1"/>
      <c r="R306" s="6" t="s">
        <v>778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0">
        <v>145</v>
      </c>
      <c r="B307" s="209">
        <v>43707</v>
      </c>
      <c r="C307" s="209"/>
      <c r="D307" s="210" t="s">
        <v>130</v>
      </c>
      <c r="E307" s="211" t="s">
        <v>617</v>
      </c>
      <c r="F307" s="211">
        <v>137.5</v>
      </c>
      <c r="G307" s="212"/>
      <c r="H307" s="212">
        <v>138.5</v>
      </c>
      <c r="I307" s="212">
        <v>190</v>
      </c>
      <c r="J307" s="213" t="s">
        <v>814</v>
      </c>
      <c r="K307" s="214">
        <f>H307-F307</f>
        <v>1</v>
      </c>
      <c r="L307" s="215">
        <f>K307/F307</f>
        <v>7.2727272727272727E-3</v>
      </c>
      <c r="M307" s="211" t="s">
        <v>708</v>
      </c>
      <c r="N307" s="209">
        <v>44432</v>
      </c>
      <c r="O307" s="1"/>
      <c r="P307" s="1"/>
      <c r="Q307" s="1"/>
      <c r="R307" s="6" t="s">
        <v>774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6">
        <v>146</v>
      </c>
      <c r="B308" s="217">
        <v>43731</v>
      </c>
      <c r="C308" s="217"/>
      <c r="D308" s="218" t="s">
        <v>427</v>
      </c>
      <c r="E308" s="219" t="s">
        <v>617</v>
      </c>
      <c r="F308" s="219">
        <v>235</v>
      </c>
      <c r="G308" s="219"/>
      <c r="H308" s="219">
        <v>295</v>
      </c>
      <c r="I308" s="221">
        <v>296</v>
      </c>
      <c r="J308" s="191" t="s">
        <v>795</v>
      </c>
      <c r="K308" s="192">
        <f t="shared" ref="K308:K314" si="151">H308-F308</f>
        <v>60</v>
      </c>
      <c r="L308" s="193">
        <f t="shared" ref="L308:L314" si="152">K308/F308</f>
        <v>0.25531914893617019</v>
      </c>
      <c r="M308" s="188" t="s">
        <v>586</v>
      </c>
      <c r="N308" s="194">
        <v>43844</v>
      </c>
      <c r="O308" s="1"/>
      <c r="P308" s="1"/>
      <c r="Q308" s="1"/>
      <c r="R308" s="6" t="s">
        <v>778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6">
        <v>147</v>
      </c>
      <c r="B309" s="217">
        <v>43752</v>
      </c>
      <c r="C309" s="217"/>
      <c r="D309" s="218" t="s">
        <v>796</v>
      </c>
      <c r="E309" s="219" t="s">
        <v>617</v>
      </c>
      <c r="F309" s="219">
        <v>277.5</v>
      </c>
      <c r="G309" s="219"/>
      <c r="H309" s="219">
        <v>333</v>
      </c>
      <c r="I309" s="221">
        <v>333</v>
      </c>
      <c r="J309" s="191" t="s">
        <v>797</v>
      </c>
      <c r="K309" s="192">
        <f t="shared" si="151"/>
        <v>55.5</v>
      </c>
      <c r="L309" s="193">
        <f t="shared" si="152"/>
        <v>0.2</v>
      </c>
      <c r="M309" s="188" t="s">
        <v>586</v>
      </c>
      <c r="N309" s="194">
        <v>43846</v>
      </c>
      <c r="O309" s="1"/>
      <c r="P309" s="1"/>
      <c r="Q309" s="1"/>
      <c r="R309" s="6" t="s">
        <v>774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148</v>
      </c>
      <c r="B310" s="217">
        <v>43752</v>
      </c>
      <c r="C310" s="217"/>
      <c r="D310" s="218" t="s">
        <v>798</v>
      </c>
      <c r="E310" s="219" t="s">
        <v>617</v>
      </c>
      <c r="F310" s="219">
        <v>930</v>
      </c>
      <c r="G310" s="219"/>
      <c r="H310" s="219">
        <v>1165</v>
      </c>
      <c r="I310" s="221">
        <v>1200</v>
      </c>
      <c r="J310" s="191" t="s">
        <v>799</v>
      </c>
      <c r="K310" s="192">
        <f t="shared" si="151"/>
        <v>235</v>
      </c>
      <c r="L310" s="193">
        <f t="shared" si="152"/>
        <v>0.25268817204301075</v>
      </c>
      <c r="M310" s="188" t="s">
        <v>586</v>
      </c>
      <c r="N310" s="194">
        <v>43847</v>
      </c>
      <c r="O310" s="1"/>
      <c r="P310" s="1"/>
      <c r="Q310" s="1"/>
      <c r="R310" s="6" t="s">
        <v>778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149</v>
      </c>
      <c r="B311" s="217">
        <v>43753</v>
      </c>
      <c r="C311" s="217"/>
      <c r="D311" s="218" t="s">
        <v>800</v>
      </c>
      <c r="E311" s="219" t="s">
        <v>617</v>
      </c>
      <c r="F311" s="189">
        <v>111</v>
      </c>
      <c r="G311" s="219"/>
      <c r="H311" s="219">
        <v>141</v>
      </c>
      <c r="I311" s="221">
        <v>141</v>
      </c>
      <c r="J311" s="191" t="s">
        <v>601</v>
      </c>
      <c r="K311" s="192">
        <f t="shared" si="151"/>
        <v>30</v>
      </c>
      <c r="L311" s="193">
        <f t="shared" si="152"/>
        <v>0.27027027027027029</v>
      </c>
      <c r="M311" s="188" t="s">
        <v>586</v>
      </c>
      <c r="N311" s="194">
        <v>44328</v>
      </c>
      <c r="O311" s="1"/>
      <c r="P311" s="1"/>
      <c r="Q311" s="1"/>
      <c r="R311" s="6" t="s">
        <v>778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150</v>
      </c>
      <c r="B312" s="217">
        <v>43753</v>
      </c>
      <c r="C312" s="217"/>
      <c r="D312" s="218" t="s">
        <v>801</v>
      </c>
      <c r="E312" s="219" t="s">
        <v>617</v>
      </c>
      <c r="F312" s="189">
        <v>296</v>
      </c>
      <c r="G312" s="219"/>
      <c r="H312" s="219">
        <v>370</v>
      </c>
      <c r="I312" s="221">
        <v>370</v>
      </c>
      <c r="J312" s="191" t="s">
        <v>675</v>
      </c>
      <c r="K312" s="192">
        <f t="shared" si="151"/>
        <v>74</v>
      </c>
      <c r="L312" s="193">
        <f t="shared" si="152"/>
        <v>0.25</v>
      </c>
      <c r="M312" s="188" t="s">
        <v>586</v>
      </c>
      <c r="N312" s="194">
        <v>43853</v>
      </c>
      <c r="O312" s="1"/>
      <c r="P312" s="1"/>
      <c r="Q312" s="1"/>
      <c r="R312" s="6" t="s">
        <v>778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151</v>
      </c>
      <c r="B313" s="217">
        <v>43754</v>
      </c>
      <c r="C313" s="217"/>
      <c r="D313" s="218" t="s">
        <v>802</v>
      </c>
      <c r="E313" s="219" t="s">
        <v>617</v>
      </c>
      <c r="F313" s="189">
        <v>300</v>
      </c>
      <c r="G313" s="219"/>
      <c r="H313" s="219">
        <v>382.5</v>
      </c>
      <c r="I313" s="221">
        <v>344</v>
      </c>
      <c r="J313" s="191" t="s">
        <v>852</v>
      </c>
      <c r="K313" s="192">
        <f t="shared" si="151"/>
        <v>82.5</v>
      </c>
      <c r="L313" s="193">
        <f t="shared" si="152"/>
        <v>0.27500000000000002</v>
      </c>
      <c r="M313" s="188" t="s">
        <v>586</v>
      </c>
      <c r="N313" s="194">
        <v>44238</v>
      </c>
      <c r="O313" s="1"/>
      <c r="P313" s="1"/>
      <c r="Q313" s="1"/>
      <c r="R313" s="6" t="s">
        <v>778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152</v>
      </c>
      <c r="B314" s="217">
        <v>43832</v>
      </c>
      <c r="C314" s="217"/>
      <c r="D314" s="218" t="s">
        <v>803</v>
      </c>
      <c r="E314" s="219" t="s">
        <v>617</v>
      </c>
      <c r="F314" s="189">
        <v>495</v>
      </c>
      <c r="G314" s="219"/>
      <c r="H314" s="219">
        <v>595</v>
      </c>
      <c r="I314" s="221">
        <v>590</v>
      </c>
      <c r="J314" s="191" t="s">
        <v>851</v>
      </c>
      <c r="K314" s="192">
        <f t="shared" si="151"/>
        <v>100</v>
      </c>
      <c r="L314" s="193">
        <f t="shared" si="152"/>
        <v>0.20202020202020202</v>
      </c>
      <c r="M314" s="188" t="s">
        <v>586</v>
      </c>
      <c r="N314" s="194">
        <v>44589</v>
      </c>
      <c r="O314" s="1"/>
      <c r="P314" s="1"/>
      <c r="Q314" s="1"/>
      <c r="R314" s="6" t="s">
        <v>778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6">
        <v>153</v>
      </c>
      <c r="B315" s="217">
        <v>43966</v>
      </c>
      <c r="C315" s="217"/>
      <c r="D315" s="218" t="s">
        <v>71</v>
      </c>
      <c r="E315" s="219" t="s">
        <v>617</v>
      </c>
      <c r="F315" s="189">
        <v>67.5</v>
      </c>
      <c r="G315" s="219"/>
      <c r="H315" s="219">
        <v>86</v>
      </c>
      <c r="I315" s="221">
        <v>86</v>
      </c>
      <c r="J315" s="191" t="s">
        <v>804</v>
      </c>
      <c r="K315" s="192">
        <f t="shared" ref="K315:K322" si="153">H315-F315</f>
        <v>18.5</v>
      </c>
      <c r="L315" s="193">
        <f t="shared" ref="L315:L322" si="154">K315/F315</f>
        <v>0.27407407407407408</v>
      </c>
      <c r="M315" s="188" t="s">
        <v>586</v>
      </c>
      <c r="N315" s="194">
        <v>44008</v>
      </c>
      <c r="O315" s="1"/>
      <c r="P315" s="1"/>
      <c r="Q315" s="1"/>
      <c r="R315" s="6" t="s">
        <v>778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154</v>
      </c>
      <c r="B316" s="217">
        <v>44035</v>
      </c>
      <c r="C316" s="217"/>
      <c r="D316" s="218" t="s">
        <v>479</v>
      </c>
      <c r="E316" s="219" t="s">
        <v>617</v>
      </c>
      <c r="F316" s="189">
        <v>231</v>
      </c>
      <c r="G316" s="219"/>
      <c r="H316" s="219">
        <v>281</v>
      </c>
      <c r="I316" s="221">
        <v>281</v>
      </c>
      <c r="J316" s="191" t="s">
        <v>675</v>
      </c>
      <c r="K316" s="192">
        <f t="shared" si="153"/>
        <v>50</v>
      </c>
      <c r="L316" s="193">
        <f t="shared" si="154"/>
        <v>0.21645021645021645</v>
      </c>
      <c r="M316" s="188" t="s">
        <v>586</v>
      </c>
      <c r="N316" s="194">
        <v>44358</v>
      </c>
      <c r="O316" s="1"/>
      <c r="P316" s="1"/>
      <c r="Q316" s="1"/>
      <c r="R316" s="6" t="s">
        <v>778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155</v>
      </c>
      <c r="B317" s="217">
        <v>44092</v>
      </c>
      <c r="C317" s="217"/>
      <c r="D317" s="218" t="s">
        <v>404</v>
      </c>
      <c r="E317" s="219" t="s">
        <v>617</v>
      </c>
      <c r="F317" s="219">
        <v>206</v>
      </c>
      <c r="G317" s="219"/>
      <c r="H317" s="219">
        <v>248</v>
      </c>
      <c r="I317" s="221">
        <v>248</v>
      </c>
      <c r="J317" s="191" t="s">
        <v>675</v>
      </c>
      <c r="K317" s="192">
        <f t="shared" si="153"/>
        <v>42</v>
      </c>
      <c r="L317" s="193">
        <f t="shared" si="154"/>
        <v>0.20388349514563106</v>
      </c>
      <c r="M317" s="188" t="s">
        <v>586</v>
      </c>
      <c r="N317" s="194">
        <v>44214</v>
      </c>
      <c r="O317" s="1"/>
      <c r="P317" s="1"/>
      <c r="Q317" s="1"/>
      <c r="R317" s="6" t="s">
        <v>778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6">
        <v>156</v>
      </c>
      <c r="B318" s="217">
        <v>44140</v>
      </c>
      <c r="C318" s="217"/>
      <c r="D318" s="218" t="s">
        <v>404</v>
      </c>
      <c r="E318" s="219" t="s">
        <v>617</v>
      </c>
      <c r="F318" s="219">
        <v>182.5</v>
      </c>
      <c r="G318" s="219"/>
      <c r="H318" s="219">
        <v>248</v>
      </c>
      <c r="I318" s="221">
        <v>248</v>
      </c>
      <c r="J318" s="191" t="s">
        <v>675</v>
      </c>
      <c r="K318" s="192">
        <f t="shared" si="153"/>
        <v>65.5</v>
      </c>
      <c r="L318" s="193">
        <f t="shared" si="154"/>
        <v>0.35890410958904112</v>
      </c>
      <c r="M318" s="188" t="s">
        <v>586</v>
      </c>
      <c r="N318" s="194">
        <v>44214</v>
      </c>
      <c r="O318" s="1"/>
      <c r="P318" s="1"/>
      <c r="Q318" s="1"/>
      <c r="R318" s="6" t="s">
        <v>778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157</v>
      </c>
      <c r="B319" s="217">
        <v>44140</v>
      </c>
      <c r="C319" s="217"/>
      <c r="D319" s="218" t="s">
        <v>324</v>
      </c>
      <c r="E319" s="219" t="s">
        <v>617</v>
      </c>
      <c r="F319" s="219">
        <v>247.5</v>
      </c>
      <c r="G319" s="219"/>
      <c r="H319" s="219">
        <v>320</v>
      </c>
      <c r="I319" s="221">
        <v>320</v>
      </c>
      <c r="J319" s="191" t="s">
        <v>675</v>
      </c>
      <c r="K319" s="192">
        <f t="shared" si="153"/>
        <v>72.5</v>
      </c>
      <c r="L319" s="193">
        <f t="shared" si="154"/>
        <v>0.29292929292929293</v>
      </c>
      <c r="M319" s="188" t="s">
        <v>586</v>
      </c>
      <c r="N319" s="194">
        <v>44323</v>
      </c>
      <c r="O319" s="1"/>
      <c r="P319" s="1"/>
      <c r="Q319" s="1"/>
      <c r="R319" s="6" t="s">
        <v>778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158</v>
      </c>
      <c r="B320" s="217">
        <v>44140</v>
      </c>
      <c r="C320" s="217"/>
      <c r="D320" s="218" t="s">
        <v>270</v>
      </c>
      <c r="E320" s="219" t="s">
        <v>617</v>
      </c>
      <c r="F320" s="189">
        <v>925</v>
      </c>
      <c r="G320" s="219"/>
      <c r="H320" s="219">
        <v>1095</v>
      </c>
      <c r="I320" s="221">
        <v>1093</v>
      </c>
      <c r="J320" s="191" t="s">
        <v>805</v>
      </c>
      <c r="K320" s="192">
        <f t="shared" si="153"/>
        <v>170</v>
      </c>
      <c r="L320" s="193">
        <f t="shared" si="154"/>
        <v>0.18378378378378379</v>
      </c>
      <c r="M320" s="188" t="s">
        <v>586</v>
      </c>
      <c r="N320" s="194">
        <v>44201</v>
      </c>
      <c r="O320" s="1"/>
      <c r="P320" s="1"/>
      <c r="Q320" s="1"/>
      <c r="R320" s="6" t="s">
        <v>778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6">
        <v>159</v>
      </c>
      <c r="B321" s="217">
        <v>44140</v>
      </c>
      <c r="C321" s="217"/>
      <c r="D321" s="218" t="s">
        <v>340</v>
      </c>
      <c r="E321" s="219" t="s">
        <v>617</v>
      </c>
      <c r="F321" s="189">
        <v>332.5</v>
      </c>
      <c r="G321" s="219"/>
      <c r="H321" s="219">
        <v>393</v>
      </c>
      <c r="I321" s="221">
        <v>406</v>
      </c>
      <c r="J321" s="191" t="s">
        <v>806</v>
      </c>
      <c r="K321" s="192">
        <f t="shared" si="153"/>
        <v>60.5</v>
      </c>
      <c r="L321" s="193">
        <f t="shared" si="154"/>
        <v>0.18195488721804512</v>
      </c>
      <c r="M321" s="188" t="s">
        <v>586</v>
      </c>
      <c r="N321" s="194">
        <v>44256</v>
      </c>
      <c r="O321" s="1"/>
      <c r="P321" s="1"/>
      <c r="Q321" s="1"/>
      <c r="R321" s="6" t="s">
        <v>778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160</v>
      </c>
      <c r="B322" s="217">
        <v>44141</v>
      </c>
      <c r="C322" s="217"/>
      <c r="D322" s="218" t="s">
        <v>479</v>
      </c>
      <c r="E322" s="219" t="s">
        <v>617</v>
      </c>
      <c r="F322" s="189">
        <v>231</v>
      </c>
      <c r="G322" s="219"/>
      <c r="H322" s="219">
        <v>281</v>
      </c>
      <c r="I322" s="221">
        <v>281</v>
      </c>
      <c r="J322" s="191" t="s">
        <v>675</v>
      </c>
      <c r="K322" s="192">
        <f t="shared" si="153"/>
        <v>50</v>
      </c>
      <c r="L322" s="193">
        <f t="shared" si="154"/>
        <v>0.21645021645021645</v>
      </c>
      <c r="M322" s="188" t="s">
        <v>586</v>
      </c>
      <c r="N322" s="194">
        <v>44358</v>
      </c>
      <c r="O322" s="1"/>
      <c r="P322" s="1"/>
      <c r="Q322" s="1"/>
      <c r="R322" s="6" t="s">
        <v>778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42">
        <v>161</v>
      </c>
      <c r="B323" s="235">
        <v>44187</v>
      </c>
      <c r="C323" s="235"/>
      <c r="D323" s="236" t="s">
        <v>452</v>
      </c>
      <c r="E323" s="53" t="s">
        <v>617</v>
      </c>
      <c r="F323" s="237" t="s">
        <v>807</v>
      </c>
      <c r="G323" s="53"/>
      <c r="H323" s="53"/>
      <c r="I323" s="238">
        <v>239</v>
      </c>
      <c r="J323" s="234" t="s">
        <v>589</v>
      </c>
      <c r="K323" s="234"/>
      <c r="L323" s="239"/>
      <c r="M323" s="240"/>
      <c r="N323" s="241"/>
      <c r="O323" s="1"/>
      <c r="P323" s="1"/>
      <c r="Q323" s="1"/>
      <c r="R323" s="6" t="s">
        <v>778</v>
      </c>
    </row>
    <row r="324" spans="1:26" ht="12.75" customHeight="1">
      <c r="A324" s="216">
        <v>162</v>
      </c>
      <c r="B324" s="217">
        <v>44258</v>
      </c>
      <c r="C324" s="217"/>
      <c r="D324" s="218" t="s">
        <v>803</v>
      </c>
      <c r="E324" s="219" t="s">
        <v>617</v>
      </c>
      <c r="F324" s="189">
        <v>495</v>
      </c>
      <c r="G324" s="219"/>
      <c r="H324" s="219">
        <v>595</v>
      </c>
      <c r="I324" s="221">
        <v>590</v>
      </c>
      <c r="J324" s="191" t="s">
        <v>851</v>
      </c>
      <c r="K324" s="192">
        <f>H324-F324</f>
        <v>100</v>
      </c>
      <c r="L324" s="193">
        <f>K324/F324</f>
        <v>0.20202020202020202</v>
      </c>
      <c r="M324" s="188" t="s">
        <v>586</v>
      </c>
      <c r="N324" s="194">
        <v>44589</v>
      </c>
      <c r="O324" s="1"/>
      <c r="P324" s="1"/>
      <c r="R324" s="6" t="s">
        <v>778</v>
      </c>
    </row>
    <row r="325" spans="1:26" ht="12.75" customHeight="1">
      <c r="A325" s="216">
        <v>163</v>
      </c>
      <c r="B325" s="217">
        <v>44274</v>
      </c>
      <c r="C325" s="217"/>
      <c r="D325" s="218" t="s">
        <v>340</v>
      </c>
      <c r="E325" s="219" t="s">
        <v>617</v>
      </c>
      <c r="F325" s="189">
        <v>355</v>
      </c>
      <c r="G325" s="219"/>
      <c r="H325" s="219">
        <v>422.5</v>
      </c>
      <c r="I325" s="221">
        <v>420</v>
      </c>
      <c r="J325" s="191" t="s">
        <v>808</v>
      </c>
      <c r="K325" s="192">
        <f>H325-F325</f>
        <v>67.5</v>
      </c>
      <c r="L325" s="193">
        <f>K325/F325</f>
        <v>0.19014084507042253</v>
      </c>
      <c r="M325" s="188" t="s">
        <v>586</v>
      </c>
      <c r="N325" s="194">
        <v>44361</v>
      </c>
      <c r="O325" s="1"/>
      <c r="R325" s="243" t="s">
        <v>778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164</v>
      </c>
      <c r="B326" s="217">
        <v>44295</v>
      </c>
      <c r="C326" s="217"/>
      <c r="D326" s="218" t="s">
        <v>809</v>
      </c>
      <c r="E326" s="219" t="s">
        <v>617</v>
      </c>
      <c r="F326" s="189">
        <v>555</v>
      </c>
      <c r="G326" s="219"/>
      <c r="H326" s="219">
        <v>663</v>
      </c>
      <c r="I326" s="221">
        <v>663</v>
      </c>
      <c r="J326" s="191" t="s">
        <v>810</v>
      </c>
      <c r="K326" s="192">
        <f>H326-F326</f>
        <v>108</v>
      </c>
      <c r="L326" s="193">
        <f>K326/F326</f>
        <v>0.19459459459459461</v>
      </c>
      <c r="M326" s="188" t="s">
        <v>586</v>
      </c>
      <c r="N326" s="194">
        <v>44321</v>
      </c>
      <c r="O326" s="1"/>
      <c r="P326" s="1"/>
      <c r="Q326" s="1"/>
      <c r="R326" s="243" t="s">
        <v>778</v>
      </c>
    </row>
    <row r="327" spans="1:26" ht="12.75" customHeight="1">
      <c r="A327" s="216">
        <v>165</v>
      </c>
      <c r="B327" s="217">
        <v>44308</v>
      </c>
      <c r="C327" s="217"/>
      <c r="D327" s="218" t="s">
        <v>373</v>
      </c>
      <c r="E327" s="219" t="s">
        <v>617</v>
      </c>
      <c r="F327" s="189">
        <v>126.5</v>
      </c>
      <c r="G327" s="219"/>
      <c r="H327" s="219">
        <v>155</v>
      </c>
      <c r="I327" s="221">
        <v>155</v>
      </c>
      <c r="J327" s="191" t="s">
        <v>675</v>
      </c>
      <c r="K327" s="192">
        <f>H327-F327</f>
        <v>28.5</v>
      </c>
      <c r="L327" s="193">
        <f>K327/F327</f>
        <v>0.22529644268774704</v>
      </c>
      <c r="M327" s="188" t="s">
        <v>586</v>
      </c>
      <c r="N327" s="194">
        <v>44362</v>
      </c>
      <c r="O327" s="1"/>
      <c r="R327" s="243" t="s">
        <v>778</v>
      </c>
    </row>
    <row r="328" spans="1:26" ht="12.75" customHeight="1">
      <c r="A328" s="274">
        <v>166</v>
      </c>
      <c r="B328" s="275">
        <v>44368</v>
      </c>
      <c r="C328" s="275"/>
      <c r="D328" s="276" t="s">
        <v>391</v>
      </c>
      <c r="E328" s="277" t="s">
        <v>617</v>
      </c>
      <c r="F328" s="278">
        <v>287.5</v>
      </c>
      <c r="G328" s="277"/>
      <c r="H328" s="277">
        <v>245</v>
      </c>
      <c r="I328" s="279">
        <v>344</v>
      </c>
      <c r="J328" s="201" t="s">
        <v>846</v>
      </c>
      <c r="K328" s="202">
        <f>H328-F328</f>
        <v>-42.5</v>
      </c>
      <c r="L328" s="203">
        <f>K328/F328</f>
        <v>-0.14782608695652175</v>
      </c>
      <c r="M328" s="199" t="s">
        <v>598</v>
      </c>
      <c r="N328" s="196">
        <v>44508</v>
      </c>
      <c r="O328" s="1"/>
      <c r="R328" s="243" t="s">
        <v>778</v>
      </c>
    </row>
    <row r="329" spans="1:26" ht="12.75" customHeight="1">
      <c r="A329" s="242">
        <v>167</v>
      </c>
      <c r="B329" s="235">
        <v>44368</v>
      </c>
      <c r="C329" s="235"/>
      <c r="D329" s="236" t="s">
        <v>479</v>
      </c>
      <c r="E329" s="53" t="s">
        <v>617</v>
      </c>
      <c r="F329" s="237" t="s">
        <v>811</v>
      </c>
      <c r="G329" s="53"/>
      <c r="H329" s="53"/>
      <c r="I329" s="238">
        <v>320</v>
      </c>
      <c r="J329" s="234" t="s">
        <v>589</v>
      </c>
      <c r="K329" s="242"/>
      <c r="L329" s="235"/>
      <c r="M329" s="235"/>
      <c r="N329" s="236"/>
      <c r="O329" s="41"/>
      <c r="R329" s="243" t="s">
        <v>778</v>
      </c>
    </row>
    <row r="330" spans="1:26" ht="12.75" customHeight="1">
      <c r="A330" s="216">
        <v>168</v>
      </c>
      <c r="B330" s="217">
        <v>44406</v>
      </c>
      <c r="C330" s="217"/>
      <c r="D330" s="218" t="s">
        <v>373</v>
      </c>
      <c r="E330" s="219" t="s">
        <v>617</v>
      </c>
      <c r="F330" s="189">
        <v>162.5</v>
      </c>
      <c r="G330" s="219"/>
      <c r="H330" s="219">
        <v>200</v>
      </c>
      <c r="I330" s="221">
        <v>200</v>
      </c>
      <c r="J330" s="191" t="s">
        <v>675</v>
      </c>
      <c r="K330" s="192">
        <f>H330-F330</f>
        <v>37.5</v>
      </c>
      <c r="L330" s="193">
        <f>K330/F330</f>
        <v>0.23076923076923078</v>
      </c>
      <c r="M330" s="188" t="s">
        <v>586</v>
      </c>
      <c r="N330" s="194">
        <v>44571</v>
      </c>
      <c r="O330" s="1"/>
      <c r="R330" s="243" t="s">
        <v>778</v>
      </c>
    </row>
    <row r="331" spans="1:26" ht="12.75" customHeight="1">
      <c r="A331" s="216">
        <v>169</v>
      </c>
      <c r="B331" s="217">
        <v>44462</v>
      </c>
      <c r="C331" s="217"/>
      <c r="D331" s="218" t="s">
        <v>816</v>
      </c>
      <c r="E331" s="219" t="s">
        <v>617</v>
      </c>
      <c r="F331" s="189">
        <v>1235</v>
      </c>
      <c r="G331" s="219"/>
      <c r="H331" s="219">
        <v>1505</v>
      </c>
      <c r="I331" s="221">
        <v>1500</v>
      </c>
      <c r="J331" s="191" t="s">
        <v>675</v>
      </c>
      <c r="K331" s="192">
        <f>H331-F331</f>
        <v>270</v>
      </c>
      <c r="L331" s="193">
        <f>K331/F331</f>
        <v>0.21862348178137653</v>
      </c>
      <c r="M331" s="188" t="s">
        <v>586</v>
      </c>
      <c r="N331" s="194">
        <v>44564</v>
      </c>
      <c r="O331" s="1"/>
      <c r="R331" s="243" t="s">
        <v>778</v>
      </c>
    </row>
    <row r="332" spans="1:26" ht="12.75" customHeight="1">
      <c r="A332" s="258">
        <v>170</v>
      </c>
      <c r="B332" s="259">
        <v>44480</v>
      </c>
      <c r="C332" s="259"/>
      <c r="D332" s="260" t="s">
        <v>818</v>
      </c>
      <c r="E332" s="261" t="s">
        <v>617</v>
      </c>
      <c r="F332" s="262" t="s">
        <v>823</v>
      </c>
      <c r="G332" s="261"/>
      <c r="H332" s="261"/>
      <c r="I332" s="261">
        <v>145</v>
      </c>
      <c r="J332" s="263" t="s">
        <v>589</v>
      </c>
      <c r="K332" s="258"/>
      <c r="L332" s="259"/>
      <c r="M332" s="259"/>
      <c r="N332" s="260"/>
      <c r="O332" s="41"/>
      <c r="R332" s="243" t="s">
        <v>778</v>
      </c>
    </row>
    <row r="333" spans="1:26" ht="12.75" customHeight="1">
      <c r="A333" s="264">
        <v>171</v>
      </c>
      <c r="B333" s="265">
        <v>44481</v>
      </c>
      <c r="C333" s="265"/>
      <c r="D333" s="266" t="s">
        <v>259</v>
      </c>
      <c r="E333" s="267" t="s">
        <v>617</v>
      </c>
      <c r="F333" s="268" t="s">
        <v>820</v>
      </c>
      <c r="G333" s="267"/>
      <c r="H333" s="267"/>
      <c r="I333" s="267">
        <v>380</v>
      </c>
      <c r="J333" s="269" t="s">
        <v>589</v>
      </c>
      <c r="K333" s="264"/>
      <c r="L333" s="265"/>
      <c r="M333" s="265"/>
      <c r="N333" s="266"/>
      <c r="O333" s="41"/>
      <c r="R333" s="243" t="s">
        <v>778</v>
      </c>
    </row>
    <row r="334" spans="1:26" ht="12.75" customHeight="1">
      <c r="A334" s="264">
        <v>172</v>
      </c>
      <c r="B334" s="265">
        <v>44481</v>
      </c>
      <c r="C334" s="265"/>
      <c r="D334" s="266" t="s">
        <v>399</v>
      </c>
      <c r="E334" s="267" t="s">
        <v>617</v>
      </c>
      <c r="F334" s="268" t="s">
        <v>821</v>
      </c>
      <c r="G334" s="267"/>
      <c r="H334" s="267"/>
      <c r="I334" s="267">
        <v>56</v>
      </c>
      <c r="J334" s="269" t="s">
        <v>589</v>
      </c>
      <c r="K334" s="264"/>
      <c r="L334" s="265"/>
      <c r="M334" s="265"/>
      <c r="N334" s="266"/>
      <c r="O334" s="41"/>
      <c r="R334" s="243"/>
    </row>
    <row r="335" spans="1:26" ht="12.75" customHeight="1">
      <c r="A335" s="216">
        <v>173</v>
      </c>
      <c r="B335" s="217">
        <v>44551</v>
      </c>
      <c r="C335" s="217"/>
      <c r="D335" s="218" t="s">
        <v>118</v>
      </c>
      <c r="E335" s="219" t="s">
        <v>617</v>
      </c>
      <c r="F335" s="189">
        <v>2300</v>
      </c>
      <c r="G335" s="219"/>
      <c r="H335" s="219">
        <f>(2820+2200)/2</f>
        <v>2510</v>
      </c>
      <c r="I335" s="221">
        <v>3000</v>
      </c>
      <c r="J335" s="191" t="s">
        <v>861</v>
      </c>
      <c r="K335" s="192">
        <f>H335-F335</f>
        <v>210</v>
      </c>
      <c r="L335" s="193">
        <f>K335/F335</f>
        <v>9.1304347826086957E-2</v>
      </c>
      <c r="M335" s="188" t="s">
        <v>586</v>
      </c>
      <c r="N335" s="194">
        <v>44649</v>
      </c>
      <c r="O335" s="1"/>
      <c r="R335" s="243"/>
    </row>
    <row r="336" spans="1:26" ht="12.75" customHeight="1">
      <c r="A336" s="270">
        <v>174</v>
      </c>
      <c r="B336" s="265">
        <v>44606</v>
      </c>
      <c r="C336" s="270"/>
      <c r="D336" s="270" t="s">
        <v>425</v>
      </c>
      <c r="E336" s="267" t="s">
        <v>617</v>
      </c>
      <c r="F336" s="267" t="s">
        <v>854</v>
      </c>
      <c r="G336" s="267"/>
      <c r="H336" s="267"/>
      <c r="I336" s="267">
        <v>764</v>
      </c>
      <c r="J336" s="267" t="s">
        <v>589</v>
      </c>
      <c r="K336" s="267"/>
      <c r="L336" s="267"/>
      <c r="M336" s="267"/>
      <c r="N336" s="270"/>
      <c r="O336" s="41"/>
      <c r="R336" s="243"/>
    </row>
    <row r="337" spans="1:18" ht="12.75" customHeight="1">
      <c r="A337" s="270">
        <v>175</v>
      </c>
      <c r="B337" s="265">
        <v>44613</v>
      </c>
      <c r="C337" s="270"/>
      <c r="D337" s="270" t="s">
        <v>816</v>
      </c>
      <c r="E337" s="267" t="s">
        <v>617</v>
      </c>
      <c r="F337" s="267" t="s">
        <v>855</v>
      </c>
      <c r="G337" s="267"/>
      <c r="H337" s="267"/>
      <c r="I337" s="267">
        <v>1510</v>
      </c>
      <c r="J337" s="267" t="s">
        <v>589</v>
      </c>
      <c r="K337" s="267"/>
      <c r="L337" s="267"/>
      <c r="M337" s="267"/>
      <c r="N337" s="270"/>
      <c r="O337" s="41"/>
      <c r="R337" s="243"/>
    </row>
    <row r="338" spans="1:18" ht="12.75" customHeight="1">
      <c r="A338">
        <v>176</v>
      </c>
      <c r="B338" s="265">
        <v>44670</v>
      </c>
      <c r="C338" s="265"/>
      <c r="D338" s="270" t="s">
        <v>550</v>
      </c>
      <c r="E338" s="341" t="s">
        <v>617</v>
      </c>
      <c r="F338" s="267" t="s">
        <v>864</v>
      </c>
      <c r="G338" s="267"/>
      <c r="H338" s="267"/>
      <c r="I338" s="267">
        <v>553</v>
      </c>
      <c r="J338" s="267" t="s">
        <v>589</v>
      </c>
      <c r="K338" s="267"/>
      <c r="L338" s="267"/>
      <c r="M338" s="267"/>
      <c r="N338" s="267"/>
      <c r="O338" s="41"/>
      <c r="R338" s="243"/>
    </row>
    <row r="339" spans="1:18" ht="12.75" customHeight="1">
      <c r="A339" s="242"/>
      <c r="F339" s="56"/>
      <c r="G339" s="56"/>
      <c r="H339" s="56"/>
      <c r="I339" s="56"/>
      <c r="J339" s="41"/>
      <c r="K339" s="56"/>
      <c r="L339" s="56"/>
      <c r="M339" s="56"/>
      <c r="O339" s="41"/>
      <c r="R339" s="243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B342" s="244" t="s">
        <v>812</v>
      </c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A349" s="245"/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A350" s="245"/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A351" s="53"/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</sheetData>
  <autoFilter ref="R1:R347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81:K82 K97 K94 K90 K85 K72 K70 K68 K1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2022-06-23T02:39:59Z</dcterms:modified>
</cp:coreProperties>
</file>