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F&amp;O)'!$A$137:$B$348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6" l="1"/>
  <c r="L60" i="6" l="1"/>
  <c r="K60" i="6"/>
  <c r="L64" i="6"/>
  <c r="K64" i="6"/>
  <c r="L63" i="6"/>
  <c r="K63" i="6"/>
  <c r="M63" i="6" s="1"/>
  <c r="L13" i="6"/>
  <c r="K13" i="6"/>
  <c r="M13" i="6" s="1"/>
  <c r="L62" i="6"/>
  <c r="K62" i="6"/>
  <c r="M60" i="6" l="1"/>
  <c r="M64" i="6"/>
  <c r="M62" i="6"/>
  <c r="P23" i="6"/>
  <c r="L61" i="6" l="1"/>
  <c r="K61" i="6"/>
  <c r="M61" i="6" l="1"/>
  <c r="L59" i="6"/>
  <c r="K59" i="6"/>
  <c r="L55" i="6"/>
  <c r="K55" i="6"/>
  <c r="M55" i="6" s="1"/>
  <c r="K114" i="6"/>
  <c r="K113" i="6"/>
  <c r="K112" i="6"/>
  <c r="M112" i="6" s="1"/>
  <c r="L20" i="6"/>
  <c r="K20" i="6"/>
  <c r="L18" i="6"/>
  <c r="K18" i="6"/>
  <c r="M18" i="6" s="1"/>
  <c r="M59" i="6" l="1"/>
  <c r="M20" i="6"/>
  <c r="K111" i="6"/>
  <c r="M111" i="6" s="1"/>
  <c r="K99" i="6"/>
  <c r="K98" i="6"/>
  <c r="L58" i="6"/>
  <c r="K58" i="6"/>
  <c r="M58" i="6" s="1"/>
  <c r="L54" i="6"/>
  <c r="K54" i="6"/>
  <c r="L22" i="6"/>
  <c r="K22" i="6"/>
  <c r="M54" i="6" l="1"/>
  <c r="M22" i="6"/>
  <c r="K57" i="6"/>
  <c r="L56" i="6"/>
  <c r="K56" i="6"/>
  <c r="L53" i="6"/>
  <c r="K53" i="6"/>
  <c r="K110" i="6"/>
  <c r="K109" i="6"/>
  <c r="K108" i="6"/>
  <c r="K107" i="6"/>
  <c r="M53" i="6" l="1"/>
  <c r="L52" i="6"/>
  <c r="K52" i="6"/>
  <c r="K106" i="6"/>
  <c r="M106" i="6" s="1"/>
  <c r="K105" i="6"/>
  <c r="M105" i="6" s="1"/>
  <c r="K103" i="6"/>
  <c r="M103" i="6" s="1"/>
  <c r="K104" i="6"/>
  <c r="M104" i="6" s="1"/>
  <c r="L15" i="6"/>
  <c r="K15" i="6"/>
  <c r="K101" i="6"/>
  <c r="M101" i="6" s="1"/>
  <c r="L51" i="6"/>
  <c r="K51" i="6"/>
  <c r="M51" i="6" s="1"/>
  <c r="M15" i="6" l="1"/>
  <c r="M52" i="6"/>
  <c r="K102" i="6"/>
  <c r="M102" i="6" s="1"/>
  <c r="L16" i="6"/>
  <c r="K16" i="6"/>
  <c r="K94" i="6"/>
  <c r="K93" i="6"/>
  <c r="L48" i="6"/>
  <c r="K48" i="6"/>
  <c r="L47" i="6"/>
  <c r="K47" i="6"/>
  <c r="K44" i="6"/>
  <c r="L17" i="6"/>
  <c r="K17" i="6"/>
  <c r="K97" i="6"/>
  <c r="M97" i="6" s="1"/>
  <c r="L49" i="6"/>
  <c r="K49" i="6"/>
  <c r="L50" i="6"/>
  <c r="K50" i="6"/>
  <c r="K100" i="6"/>
  <c r="M100" i="6" s="1"/>
  <c r="K96" i="6"/>
  <c r="K95" i="6"/>
  <c r="M17" i="6" l="1"/>
  <c r="M16" i="6"/>
  <c r="M48" i="6"/>
  <c r="M50" i="6"/>
  <c r="M47" i="6"/>
  <c r="M49" i="6"/>
  <c r="L46" i="6"/>
  <c r="K46" i="6"/>
  <c r="K92" i="6"/>
  <c r="M92" i="6" s="1"/>
  <c r="K73" i="6"/>
  <c r="K72" i="6"/>
  <c r="L44" i="6"/>
  <c r="L45" i="6"/>
  <c r="K45" i="6"/>
  <c r="M45" i="6" l="1"/>
  <c r="M44" i="6"/>
  <c r="M46" i="6"/>
  <c r="K43" i="6"/>
  <c r="K91" i="6" l="1"/>
  <c r="M91" i="6" s="1"/>
  <c r="K90" i="6"/>
  <c r="K89" i="6"/>
  <c r="L42" i="6"/>
  <c r="K42" i="6"/>
  <c r="L43" i="6"/>
  <c r="M43" i="6" s="1"/>
  <c r="K88" i="6"/>
  <c r="M88" i="6" s="1"/>
  <c r="K83" i="6"/>
  <c r="K82" i="6"/>
  <c r="K80" i="6"/>
  <c r="K81" i="6"/>
  <c r="K87" i="6"/>
  <c r="M87" i="6" s="1"/>
  <c r="P21" i="6"/>
  <c r="M42" i="6" l="1"/>
  <c r="K86" i="6"/>
  <c r="M86" i="6" s="1"/>
  <c r="L12" i="6"/>
  <c r="K12" i="6"/>
  <c r="M12" i="6" l="1"/>
  <c r="L41" i="6"/>
  <c r="K41" i="6"/>
  <c r="M41" i="6" l="1"/>
  <c r="K79" i="6"/>
  <c r="K78" i="6"/>
  <c r="L38" i="6"/>
  <c r="K38" i="6"/>
  <c r="L39" i="6"/>
  <c r="K39" i="6"/>
  <c r="L40" i="6"/>
  <c r="K40" i="6"/>
  <c r="M40" i="6" l="1"/>
  <c r="M39" i="6"/>
  <c r="M38" i="6"/>
  <c r="K84" i="6" l="1"/>
  <c r="M84" i="6" s="1"/>
  <c r="K85" i="6"/>
  <c r="M85" i="6" s="1"/>
  <c r="K77" i="6"/>
  <c r="M77" i="6" s="1"/>
  <c r="K76" i="6"/>
  <c r="M76" i="6" s="1"/>
  <c r="K75" i="6"/>
  <c r="K74" i="6"/>
  <c r="P19" i="6"/>
  <c r="K348" i="6" l="1"/>
  <c r="L348" i="6" s="1"/>
  <c r="K314" i="6" l="1"/>
  <c r="L314" i="6" s="1"/>
  <c r="P14" i="6"/>
  <c r="K333" i="6" l="1"/>
  <c r="L333" i="6" s="1"/>
  <c r="K339" i="6" l="1"/>
  <c r="L339" i="6" s="1"/>
  <c r="K345" i="6" l="1"/>
  <c r="L345" i="6" s="1"/>
  <c r="P11" i="6"/>
  <c r="P123" i="6" l="1"/>
  <c r="P10" i="6" l="1"/>
  <c r="K324" i="6" l="1"/>
  <c r="L324" i="6" s="1"/>
  <c r="K334" i="6" l="1"/>
  <c r="L334" i="6" s="1"/>
  <c r="K340" i="6" l="1"/>
  <c r="L340" i="6" s="1"/>
  <c r="K308" i="6" l="1"/>
  <c r="L308" i="6" s="1"/>
  <c r="K309" i="6" l="1"/>
  <c r="L309" i="6" s="1"/>
  <c r="K335" i="6" l="1"/>
  <c r="L335" i="6" s="1"/>
  <c r="K327" i="6" l="1"/>
  <c r="L327" i="6" s="1"/>
  <c r="K331" i="6" l="1"/>
  <c r="L331" i="6" s="1"/>
  <c r="K336" i="6" l="1"/>
  <c r="L336" i="6" s="1"/>
  <c r="K328" i="6" l="1"/>
  <c r="L328" i="6" s="1"/>
  <c r="K322" i="6"/>
  <c r="L322" i="6" s="1"/>
  <c r="K330" i="6" l="1"/>
  <c r="L330" i="6" s="1"/>
  <c r="K318" i="6" l="1"/>
  <c r="L318" i="6" s="1"/>
  <c r="K319" i="6" l="1"/>
  <c r="L319" i="6" s="1"/>
  <c r="K312" i="6"/>
  <c r="L312" i="6" s="1"/>
  <c r="K329" i="6" l="1"/>
  <c r="L329" i="6" s="1"/>
  <c r="K323" i="6"/>
  <c r="L323" i="6" s="1"/>
  <c r="K325" i="6" l="1"/>
  <c r="L325" i="6" s="1"/>
  <c r="L6" i="2" l="1"/>
  <c r="K6" i="3"/>
  <c r="D7" i="5" l="1"/>
  <c r="M7" i="6"/>
  <c r="K320" i="6" l="1"/>
  <c r="L320" i="6" s="1"/>
  <c r="K317" i="6" l="1"/>
  <c r="L317" i="6" s="1"/>
  <c r="K321" i="6" l="1"/>
  <c r="L321" i="6" s="1"/>
  <c r="K316" i="6"/>
  <c r="L316" i="6" s="1"/>
  <c r="K315" i="6"/>
  <c r="L315" i="6" s="1"/>
  <c r="K313" i="6"/>
  <c r="L313" i="6" s="1"/>
  <c r="H311" i="6"/>
  <c r="K311" i="6" s="1"/>
  <c r="L311" i="6" s="1"/>
  <c r="K310" i="6"/>
  <c r="L310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F279" i="6"/>
  <c r="K279" i="6" s="1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F273" i="6"/>
  <c r="K273" i="6" s="1"/>
  <c r="L273" i="6" s="1"/>
  <c r="F272" i="6"/>
  <c r="K272" i="6" s="1"/>
  <c r="L272" i="6" s="1"/>
  <c r="K271" i="6"/>
  <c r="L271" i="6" s="1"/>
  <c r="F270" i="6"/>
  <c r="K270" i="6" s="1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4" i="6"/>
  <c r="L254" i="6" s="1"/>
  <c r="K252" i="6"/>
  <c r="L252" i="6" s="1"/>
  <c r="K251" i="6"/>
  <c r="L251" i="6" s="1"/>
  <c r="F250" i="6"/>
  <c r="K250" i="6" s="1"/>
  <c r="L250" i="6" s="1"/>
  <c r="K249" i="6"/>
  <c r="L249" i="6" s="1"/>
  <c r="K246" i="6"/>
  <c r="L246" i="6" s="1"/>
  <c r="K245" i="6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2" i="6"/>
  <c r="L222" i="6" s="1"/>
  <c r="K220" i="6"/>
  <c r="L220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K210" i="6"/>
  <c r="L210" i="6" s="1"/>
  <c r="K209" i="6"/>
  <c r="L209" i="6" s="1"/>
  <c r="K207" i="6"/>
  <c r="L207" i="6" s="1"/>
  <c r="K206" i="6"/>
  <c r="L206" i="6" s="1"/>
  <c r="K205" i="6"/>
  <c r="L205" i="6" s="1"/>
  <c r="K204" i="6"/>
  <c r="L204" i="6" s="1"/>
  <c r="K203" i="6"/>
  <c r="L203" i="6" s="1"/>
  <c r="F202" i="6"/>
  <c r="K202" i="6" s="1"/>
  <c r="L202" i="6" s="1"/>
  <c r="H201" i="6"/>
  <c r="K201" i="6" s="1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H167" i="6"/>
  <c r="K167" i="6" s="1"/>
  <c r="L167" i="6" s="1"/>
  <c r="F166" i="6"/>
  <c r="K166" i="6" s="1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6" i="4"/>
</calcChain>
</file>

<file path=xl/sharedStrings.xml><?xml version="1.0" encoding="utf-8"?>
<sst xmlns="http://schemas.openxmlformats.org/spreadsheetml/2006/main" count="3488" uniqueCount="1252">
  <si>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</si>
  <si>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</si>
  <si>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</si>
  <si>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</si>
  <si>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</si>
  <si>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</si>
  <si>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</si>
  <si>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</si>
  <si>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</si>
  <si>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</si>
  <si>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</si>
  <si>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</si>
  <si>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</si>
  <si>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</si>
  <si>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</si>
  <si>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</si>
  <si>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</si>
  <si>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</si>
  <si>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</si>
  <si>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</si>
  <si>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</si>
  <si>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</si>
  <si>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</si>
  <si>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</si>
  <si>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</si>
  <si>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</si>
  <si>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</si>
  <si>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</si>
  <si>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</si>
  <si>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</si>
  <si>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</si>
  <si>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</si>
  <si>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</si>
  <si>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</si>
  <si>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</si>
  <si>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</si>
  <si>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</si>
  <si>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</si>
  <si>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</si>
  <si>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</si>
  <si>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</si>
  <si>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</si>
  <si>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</si>
  <si>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</si>
  <si>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</si>
  <si>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</si>
  <si>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</si>
  <si>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</si>
  <si>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</si>
  <si>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</si>
  <si>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</si>
  <si>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</si>
  <si>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</si>
  <si>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</si>
  <si>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</si>
  <si>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</si>
  <si>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</si>
  <si>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</si>
  <si>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</si>
  <si>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</si>
  <si>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</si>
  <si>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</si>
  <si>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</si>
  <si>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</si>
  <si>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</si>
  <si>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</si>
  <si>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</si>
  <si>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</si>
  <si>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</si>
  <si>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</si>
  <si>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</si>
  <si>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</si>
  <si>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</si>
  <si>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</si>
  <si>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</si>
  <si>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</si>
  <si>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</si>
  <si>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</si>
  <si>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</si>
  <si>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</si>
  <si>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</si>
  <si>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</si>
  <si>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</si>
  <si>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</si>
  <si>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</si>
  <si>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</si>
  <si>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</si>
  <si>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</si>
  <si>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</si>
  <si>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</si>
  <si>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</si>
  <si>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</si>
  <si>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</si>
  <si>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</si>
  <si>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</si>
  <si>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</si>
  <si>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</si>
  <si>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</si>
  <si>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</si>
  <si>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</si>
  <si>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</si>
  <si>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</si>
  <si>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</si>
  <si>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</si>
  <si>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</si>
  <si>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</si>
  <si>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</si>
  <si>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</si>
  <si>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</si>
  <si>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</si>
  <si>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</si>
  <si>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</si>
  <si>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</si>
  <si>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</si>
  <si>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</si>
  <si>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</si>
  <si>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</si>
  <si>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</si>
  <si>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</si>
  <si>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</si>
  <si>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</si>
  <si>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</si>
  <si>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</si>
  <si>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</si>
  <si>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</si>
  <si>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</si>
  <si>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</si>
  <si>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</si>
  <si>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</si>
  <si>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</si>
  <si>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</si>
  <si>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</si>
  <si>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</si>
  <si>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</si>
  <si>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</si>
  <si>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</si>
  <si>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</si>
  <si>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</si>
  <si>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</si>
  <si>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</si>
  <si>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</si>
  <si>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</si>
  <si>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</si>
  <si>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</si>
  <si>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</si>
  <si>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</si>
  <si>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</si>
  <si>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</si>
  <si>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</si>
  <si>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</si>
  <si>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</si>
  <si>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</si>
  <si>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</si>
  <si>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</si>
  <si>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</si>
  <si>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</si>
  <si>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</si>
  <si>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</si>
  <si>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</si>
  <si>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</si>
  <si>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</si>
  <si>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</si>
  <si>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</si>
  <si>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</si>
  <si>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</si>
  <si>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</si>
  <si>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</si>
  <si>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</si>
  <si>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</si>
  <si>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</si>
  <si>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</si>
  <si>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</si>
  <si>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</si>
  <si>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</si>
  <si>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</si>
  <si>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</si>
  <si>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</si>
  <si>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</si>
  <si>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</si>
  <si>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</si>
  <si>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</si>
  <si>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</si>
  <si>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</si>
  <si>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</si>
  <si>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</si>
  <si>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</si>
  <si>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</si>
  <si>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</si>
  <si>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</si>
  <si>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</si>
  <si>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</si>
  <si>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</si>
  <si>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</si>
  <si>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</si>
  <si>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</si>
  <si>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</si>
  <si>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</si>
  <si>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</si>
  <si>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</si>
  <si>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</si>
  <si>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</si>
  <si>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</si>
  <si>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</si>
  <si>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</si>
  <si>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</si>
  <si>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</si>
  <si>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</si>
  <si>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</si>
  <si>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</si>
  <si>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</si>
  <si>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</si>
  <si>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</si>
  <si>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</si>
  <si>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</si>
  <si>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</si>
  <si>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</si>
  <si>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</si>
  <si>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</si>
  <si>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</si>
  <si>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</si>
  <si>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</si>
  <si>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</si>
  <si>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</si>
  <si>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</si>
  <si>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</si>
  <si>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</si>
  <si>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</si>
  <si>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</si>
  <si>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</si>
  <si>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</si>
  <si>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</si>
  <si>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</si>
  <si>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</si>
  <si>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</si>
  <si>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</si>
  <si>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</si>
  <si>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</si>
  <si>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</si>
  <si>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</si>
  <si>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</si>
  <si>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</si>
  <si>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</si>
  <si>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</si>
  <si>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</si>
  <si>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</si>
  <si>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</si>
  <si>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</si>
  <si>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</si>
  <si>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</si>
  <si>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</si>
  <si>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</si>
  <si>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</si>
  <si>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</si>
  <si>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</si>
  <si>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</si>
  <si>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</si>
  <si>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</si>
  <si>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</si>
  <si>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</si>
  <si>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</si>
  <si>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</si>
  <si>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</si>
  <si>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</si>
  <si>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</si>
  <si>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</si>
  <si>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</si>
  <si>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</si>
  <si>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</si>
  <si>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</si>
  <si>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</si>
  <si>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</si>
  <si>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</si>
  <si>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</si>
  <si>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</si>
  <si>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</si>
  <si>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</si>
  <si>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</si>
  <si>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</si>
  <si>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</si>
  <si>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</si>
  <si>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</si>
  <si>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</si>
  <si>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</si>
  <si>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</si>
  <si>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</si>
  <si>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</si>
  <si>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</si>
  <si>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</si>
  <si>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</si>
  <si>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</si>
  <si>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</si>
  <si>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</si>
  <si>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</si>
  <si>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</si>
  <si>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</si>
  <si>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</si>
  <si>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</si>
  <si>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</si>
  <si>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</si>
  <si>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</si>
  <si>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</si>
  <si>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</si>
  <si>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</si>
  <si>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</si>
  <si>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</si>
  <si>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</si>
  <si>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</si>
  <si>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</si>
  <si>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</si>
  <si>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</si>
  <si>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</si>
  <si>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</si>
  <si>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</si>
  <si>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</si>
  <si>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</si>
  <si>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</si>
  <si>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</si>
  <si>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</si>
  <si>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</si>
  <si>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</si>
  <si>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</si>
  <si>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</si>
  <si>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</si>
  <si>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</si>
  <si>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</si>
  <si>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</si>
  <si>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</si>
  <si>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</si>
  <si>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</si>
  <si>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</si>
  <si>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</si>
  <si>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</si>
  <si>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</si>
  <si>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</si>
  <si>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</si>
  <si>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</si>
  <si>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</si>
  <si>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</si>
  <si>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</si>
  <si>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</si>
  <si>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</si>
  <si>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</si>
  <si>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</si>
  <si>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</si>
  <si>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</si>
  <si>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</si>
  <si>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</si>
  <si>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</si>
  <si>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</si>
  <si>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</si>
  <si>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</si>
  <si>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</si>
  <si>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</si>
  <si>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</si>
  <si>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</si>
  <si>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</si>
  <si>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</si>
  <si>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</si>
  <si>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</si>
  <si>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</si>
  <si>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</si>
  <si>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</si>
  <si>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</si>
  <si>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</si>
  <si>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</si>
  <si>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</si>
  <si>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</si>
  <si>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</si>
  <si>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</si>
  <si>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</si>
  <si>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</si>
  <si>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</si>
  <si>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</si>
  <si>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</si>
  <si>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</si>
  <si>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</si>
  <si>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</si>
  <si>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</si>
  <si>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</si>
  <si>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</si>
  <si>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</si>
  <si>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</si>
  <si>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</si>
  <si>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</si>
  <si>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</si>
  <si>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</si>
  <si>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</si>
  <si>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</si>
  <si>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</si>
  <si>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</si>
  <si>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</si>
  <si>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</si>
  <si>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</si>
  <si>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</si>
  <si>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</si>
  <si>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</si>
  <si>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</si>
  <si>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</si>
  <si>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</si>
  <si>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</si>
  <si>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</si>
  <si>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</si>
  <si>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</si>
  <si>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</si>
  <si>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</si>
  <si>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</si>
  <si>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</si>
  <si>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</si>
  <si>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</si>
  <si>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</si>
  <si>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</si>
  <si>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</si>
  <si>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</si>
  <si>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</si>
  <si>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</si>
  <si>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</si>
  <si>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</si>
  <si>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</si>
  <si>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</si>
  <si>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</si>
  <si>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</si>
  <si>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</si>
  <si>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</si>
  <si>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</si>
  <si>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</si>
  <si>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</si>
  <si>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</si>
  <si>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</si>
  <si>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</si>
  <si>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</si>
  <si>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</si>
  <si>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</si>
  <si>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</si>
  <si>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</si>
  <si>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</si>
  <si>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</si>
  <si>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</si>
  <si>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</si>
  <si>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</si>
  <si>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</si>
  <si>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</si>
  <si>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</si>
  <si>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</si>
  <si>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</si>
  <si>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</si>
  <si>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</si>
  <si>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</si>
  <si>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</si>
  <si>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</si>
  <si>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</si>
  <si>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</si>
  <si>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</si>
  <si>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</si>
  <si>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</si>
  <si>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</si>
  <si>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</si>
  <si>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</si>
  <si>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</si>
  <si>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</si>
  <si>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</si>
  <si>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</si>
  <si>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</si>
  <si>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</si>
  <si>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</si>
  <si>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</si>
  <si>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</si>
  <si>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</si>
  <si>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</si>
  <si>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</si>
  <si>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</si>
  <si>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</si>
  <si>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</si>
  <si>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</si>
  <si>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</si>
  <si>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</si>
  <si>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</si>
  <si>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</si>
  <si>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</si>
  <si>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</si>
  <si>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</si>
  <si>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</si>
  <si>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</si>
  <si>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</si>
  <si>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</si>
  <si>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</si>
  <si>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</si>
  <si>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</si>
  <si>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</si>
  <si>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</si>
  <si>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</si>
  <si>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</si>
  <si>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</si>
  <si>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</si>
  <si>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</si>
  <si>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</si>
  <si>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</si>
  <si>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</si>
  <si>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</si>
  <si>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</si>
  <si>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</si>
  <si>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</si>
  <si>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</si>
  <si>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</si>
  <si>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</si>
  <si>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</si>
  <si>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</si>
  <si>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</si>
  <si>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</si>
  <si>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</si>
  <si>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</si>
  <si>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</si>
  <si>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</si>
  <si>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</si>
  <si>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</si>
  <si>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</si>
  <si>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</si>
  <si>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</si>
  <si>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</si>
  <si>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</si>
  <si>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</si>
  <si>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</si>
  <si>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</si>
  <si>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</si>
  <si>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</si>
  <si>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</si>
  <si>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</si>
  <si>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</si>
  <si>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</si>
  <si>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</si>
  <si>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</si>
  <si>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</si>
  <si>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</si>
  <si>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</si>
  <si>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</si>
  <si>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</si>
  <si>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</si>
  <si>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</si>
  <si>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</si>
  <si>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</si>
  <si>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</si>
  <si>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</si>
  <si>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</si>
  <si>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</si>
  <si>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</si>
  <si>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</si>
  <si>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</si>
  <si>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</si>
  <si>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</si>
  <si>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</si>
  <si>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</si>
  <si>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</si>
  <si>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</si>
  <si>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</si>
  <si>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</si>
  <si>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</si>
  <si>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</si>
  <si>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</si>
  <si>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</si>
  <si>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</si>
  <si>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</si>
  <si>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</si>
  <si>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</si>
  <si>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</si>
  <si>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</si>
  <si>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</si>
  <si>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</si>
  <si>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</si>
  <si>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</si>
  <si>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</si>
  <si>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</si>
  <si>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</si>
  <si>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</si>
  <si>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</si>
  <si>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</si>
  <si>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</si>
  <si>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</si>
  <si>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</si>
  <si>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</si>
  <si>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</si>
  <si>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</si>
  <si>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</si>
  <si>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</si>
  <si>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</si>
  <si>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</si>
  <si>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</si>
  <si>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</si>
  <si>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</si>
  <si>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</si>
  <si>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</si>
  <si>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</si>
  <si>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</si>
  <si>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</si>
  <si>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</si>
  <si>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</si>
  <si>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</si>
  <si>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</si>
  <si>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</si>
  <si>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</si>
  <si>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</si>
  <si>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</si>
  <si>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</si>
  <si>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</si>
  <si>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</si>
  <si>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</si>
  <si>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</si>
  <si>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</si>
  <si>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</si>
  <si>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</si>
  <si>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</si>
  <si>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</si>
  <si>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</si>
  <si>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</si>
  <si>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</si>
  <si>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</si>
  <si>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</si>
  <si>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</si>
  <si>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</si>
  <si>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</si>
  <si>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</si>
  <si>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</si>
  <si>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</si>
  <si>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</si>
  <si>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</si>
  <si>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</si>
  <si>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</si>
  <si>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</si>
  <si>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</si>
  <si>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</si>
  <si>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</si>
  <si>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</si>
  <si>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</si>
  <si>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</si>
  <si>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</si>
  <si>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</si>
  <si>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</si>
  <si>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</si>
  <si>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</si>
  <si>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</si>
  <si>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</si>
  <si>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</si>
  <si>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</si>
  <si>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</si>
  <si>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</si>
  <si>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</si>
  <si>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</si>
  <si>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</si>
  <si>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</si>
  <si>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</si>
  <si>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</si>
  <si>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</si>
  <si>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</si>
  <si>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</si>
  <si>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</si>
  <si>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</si>
  <si>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</si>
  <si>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</si>
  <si>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</si>
  <si>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</si>
  <si>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</si>
  <si>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</si>
  <si>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</si>
  <si>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</si>
  <si>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</si>
  <si>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</si>
  <si>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</si>
  <si>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</si>
  <si>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</si>
  <si>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</si>
  <si>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</si>
  <si>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</si>
  <si>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</si>
  <si>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</si>
  <si>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</si>
  <si>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</si>
  <si>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</si>
  <si>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</si>
  <si>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</si>
  <si>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</si>
  <si>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</si>
  <si>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</si>
  <si>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</si>
  <si>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</si>
  <si>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</si>
  <si>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</si>
  <si>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</si>
  <si>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</si>
  <si>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</si>
  <si>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</si>
  <si>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</si>
  <si>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</si>
  <si>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</si>
  <si>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</si>
  <si>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</si>
  <si>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</si>
  <si>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</si>
  <si>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</si>
  <si>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</si>
  <si>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</si>
  <si>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</si>
  <si>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</si>
  <si>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</si>
  <si>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</si>
  <si>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</si>
  <si>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</si>
  <si>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</si>
  <si>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</si>
  <si>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</si>
  <si>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</si>
  <si>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</si>
  <si>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</si>
  <si>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</si>
  <si>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</si>
  <si>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</si>
  <si>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</si>
  <si>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</si>
  <si>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</si>
  <si>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</si>
  <si>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</si>
  <si>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</si>
  <si>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</si>
  <si>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</si>
  <si>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</si>
  <si>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</si>
  <si>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</si>
  <si>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</si>
  <si>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</si>
  <si>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</si>
  <si>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</si>
  <si>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</si>
  <si>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</si>
  <si>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</si>
  <si>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</si>
  <si>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</si>
  <si>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</si>
  <si>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</si>
  <si>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</si>
  <si>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</si>
  <si>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</si>
  <si>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</si>
  <si>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</si>
  <si>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</si>
  <si>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</si>
  <si>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</si>
  <si>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</si>
  <si>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</si>
  <si>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</si>
  <si>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</si>
  <si>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</si>
  <si>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</si>
  <si>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</si>
  <si>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</si>
  <si>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</si>
  <si>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</si>
  <si>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</si>
  <si>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</si>
  <si>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</si>
  <si>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</si>
  <si>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</si>
  <si>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</si>
  <si>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</si>
  <si>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</si>
  <si>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</si>
  <si>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</si>
  <si>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</si>
  <si>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</si>
  <si>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</si>
  <si>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</si>
  <si>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</si>
  <si>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</si>
  <si>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</si>
  <si>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</si>
  <si>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</si>
  <si>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</si>
  <si>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</si>
  <si>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</si>
  <si>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</si>
  <si>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</si>
  <si>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</si>
  <si>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</si>
  <si>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</si>
  <si>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</si>
  <si>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</si>
  <si>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</si>
  <si>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</si>
  <si>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</si>
  <si>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</si>
  <si>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</si>
  <si>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</si>
  <si>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</si>
  <si>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</si>
  <si>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</si>
  <si>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</si>
  <si>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</si>
  <si>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</si>
  <si>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</si>
  <si>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</si>
  <si>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</si>
  <si>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</si>
  <si>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</si>
  <si>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</si>
  <si>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</si>
  <si>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</si>
  <si>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</si>
  <si>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</si>
  <si>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</si>
  <si>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</si>
  <si>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</si>
  <si>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</si>
  <si>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</si>
  <si>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</si>
  <si>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</si>
  <si>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</si>
  <si>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</si>
  <si>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</si>
  <si>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</si>
  <si>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</si>
  <si>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</si>
  <si>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</si>
  <si>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</si>
  <si>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</si>
  <si>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</si>
  <si>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</si>
  <si>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</si>
  <si>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</si>
  <si>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</si>
  <si>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</si>
  <si>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</si>
  <si>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</si>
  <si>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</si>
  <si>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</si>
  <si>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</si>
  <si>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</si>
  <si>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</si>
  <si>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</si>
  <si>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</si>
  <si>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</si>
  <si>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</si>
  <si>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</si>
  <si>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</si>
  <si>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</si>
  <si>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</si>
  <si>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</si>
  <si>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</si>
  <si>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</si>
  <si>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</si>
  <si>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</si>
  <si>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2485-2585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</si>
  <si>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</si>
  <si>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</si>
  <si>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</si>
  <si>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</si>
  <si>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</si>
  <si>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</si>
  <si>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</si>
  <si>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</si>
  <si>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</si>
  <si>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</si>
  <si>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</si>
  <si>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</si>
  <si>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</si>
  <si>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</si>
  <si>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</si>
  <si>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</si>
  <si>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</si>
  <si>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</si>
  <si>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</si>
  <si>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</si>
  <si>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</si>
  <si>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1600-1700</t>
  </si>
  <si>
    <t>SIPTL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</si>
  <si>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</si>
  <si>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</si>
  <si>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</si>
  <si>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</si>
  <si>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</si>
  <si>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</si>
  <si>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</si>
  <si>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</si>
  <si>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</si>
  <si>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</si>
  <si>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</si>
  <si>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</si>
  <si>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</si>
  <si>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</si>
  <si>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</si>
  <si>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</si>
  <si>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</si>
  <si>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</si>
  <si>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</si>
  <si>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</si>
  <si>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</si>
  <si>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</si>
  <si>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</si>
  <si>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</si>
  <si>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</si>
  <si>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</si>
  <si>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</si>
  <si>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</si>
  <si>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</si>
  <si>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</si>
  <si>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</si>
  <si>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</si>
  <si>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</si>
  <si>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</si>
  <si>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</si>
  <si>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</si>
  <si>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</si>
  <si>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</si>
  <si>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</si>
  <si>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</si>
  <si>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</si>
  <si>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</si>
  <si>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</si>
  <si>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</si>
  <si>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</si>
  <si>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</si>
  <si>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</si>
  <si>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</si>
  <si>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</si>
  <si>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</si>
  <si>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</si>
  <si>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</si>
  <si>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</si>
  <si>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</si>
  <si>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</si>
  <si>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</si>
  <si>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</si>
  <si>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</si>
  <si>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</si>
  <si>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</si>
  <si>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</si>
  <si>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</si>
  <si>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</si>
  <si>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</si>
  <si>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</si>
  <si>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</si>
  <si>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</si>
  <si>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</si>
  <si>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</si>
  <si>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</si>
  <si>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</si>
  <si>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</si>
  <si>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</si>
  <si>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</si>
  <si>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</si>
  <si>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</si>
  <si>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</si>
  <si>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</si>
  <si>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</si>
  <si>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</si>
  <si>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</si>
  <si>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</si>
  <si>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</si>
  <si>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</si>
  <si>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</si>
  <si>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</si>
  <si>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</si>
  <si>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</si>
  <si>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</si>
  <si>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</si>
  <si>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</si>
  <si>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</si>
  <si>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</si>
  <si>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</si>
  <si>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TRU</t>
  </si>
  <si>
    <t>TruCap Finance Limited</t>
  </si>
  <si>
    <t>IND SWIFT LABORATORIES LIMITED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</si>
  <si>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</si>
  <si>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</si>
  <si>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</si>
  <si>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</si>
  <si>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</si>
  <si>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</si>
  <si>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</si>
  <si>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</si>
  <si>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</si>
  <si>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</si>
  <si>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</si>
  <si>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</si>
  <si>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</si>
  <si>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</si>
  <si>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</si>
  <si>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</si>
  <si>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</si>
  <si>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</si>
  <si>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</si>
  <si>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</si>
  <si>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440-460</t>
  </si>
  <si>
    <t>FINNIFTY 21250 CE 14 MAY</t>
  </si>
  <si>
    <t>NIFTY MAY FUT</t>
  </si>
  <si>
    <t>NIFTY 22300 CE 16-MAY</t>
  </si>
  <si>
    <t>Profit of Rs.108.5/-</t>
  </si>
  <si>
    <t>480-490</t>
  </si>
  <si>
    <t>Profit of Rs.14.5/-</t>
  </si>
  <si>
    <t>HINDMOTORS</t>
  </si>
  <si>
    <t>Hindustan Motors Limited</t>
  </si>
  <si>
    <t>TOPGAIN FINANCE PRIVATE LIMITED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</si>
  <si>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</si>
  <si>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</si>
  <si>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</si>
  <si>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</si>
  <si>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</si>
  <si>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</si>
  <si>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</si>
  <si>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</si>
  <si>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</si>
  <si>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</si>
  <si>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</si>
  <si>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</si>
  <si>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1425.5-1477.5</t>
  </si>
  <si>
    <t>1610.5-1730.5</t>
  </si>
  <si>
    <t>1805-1955</t>
  </si>
  <si>
    <t>1292-1342</t>
  </si>
  <si>
    <t>1417-1492</t>
  </si>
  <si>
    <t>MANSI SHARE &amp; STOCK ADVISORS PRIVATE LIMITED</t>
  </si>
  <si>
    <t>NIKHIL RAJESH SINGH</t>
  </si>
  <si>
    <t>SAWABUSI</t>
  </si>
  <si>
    <t>Profit of Rs.19/-</t>
  </si>
  <si>
    <t>H</t>
  </si>
  <si>
    <t>K</t>
  </si>
  <si>
    <t>N</t>
  </si>
  <si>
    <t>V</t>
  </si>
  <si>
    <t>J</t>
  </si>
  <si>
    <t>R</t>
  </si>
  <si>
    <t>D</t>
  </si>
  <si>
    <t>Profit of Rs.24.5/-</t>
  </si>
  <si>
    <t>NIFTY 22200 CE 16 MAY</t>
  </si>
  <si>
    <t>BANKNIFTY 47700 CE 22 MAY</t>
  </si>
  <si>
    <t>BANKNIFTY 48000 CE 22 MAY</t>
  </si>
  <si>
    <t>810-830</t>
  </si>
  <si>
    <t>2500-2600</t>
  </si>
  <si>
    <t>Profit of Rs.12.75/-</t>
  </si>
  <si>
    <t>Profit of Rs.10/-</t>
  </si>
  <si>
    <t>INFY MAY FUT</t>
  </si>
  <si>
    <t>1481-1508</t>
  </si>
  <si>
    <t>2307.5-2237.5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</si>
  <si>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</si>
  <si>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</si>
  <si>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</si>
  <si>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</si>
  <si>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</si>
  <si>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</si>
  <si>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</si>
  <si>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</si>
  <si>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</si>
  <si>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</si>
  <si>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</si>
  <si>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</si>
  <si>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</si>
  <si>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</si>
  <si>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</si>
  <si>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</si>
  <si>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</si>
  <si>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</si>
  <si>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</si>
  <si>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</si>
  <si>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</si>
  <si>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</si>
  <si>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</si>
  <si>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</si>
  <si>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</si>
  <si>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</si>
  <si>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</si>
  <si>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</si>
  <si>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</si>
  <si>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</si>
  <si>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</si>
  <si>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22520-22640</t>
  </si>
  <si>
    <t>Profit of Rs.87.5/-</t>
  </si>
  <si>
    <t>NIFTY 22500 PE 30 MAY</t>
  </si>
  <si>
    <t>NIFTY 22200 PE 30 MAY</t>
  </si>
  <si>
    <t>BANKNIFTY 48100 CE 22 MAY</t>
  </si>
  <si>
    <t>BANKNIFTY 48500 CE 22 MAY</t>
  </si>
  <si>
    <t>Loss of Rs.37.5/-</t>
  </si>
  <si>
    <t>SANTOSH KUMAR KUSHAWAHA</t>
  </si>
  <si>
    <t>Loss of Rs.25/-</t>
  </si>
  <si>
    <t>RATEGAIN</t>
  </si>
  <si>
    <t>743-773</t>
  </si>
  <si>
    <t>820-880</t>
  </si>
  <si>
    <t>COLPAL MAY FUT</t>
  </si>
  <si>
    <t>CIPLA MAY FUT</t>
  </si>
  <si>
    <t>2698-2728</t>
  </si>
  <si>
    <t>1461-1477</t>
  </si>
  <si>
    <t>CHANDRIMA</t>
  </si>
  <si>
    <t>PRANABA KUMAR NAYAK</t>
  </si>
  <si>
    <t>SEIFER RICHARD MASCARENHAS</t>
  </si>
  <si>
    <t>RDS CORPORATE SERVICES PRIVATE LIMITED</t>
  </si>
  <si>
    <t>JAI VINAYAK SECURITIES</t>
  </si>
  <si>
    <t>KAUSHAL HITESHBHAI PARIKH</t>
  </si>
  <si>
    <t>FRANKLININD</t>
  </si>
  <si>
    <t>GUJTLRM</t>
  </si>
  <si>
    <t>NOBLE POLYMERS LIMITED NOBLE</t>
  </si>
  <si>
    <t>JANUSCORP</t>
  </si>
  <si>
    <t>PRAGNESHKUMAR GIRISHCHANDRA DAVE</t>
  </si>
  <si>
    <t>MAHARSHI HASMUKHBHAI PANCHAL</t>
  </si>
  <si>
    <t>MFSINTRCRP</t>
  </si>
  <si>
    <t>YASH JIGNESH KUMAR SHAH</t>
  </si>
  <si>
    <t>NATURAL</t>
  </si>
  <si>
    <t>HEMA JAYPRAKASH BHAVSAR</t>
  </si>
  <si>
    <t>NAVKAR</t>
  </si>
  <si>
    <t>PAKHI MULTITRADE LLP</t>
  </si>
  <si>
    <t>DEV GANPAT PAWAR</t>
  </si>
  <si>
    <t>SETU SECURITIES PVT. LTD.</t>
  </si>
  <si>
    <t>SOFCOM</t>
  </si>
  <si>
    <t>AJOONI</t>
  </si>
  <si>
    <t>Ajooni Biotech Limited</t>
  </si>
  <si>
    <t>AMEYA</t>
  </si>
  <si>
    <t>Ameya Precision Eng Ltd</t>
  </si>
  <si>
    <t>RAJESH PANDEY</t>
  </si>
  <si>
    <t>GRAVITON RESEARCH CAPITAL LLP</t>
  </si>
  <si>
    <t>MANDEEP</t>
  </si>
  <si>
    <t>Mandeep Auto Industries L</t>
  </si>
  <si>
    <t>YUGA STOCKS AND COMMODITIES PRIVATE LIMITED  .</t>
  </si>
  <si>
    <t>Profit of Rs.99.5/-</t>
  </si>
  <si>
    <t>Profit of Rs.16.5/-</t>
  </si>
  <si>
    <t>MCDOWELL-N MAY FUT</t>
  </si>
  <si>
    <t>Profit of Rs.12.5/-</t>
  </si>
  <si>
    <t>1186-1200</t>
  </si>
  <si>
    <t>618-638</t>
  </si>
  <si>
    <t>680-720</t>
  </si>
  <si>
    <t>MORGAN STANLEY ASIA SINGAPORE PTE</t>
  </si>
  <si>
    <t>ICICI PRUDENTIAL MUTUAL FUND</t>
  </si>
  <si>
    <t>WHITE IRIS INVESTMENT LTD</t>
  </si>
  <si>
    <t>AZTEC</t>
  </si>
  <si>
    <t>BHUDEVI</t>
  </si>
  <si>
    <t>JMP AGROTECH FARM &amp; INVESTMENT CONSULTANCY</t>
  </si>
  <si>
    <t>BRANDBUCKT</t>
  </si>
  <si>
    <t>BEENABEN VASUDEVBHAI DABHI</t>
  </si>
  <si>
    <t>SONALBEN RANAJITBHAI MISTRI</t>
  </si>
  <si>
    <t>CONFINT</t>
  </si>
  <si>
    <t>TUTUGUCHHAIT</t>
  </si>
  <si>
    <t>VORA FINANCIAL SERVICES PVT LTD</t>
  </si>
  <si>
    <t>MITA HARDIK THAKKAR</t>
  </si>
  <si>
    <t>PRASHANT GUPTA</t>
  </si>
  <si>
    <t>MATALIA STOCK BROKING PRIVATE LIMITED</t>
  </si>
  <si>
    <t>VINOD KUMAR ARORA</t>
  </si>
  <si>
    <t>SAMEER</t>
  </si>
  <si>
    <t>AKASH GOYAL</t>
  </si>
  <si>
    <t>NAVEEN GUPTA</t>
  </si>
  <si>
    <t>CHETAN RASIKLAL SHAH</t>
  </si>
  <si>
    <t>EVERMORE SHARE BROKING PRIVATE LIMITED</t>
  </si>
  <si>
    <t>PREETI SAGAR</t>
  </si>
  <si>
    <t>GOLKONDA</t>
  </si>
  <si>
    <t>DEEPAK JAIN</t>
  </si>
  <si>
    <t>DEEPAK MAHAVEERCHAND JAIN (HUF)</t>
  </si>
  <si>
    <t>HEALTHYLIFE</t>
  </si>
  <si>
    <t>ASHOK DILIPKUMAR JAIN</t>
  </si>
  <si>
    <t>IGCIL</t>
  </si>
  <si>
    <t>PATEL MADHUBEN DAHYABHAI</t>
  </si>
  <si>
    <t>INDRENEW</t>
  </si>
  <si>
    <t>BODDU LAVANYA</t>
  </si>
  <si>
    <t>ESAAR (INDIA) LIMITED</t>
  </si>
  <si>
    <t>INDXTRA</t>
  </si>
  <si>
    <t>NANALAL BHANJI DUDHAIYA</t>
  </si>
  <si>
    <t>PRASHANT RAMSURAT VERMA</t>
  </si>
  <si>
    <t>KAYPOWR</t>
  </si>
  <si>
    <t>JASJOT SINGH</t>
  </si>
  <si>
    <t>MAHACORP</t>
  </si>
  <si>
    <t>ANKIT MAHENDRABHAI PARLESHA</t>
  </si>
  <si>
    <t>MISHDESIGN</t>
  </si>
  <si>
    <t>ANKUSH KEDIA</t>
  </si>
  <si>
    <t>AMIT KUMAR JAIN HUF</t>
  </si>
  <si>
    <t>VARSHA J PORWAL</t>
  </si>
  <si>
    <t>SUMANCHEPURI</t>
  </si>
  <si>
    <t>ASHIABANU ANVARLI SAIYAD</t>
  </si>
  <si>
    <t>SANJAY DHAKED</t>
  </si>
  <si>
    <t>OLATECH</t>
  </si>
  <si>
    <t>SHRENI SHARES LTD</t>
  </si>
  <si>
    <t>ORCHASP</t>
  </si>
  <si>
    <t>BEACON STONE CAPITAL VCC - BEACON STONE I</t>
  </si>
  <si>
    <t>GLOBAL FOCUS FUND</t>
  </si>
  <si>
    <t>GLOBAL FOCUS FUND FCCB</t>
  </si>
  <si>
    <t>PACE</t>
  </si>
  <si>
    <t>SATYAVIBHUMUPPANA</t>
  </si>
  <si>
    <t>LATHE DERIVATIVES TRADING PRIVATE LIMITED .</t>
  </si>
  <si>
    <t>ROLLT</t>
  </si>
  <si>
    <t>NIKUNJ KAUSHIK SHAH</t>
  </si>
  <si>
    <t>SAUMIL ARVINDBHAI BHAVNAGARI</t>
  </si>
  <si>
    <t>CHANDAN CHAURASIYA</t>
  </si>
  <si>
    <t>SCANPGEOM</t>
  </si>
  <si>
    <t>YOGOMAYA TRADELINK PRIVATE LIMITED</t>
  </si>
  <si>
    <t>MENTAX IMPEX PRIVATE LIMITED</t>
  </si>
  <si>
    <t>BLACKBERRY SAREES PRIVATE LIMITED</t>
  </si>
  <si>
    <t>VEDANKIT TRADERS PRIVATE LIMITED</t>
  </si>
  <si>
    <t>COMELY ELECTRICAL PRIVATE LIMITED</t>
  </si>
  <si>
    <t>SELLWIN</t>
  </si>
  <si>
    <t>HARDIK VINODBHAI GAJJAR</t>
  </si>
  <si>
    <t>SAVITA AGGARWAL</t>
  </si>
  <si>
    <t>VIVEK AGGARWAL</t>
  </si>
  <si>
    <t>STANROS</t>
  </si>
  <si>
    <t>GANESAN SHANKAR</t>
  </si>
  <si>
    <t>TITANIN</t>
  </si>
  <si>
    <t>VAKKALA ENTERPRISES LLP</t>
  </si>
  <si>
    <t>VARYAA</t>
  </si>
  <si>
    <t>PURE BROKING PRIVATE LIMITED</t>
  </si>
  <si>
    <t>AARTIPHARM</t>
  </si>
  <si>
    <t>Aarti Pharmalabs Limited</t>
  </si>
  <si>
    <t>QUANT MUTUAL FUND</t>
  </si>
  <si>
    <t>SIDHESHBHAI DEVABHAI RAVAL</t>
  </si>
  <si>
    <t>RCSPL SHARE BROKING PRIVATE LIMITED</t>
  </si>
  <si>
    <t>SHALIN MAHESHBHAI SHAH</t>
  </si>
  <si>
    <t>BEML Limited</t>
  </si>
  <si>
    <t>BFUTILITIE</t>
  </si>
  <si>
    <t>BF Utilities Limited</t>
  </si>
  <si>
    <t>FIBERWEB</t>
  </si>
  <si>
    <t>Fiberweb India Limited</t>
  </si>
  <si>
    <t>DHARMIK VITHTHALBHAI KAPURIYA</t>
  </si>
  <si>
    <t>NK SECURITIES RESEARCH PRIVATE LIMITED</t>
  </si>
  <si>
    <t>Granules India Limited</t>
  </si>
  <si>
    <t>AXIS MUTUAL FUND</t>
  </si>
  <si>
    <t>MASSACHUSETTS INSTITUTE OF TECHNOLOGY</t>
  </si>
  <si>
    <t>Gulf Oil Lub. Ind. Ltd.</t>
  </si>
  <si>
    <t>Hindustan Copper Ltd</t>
  </si>
  <si>
    <t>ANKITA VISHAL SHAH</t>
  </si>
  <si>
    <t>IEML</t>
  </si>
  <si>
    <t>Indian Emulsifiers Ltd</t>
  </si>
  <si>
    <t>SELVAMURTHY    AKILANDESWARI</t>
  </si>
  <si>
    <t>ARUNA R JAIN</t>
  </si>
  <si>
    <t>KONTOR</t>
  </si>
  <si>
    <t>Kontor Space Limited</t>
  </si>
  <si>
    <t>KIFS  ENTERPRISE</t>
  </si>
  <si>
    <t>KRITI</t>
  </si>
  <si>
    <t>Kriti Industries Ind Ltd</t>
  </si>
  <si>
    <t>CHARTERED FINANCE &amp; LEASI NG LIMITED</t>
  </si>
  <si>
    <t>KTL</t>
  </si>
  <si>
    <t>Kalahridhaan Trendz Ltd</t>
  </si>
  <si>
    <t>MAHADEV MANUBHAI MAKVANA</t>
  </si>
  <si>
    <t>ONDOOR</t>
  </si>
  <si>
    <t>On Door Concepts Limited</t>
  </si>
  <si>
    <t>CHIRANGGI IRISH SHAH</t>
  </si>
  <si>
    <t>PNC Infratech Ltd.</t>
  </si>
  <si>
    <t>SABAR</t>
  </si>
  <si>
    <t>Sabar Flex India Limited</t>
  </si>
  <si>
    <t>DEVSHREEBEN PRADIPKUMAR PANCHAL</t>
  </si>
  <si>
    <t>SCPL</t>
  </si>
  <si>
    <t>Sheetal Cool Products Ltd</t>
  </si>
  <si>
    <t>ZAKI ABBAS NASSER</t>
  </si>
  <si>
    <t>SLONE</t>
  </si>
  <si>
    <t>Slone Infosystems Limited</t>
  </si>
  <si>
    <t>BARON EMERGING MARKETS FUND</t>
  </si>
  <si>
    <t>GLOBE</t>
  </si>
  <si>
    <t>Globe Textiles (I) Ltd.</t>
  </si>
  <si>
    <t>INTERTICK DEVELOPERS PRIVATE LIMITED</t>
  </si>
  <si>
    <t>KRISHNA PRASAD CHIGURUPATI</t>
  </si>
  <si>
    <t>VIJIT GLOBAL SECURITIES PRIVATE LIMITED</t>
  </si>
  <si>
    <t>RATNAVEER</t>
  </si>
  <si>
    <t>Ratnaveer Precision Eng L</t>
  </si>
  <si>
    <t>JAINAM BROKING LIMITED</t>
  </si>
  <si>
    <t>THAKOR NAYANA CHANDUBHAI</t>
  </si>
  <si>
    <t>SPRL</t>
  </si>
  <si>
    <t>SP Refractories Limited</t>
  </si>
  <si>
    <t>NOPEA CAPITAL SERVICES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</si>
</sst>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4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/>
    </xf>
    <xf numFmtId="0" fontId="3" fillId="2" borderId="39" xfId="0" applyFont="1" applyFill="1" applyBorder="1"/>
    <xf numFmtId="0" fontId="0" fillId="0" borderId="29" xfId="0" applyBorder="1"/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1" borderId="27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vertical="center"/>
    </xf>
    <xf numFmtId="16" fontId="36" fillId="0" borderId="40" xfId="0" applyNumberFormat="1" applyFont="1" applyBorder="1" applyAlignment="1">
      <alignment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6" fontId="36" fillId="41" borderId="42" xfId="0" applyNumberFormat="1" applyFont="1" applyFill="1" applyBorder="1" applyAlignment="1">
      <alignment horizontal="center" vertical="center"/>
    </xf>
    <xf numFmtId="166" fontId="36" fillId="41" borderId="43" xfId="0" applyNumberFormat="1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45435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45435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8" t="s">
        <v>16</v>
      </c>
      <c r="B9" s="400" t="s">
        <v>17</v>
      </c>
      <c r="C9" s="400" t="s">
        <v>18</v>
      </c>
      <c r="D9" s="400" t="s">
        <v>19</v>
      </c>
      <c r="E9" s="26" t="s">
        <v>20</v>
      </c>
      <c r="F9" s="26" t="s">
        <v>21</v>
      </c>
      <c r="G9" s="395" t="s">
        <v>22</v>
      </c>
      <c r="H9" s="396"/>
      <c r="I9" s="397"/>
      <c r="J9" s="395" t="s">
        <v>23</v>
      </c>
      <c r="K9" s="396"/>
      <c r="L9" s="397"/>
      <c r="M9" s="26"/>
      <c r="N9" s="27"/>
      <c r="O9" s="27"/>
      <c r="P9" s="27"/>
    </row>
    <row r="10" spans="1:16" ht="40.200000000000003">
      <c r="A10" s="399"/>
      <c r="B10" s="401"/>
      <c r="C10" s="401"/>
      <c r="D10" s="401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804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45442</v>
      </c>
      <c r="E11" s="204">
        <v>22657.95</v>
      </c>
      <c r="F11" s="204">
        <v>22629.916666666668</v>
      </c>
      <c r="G11" s="203">
        <v>22576.833333333336</v>
      </c>
      <c r="H11" s="203">
        <v>22495.716666666667</v>
      </c>
      <c r="I11" s="203">
        <v>22442.633333333335</v>
      </c>
      <c r="J11" s="203">
        <v>22711.033333333336</v>
      </c>
      <c r="K11" s="203">
        <v>22764.116666666672</v>
      </c>
      <c r="L11" s="203">
        <v>22845.233333333337</v>
      </c>
      <c r="M11" s="202">
        <v>22683</v>
      </c>
      <c r="N11" s="202">
        <v>22548.799999999999</v>
      </c>
      <c r="O11" s="202">
        <v>15758525</v>
      </c>
      <c r="P11" s="205">
        <v>1.0949232896133847E-2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45441</v>
      </c>
      <c r="E12" s="204">
        <v>47974.1</v>
      </c>
      <c r="F12" s="204">
        <v>47926.066666666673</v>
      </c>
      <c r="G12" s="203">
        <v>47659.133333333346</v>
      </c>
      <c r="H12" s="203">
        <v>47344.166666666672</v>
      </c>
      <c r="I12" s="203">
        <v>47077.233333333344</v>
      </c>
      <c r="J12" s="203">
        <v>48241.033333333347</v>
      </c>
      <c r="K12" s="203">
        <v>48507.966666666682</v>
      </c>
      <c r="L12" s="203">
        <v>48822.933333333349</v>
      </c>
      <c r="M12" s="202">
        <v>48193</v>
      </c>
      <c r="N12" s="202">
        <v>47611.1</v>
      </c>
      <c r="O12" s="202">
        <v>2897100</v>
      </c>
      <c r="P12" s="205">
        <v>-1.0791459023698187E-2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45440</v>
      </c>
      <c r="E13" s="217">
        <v>21398.05</v>
      </c>
      <c r="F13" s="217">
        <v>21386.25</v>
      </c>
      <c r="G13" s="219">
        <v>21281.8</v>
      </c>
      <c r="H13" s="219">
        <v>21165.55</v>
      </c>
      <c r="I13" s="219">
        <v>21061.1</v>
      </c>
      <c r="J13" s="219">
        <v>21502.5</v>
      </c>
      <c r="K13" s="219">
        <v>21606.949999999997</v>
      </c>
      <c r="L13" s="219">
        <v>21723.200000000001</v>
      </c>
      <c r="M13" s="220">
        <v>21490.7</v>
      </c>
      <c r="N13" s="220">
        <v>21270</v>
      </c>
      <c r="O13" s="220">
        <v>66390</v>
      </c>
      <c r="P13" s="221">
        <v>0.11730057219791316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45439</v>
      </c>
      <c r="E14" s="217">
        <v>11356.3</v>
      </c>
      <c r="F14" s="217">
        <v>11343.6</v>
      </c>
      <c r="G14" s="219">
        <v>11282.900000000001</v>
      </c>
      <c r="H14" s="219">
        <v>11209.500000000002</v>
      </c>
      <c r="I14" s="219">
        <v>11148.800000000003</v>
      </c>
      <c r="J14" s="219">
        <v>11417</v>
      </c>
      <c r="K14" s="219">
        <v>11477.7</v>
      </c>
      <c r="L14" s="219">
        <v>11551.099999999999</v>
      </c>
      <c r="M14" s="220">
        <v>11404.3</v>
      </c>
      <c r="N14" s="220">
        <v>11270.2</v>
      </c>
      <c r="O14" s="220">
        <v>2077700</v>
      </c>
      <c r="P14" s="221">
        <v>1.2499695426524696E-2</v>
      </c>
    </row>
    <row r="15" spans="1:16" ht="12.75" customHeight="1">
      <c r="A15" s="213">
        <v>5</v>
      </c>
      <c r="B15" s="379" t="s">
        <v>34</v>
      </c>
      <c r="C15" s="217" t="s">
        <v>1036</v>
      </c>
      <c r="D15" s="218">
        <v>45443</v>
      </c>
      <c r="E15" s="217">
        <v>68255.7</v>
      </c>
      <c r="F15" s="217">
        <v>68077.533333333326</v>
      </c>
      <c r="G15" s="219">
        <v>67778.116666666654</v>
      </c>
      <c r="H15" s="219">
        <v>67300.533333333326</v>
      </c>
      <c r="I15" s="219">
        <v>67001.116666666654</v>
      </c>
      <c r="J15" s="219">
        <v>68555.116666666654</v>
      </c>
      <c r="K15" s="219">
        <v>68854.53333333334</v>
      </c>
      <c r="L15" s="219">
        <v>69332.116666666654</v>
      </c>
      <c r="M15" s="220">
        <v>68376.95</v>
      </c>
      <c r="N15" s="220">
        <v>67599.95</v>
      </c>
      <c r="O15" s="220">
        <v>9660</v>
      </c>
      <c r="P15" s="221">
        <v>-5.1080550098231828E-2</v>
      </c>
    </row>
    <row r="16" spans="1:16" ht="12.75" customHeight="1">
      <c r="A16" s="213">
        <v>6</v>
      </c>
      <c r="B16" s="225" t="s">
        <v>850</v>
      </c>
      <c r="C16" s="222" t="s">
        <v>39</v>
      </c>
      <c r="D16" s="218">
        <v>45442</v>
      </c>
      <c r="E16" s="217">
        <v>631.54999999999995</v>
      </c>
      <c r="F16" s="217">
        <v>630.7166666666667</v>
      </c>
      <c r="G16" s="219">
        <v>625.48333333333335</v>
      </c>
      <c r="H16" s="219">
        <v>619.41666666666663</v>
      </c>
      <c r="I16" s="219">
        <v>614.18333333333328</v>
      </c>
      <c r="J16" s="219">
        <v>636.78333333333342</v>
      </c>
      <c r="K16" s="219">
        <v>642.01666666666677</v>
      </c>
      <c r="L16" s="219">
        <v>648.08333333333348</v>
      </c>
      <c r="M16" s="220">
        <v>635.95000000000005</v>
      </c>
      <c r="N16" s="220">
        <v>624.65</v>
      </c>
      <c r="O16" s="220">
        <v>13327000</v>
      </c>
      <c r="P16" s="221">
        <v>-2.5447197066087866E-3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45442</v>
      </c>
      <c r="E17" s="217">
        <v>8431.7000000000007</v>
      </c>
      <c r="F17" s="217">
        <v>8477.5666666666675</v>
      </c>
      <c r="G17" s="219">
        <v>8360.133333333335</v>
      </c>
      <c r="H17" s="219">
        <v>8288.5666666666675</v>
      </c>
      <c r="I17" s="219">
        <v>8171.133333333335</v>
      </c>
      <c r="J17" s="219">
        <v>8549.133333333335</v>
      </c>
      <c r="K17" s="219">
        <v>8666.5666666666657</v>
      </c>
      <c r="L17" s="219">
        <v>8738.133333333335</v>
      </c>
      <c r="M17" s="220">
        <v>8595</v>
      </c>
      <c r="N17" s="220">
        <v>8406</v>
      </c>
      <c r="O17" s="220">
        <v>1318875</v>
      </c>
      <c r="P17" s="221">
        <v>-6.0128273650454304E-2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45442</v>
      </c>
      <c r="E18" s="217">
        <v>26270.95</v>
      </c>
      <c r="F18" s="217">
        <v>26360.416666666668</v>
      </c>
      <c r="G18" s="219">
        <v>26074.833333333336</v>
      </c>
      <c r="H18" s="219">
        <v>25878.716666666667</v>
      </c>
      <c r="I18" s="219">
        <v>25593.133333333335</v>
      </c>
      <c r="J18" s="219">
        <v>26556.533333333336</v>
      </c>
      <c r="K18" s="219">
        <v>26842.116666666672</v>
      </c>
      <c r="L18" s="219">
        <v>27038.233333333337</v>
      </c>
      <c r="M18" s="220">
        <v>26646</v>
      </c>
      <c r="N18" s="220">
        <v>26164.3</v>
      </c>
      <c r="O18" s="220">
        <v>166540</v>
      </c>
      <c r="P18" s="221">
        <v>-4.8996175908221796E-3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45442</v>
      </c>
      <c r="E19" s="217">
        <v>223.85</v>
      </c>
      <c r="F19" s="217">
        <v>224.08333333333334</v>
      </c>
      <c r="G19" s="219">
        <v>220.7166666666667</v>
      </c>
      <c r="H19" s="219">
        <v>217.58333333333334</v>
      </c>
      <c r="I19" s="219">
        <v>214.2166666666667</v>
      </c>
      <c r="J19" s="219">
        <v>227.2166666666667</v>
      </c>
      <c r="K19" s="219">
        <v>230.58333333333331</v>
      </c>
      <c r="L19" s="219">
        <v>233.7166666666667</v>
      </c>
      <c r="M19" s="220">
        <v>227.45</v>
      </c>
      <c r="N19" s="220">
        <v>220.95</v>
      </c>
      <c r="O19" s="220">
        <v>69384600</v>
      </c>
      <c r="P19" s="221">
        <v>-3.5287934529619341E-2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45442</v>
      </c>
      <c r="E20" s="217">
        <v>282.7</v>
      </c>
      <c r="F20" s="217">
        <v>283.5</v>
      </c>
      <c r="G20" s="219">
        <v>278</v>
      </c>
      <c r="H20" s="219">
        <v>273.3</v>
      </c>
      <c r="I20" s="219">
        <v>267.8</v>
      </c>
      <c r="J20" s="219">
        <v>288.2</v>
      </c>
      <c r="K20" s="219">
        <v>293.7</v>
      </c>
      <c r="L20" s="219">
        <v>298.39999999999998</v>
      </c>
      <c r="M20" s="220">
        <v>289</v>
      </c>
      <c r="N20" s="220">
        <v>278.8</v>
      </c>
      <c r="O20" s="220">
        <v>43895800</v>
      </c>
      <c r="P20" s="221">
        <v>2.976517230863068E-2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45442</v>
      </c>
      <c r="E21" s="217">
        <v>2543.8000000000002</v>
      </c>
      <c r="F21" s="217">
        <v>2532.25</v>
      </c>
      <c r="G21" s="219">
        <v>2511.6999999999998</v>
      </c>
      <c r="H21" s="219">
        <v>2479.6</v>
      </c>
      <c r="I21" s="219">
        <v>2459.0499999999997</v>
      </c>
      <c r="J21" s="219">
        <v>2564.35</v>
      </c>
      <c r="K21" s="219">
        <v>2584.9</v>
      </c>
      <c r="L21" s="219">
        <v>2617</v>
      </c>
      <c r="M21" s="220">
        <v>2552.8000000000002</v>
      </c>
      <c r="N21" s="220">
        <v>2500.15</v>
      </c>
      <c r="O21" s="220">
        <v>5048100</v>
      </c>
      <c r="P21" s="221">
        <v>-1.4985658256746474E-2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45442</v>
      </c>
      <c r="E22" s="217">
        <v>3142.5</v>
      </c>
      <c r="F22" s="217">
        <v>3123.2333333333336</v>
      </c>
      <c r="G22" s="219">
        <v>3098.4666666666672</v>
      </c>
      <c r="H22" s="219">
        <v>3054.4333333333334</v>
      </c>
      <c r="I22" s="219">
        <v>3029.666666666667</v>
      </c>
      <c r="J22" s="219">
        <v>3167.2666666666673</v>
      </c>
      <c r="K22" s="219">
        <v>3192.0333333333338</v>
      </c>
      <c r="L22" s="219">
        <v>3236.0666666666675</v>
      </c>
      <c r="M22" s="220">
        <v>3148</v>
      </c>
      <c r="N22" s="220">
        <v>3079.2</v>
      </c>
      <c r="O22" s="220">
        <v>14640900</v>
      </c>
      <c r="P22" s="221">
        <v>-2.8400964406848925E-3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45442</v>
      </c>
      <c r="E23" s="217">
        <v>1381.85</v>
      </c>
      <c r="F23" s="217">
        <v>1380.1500000000003</v>
      </c>
      <c r="G23" s="219">
        <v>1367.3500000000006</v>
      </c>
      <c r="H23" s="219">
        <v>1352.8500000000004</v>
      </c>
      <c r="I23" s="219">
        <v>1340.0500000000006</v>
      </c>
      <c r="J23" s="219">
        <v>1394.6500000000005</v>
      </c>
      <c r="K23" s="219">
        <v>1407.4500000000003</v>
      </c>
      <c r="L23" s="219">
        <v>1421.9500000000005</v>
      </c>
      <c r="M23" s="220">
        <v>1392.95</v>
      </c>
      <c r="N23" s="220">
        <v>1365.65</v>
      </c>
      <c r="O23" s="220">
        <v>36741200</v>
      </c>
      <c r="P23" s="221">
        <v>-1.4241607236041051E-3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45442</v>
      </c>
      <c r="E24" s="217">
        <v>5320</v>
      </c>
      <c r="F24" s="217">
        <v>5308.6333333333341</v>
      </c>
      <c r="G24" s="219">
        <v>5226.6666666666679</v>
      </c>
      <c r="H24" s="219">
        <v>5133.3333333333339</v>
      </c>
      <c r="I24" s="219">
        <v>5051.3666666666677</v>
      </c>
      <c r="J24" s="219">
        <v>5401.9666666666681</v>
      </c>
      <c r="K24" s="219">
        <v>5483.9333333333334</v>
      </c>
      <c r="L24" s="219">
        <v>5577.2666666666682</v>
      </c>
      <c r="M24" s="220">
        <v>5390.6</v>
      </c>
      <c r="N24" s="220">
        <v>5215.3</v>
      </c>
      <c r="O24" s="220">
        <v>1274700</v>
      </c>
      <c r="P24" s="221">
        <v>-1.0556547388030739E-2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45442</v>
      </c>
      <c r="E25" s="217">
        <v>633.35</v>
      </c>
      <c r="F25" s="217">
        <v>631.01666666666665</v>
      </c>
      <c r="G25" s="219">
        <v>624.63333333333333</v>
      </c>
      <c r="H25" s="219">
        <v>615.91666666666663</v>
      </c>
      <c r="I25" s="219">
        <v>609.5333333333333</v>
      </c>
      <c r="J25" s="219">
        <v>639.73333333333335</v>
      </c>
      <c r="K25" s="219">
        <v>646.11666666666656</v>
      </c>
      <c r="L25" s="219">
        <v>654.83333333333337</v>
      </c>
      <c r="M25" s="220">
        <v>637.4</v>
      </c>
      <c r="N25" s="220">
        <v>622.29999999999995</v>
      </c>
      <c r="O25" s="220">
        <v>39410100</v>
      </c>
      <c r="P25" s="221">
        <v>-2.0007609157845267E-2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45442</v>
      </c>
      <c r="E26" s="217">
        <v>5883.3</v>
      </c>
      <c r="F26" s="217">
        <v>5904.0999999999995</v>
      </c>
      <c r="G26" s="219">
        <v>5835.4499999999989</v>
      </c>
      <c r="H26" s="219">
        <v>5787.5999999999995</v>
      </c>
      <c r="I26" s="219">
        <v>5718.9499999999989</v>
      </c>
      <c r="J26" s="219">
        <v>5951.9499999999989</v>
      </c>
      <c r="K26" s="219">
        <v>6020.5999999999985</v>
      </c>
      <c r="L26" s="219">
        <v>6068.4499999999989</v>
      </c>
      <c r="M26" s="220">
        <v>5972.75</v>
      </c>
      <c r="N26" s="220">
        <v>5856.25</v>
      </c>
      <c r="O26" s="220">
        <v>2104250</v>
      </c>
      <c r="P26" s="221">
        <v>8.5084439860770911E-2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45442</v>
      </c>
      <c r="E27" s="217">
        <v>490.5</v>
      </c>
      <c r="F27" s="217">
        <v>493.16666666666669</v>
      </c>
      <c r="G27" s="219">
        <v>476.33333333333337</v>
      </c>
      <c r="H27" s="219">
        <v>462.16666666666669</v>
      </c>
      <c r="I27" s="219">
        <v>445.33333333333337</v>
      </c>
      <c r="J27" s="219">
        <v>507.33333333333337</v>
      </c>
      <c r="K27" s="219">
        <v>524.16666666666674</v>
      </c>
      <c r="L27" s="219">
        <v>538.33333333333337</v>
      </c>
      <c r="M27" s="220">
        <v>510</v>
      </c>
      <c r="N27" s="220">
        <v>479</v>
      </c>
      <c r="O27" s="220">
        <v>16100700</v>
      </c>
      <c r="P27" s="221">
        <v>6.8840988601737957E-2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45442</v>
      </c>
      <c r="E28" s="217">
        <v>208.35</v>
      </c>
      <c r="F28" s="217">
        <v>208.91666666666666</v>
      </c>
      <c r="G28" s="219">
        <v>205.7833333333333</v>
      </c>
      <c r="H28" s="219">
        <v>203.21666666666664</v>
      </c>
      <c r="I28" s="219">
        <v>200.08333333333329</v>
      </c>
      <c r="J28" s="219">
        <v>211.48333333333332</v>
      </c>
      <c r="K28" s="219">
        <v>214.6166666666667</v>
      </c>
      <c r="L28" s="219">
        <v>217.18333333333334</v>
      </c>
      <c r="M28" s="220">
        <v>212.05</v>
      </c>
      <c r="N28" s="220">
        <v>206.35</v>
      </c>
      <c r="O28" s="220">
        <v>112240000</v>
      </c>
      <c r="P28" s="221">
        <v>6.1855670103092781E-3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45442</v>
      </c>
      <c r="E29" s="217">
        <v>2893.95</v>
      </c>
      <c r="F29" s="217">
        <v>2883.1833333333329</v>
      </c>
      <c r="G29" s="219">
        <v>2863.1666666666661</v>
      </c>
      <c r="H29" s="219">
        <v>2832.3833333333332</v>
      </c>
      <c r="I29" s="219">
        <v>2812.3666666666663</v>
      </c>
      <c r="J29" s="219">
        <v>2913.9666666666658</v>
      </c>
      <c r="K29" s="219">
        <v>2933.9833333333331</v>
      </c>
      <c r="L29" s="219">
        <v>2964.7666666666655</v>
      </c>
      <c r="M29" s="220">
        <v>2903.2</v>
      </c>
      <c r="N29" s="220">
        <v>2852.4</v>
      </c>
      <c r="O29" s="220">
        <v>13667000</v>
      </c>
      <c r="P29" s="221">
        <v>-4.0807403628944109E-3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45442</v>
      </c>
      <c r="E30" s="217">
        <v>2103.35</v>
      </c>
      <c r="F30" s="217">
        <v>2092.3333333333335</v>
      </c>
      <c r="G30" s="219">
        <v>2064.7666666666669</v>
      </c>
      <c r="H30" s="219">
        <v>2026.1833333333334</v>
      </c>
      <c r="I30" s="219">
        <v>1998.6166666666668</v>
      </c>
      <c r="J30" s="219">
        <v>2130.916666666667</v>
      </c>
      <c r="K30" s="219">
        <v>2158.4833333333336</v>
      </c>
      <c r="L30" s="219">
        <v>2197.0666666666671</v>
      </c>
      <c r="M30" s="220">
        <v>2119.9</v>
      </c>
      <c r="N30" s="220">
        <v>2053.75</v>
      </c>
      <c r="O30" s="220">
        <v>3585957</v>
      </c>
      <c r="P30" s="221">
        <v>5.621013944438439E-2</v>
      </c>
    </row>
    <row r="31" spans="1:16" ht="12.75" customHeight="1">
      <c r="A31" s="213">
        <v>21</v>
      </c>
      <c r="B31" s="225" t="s">
        <v>850</v>
      </c>
      <c r="C31" s="217" t="s">
        <v>60</v>
      </c>
      <c r="D31" s="218">
        <v>45442</v>
      </c>
      <c r="E31" s="217">
        <v>5979</v>
      </c>
      <c r="F31" s="217">
        <v>5991.2833333333328</v>
      </c>
      <c r="G31" s="219">
        <v>5944.7166666666653</v>
      </c>
      <c r="H31" s="219">
        <v>5910.4333333333325</v>
      </c>
      <c r="I31" s="219">
        <v>5863.866666666665</v>
      </c>
      <c r="J31" s="219">
        <v>6025.5666666666657</v>
      </c>
      <c r="K31" s="219">
        <v>6072.1333333333332</v>
      </c>
      <c r="L31" s="219">
        <v>6106.4166666666661</v>
      </c>
      <c r="M31" s="220">
        <v>6037.85</v>
      </c>
      <c r="N31" s="220">
        <v>5957</v>
      </c>
      <c r="O31" s="220">
        <v>567725</v>
      </c>
      <c r="P31" s="221">
        <v>-6.3011420820023633E-3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45442</v>
      </c>
      <c r="E32" s="217">
        <v>605.1</v>
      </c>
      <c r="F32" s="217">
        <v>608.61666666666667</v>
      </c>
      <c r="G32" s="219">
        <v>598.43333333333339</v>
      </c>
      <c r="H32" s="219">
        <v>591.76666666666677</v>
      </c>
      <c r="I32" s="219">
        <v>581.58333333333348</v>
      </c>
      <c r="J32" s="219">
        <v>615.2833333333333</v>
      </c>
      <c r="K32" s="219">
        <v>625.46666666666647</v>
      </c>
      <c r="L32" s="219">
        <v>632.13333333333321</v>
      </c>
      <c r="M32" s="220">
        <v>618.79999999999995</v>
      </c>
      <c r="N32" s="220">
        <v>601.95000000000005</v>
      </c>
      <c r="O32" s="220">
        <v>19580000</v>
      </c>
      <c r="P32" s="221">
        <v>4.7675103001765744E-2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45442</v>
      </c>
      <c r="E33" s="217">
        <v>1229.05</v>
      </c>
      <c r="F33" s="217">
        <v>1223.6666666666667</v>
      </c>
      <c r="G33" s="219">
        <v>1211.3333333333335</v>
      </c>
      <c r="H33" s="219">
        <v>1193.6166666666668</v>
      </c>
      <c r="I33" s="219">
        <v>1181.2833333333335</v>
      </c>
      <c r="J33" s="219">
        <v>1241.3833333333334</v>
      </c>
      <c r="K33" s="219">
        <v>1253.7166666666669</v>
      </c>
      <c r="L33" s="219">
        <v>1271.4333333333334</v>
      </c>
      <c r="M33" s="220">
        <v>1236</v>
      </c>
      <c r="N33" s="220">
        <v>1205.95</v>
      </c>
      <c r="O33" s="220">
        <v>14034900</v>
      </c>
      <c r="P33" s="221">
        <v>7.1039545346909781E-3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45442</v>
      </c>
      <c r="E34" s="217">
        <v>1130.5</v>
      </c>
      <c r="F34" s="217">
        <v>1131.8333333333333</v>
      </c>
      <c r="G34" s="219">
        <v>1119.8166666666666</v>
      </c>
      <c r="H34" s="219">
        <v>1109.1333333333334</v>
      </c>
      <c r="I34" s="219">
        <v>1097.1166666666668</v>
      </c>
      <c r="J34" s="219">
        <v>1142.5166666666664</v>
      </c>
      <c r="K34" s="219">
        <v>1154.5333333333333</v>
      </c>
      <c r="L34" s="219">
        <v>1165.2166666666662</v>
      </c>
      <c r="M34" s="220">
        <v>1143.8499999999999</v>
      </c>
      <c r="N34" s="220">
        <v>1121.1500000000001</v>
      </c>
      <c r="O34" s="220">
        <v>56161250</v>
      </c>
      <c r="P34" s="221">
        <v>7.0379917068250589E-3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45442</v>
      </c>
      <c r="E35" s="217">
        <v>8837.85</v>
      </c>
      <c r="F35" s="217">
        <v>8825.9333333333343</v>
      </c>
      <c r="G35" s="219">
        <v>8781.9166666666679</v>
      </c>
      <c r="H35" s="219">
        <v>8725.9833333333336</v>
      </c>
      <c r="I35" s="219">
        <v>8681.9666666666672</v>
      </c>
      <c r="J35" s="219">
        <v>8881.8666666666686</v>
      </c>
      <c r="K35" s="219">
        <v>8925.883333333335</v>
      </c>
      <c r="L35" s="219">
        <v>8981.8166666666693</v>
      </c>
      <c r="M35" s="220">
        <v>8869.9500000000007</v>
      </c>
      <c r="N35" s="220">
        <v>8770</v>
      </c>
      <c r="O35" s="220">
        <v>2598650</v>
      </c>
      <c r="P35" s="221">
        <v>-2.064313104760828E-2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45442</v>
      </c>
      <c r="E36" s="217">
        <v>1587.7</v>
      </c>
      <c r="F36" s="217">
        <v>1587.2333333333333</v>
      </c>
      <c r="G36" s="219">
        <v>1579.4666666666667</v>
      </c>
      <c r="H36" s="219">
        <v>1571.2333333333333</v>
      </c>
      <c r="I36" s="219">
        <v>1563.4666666666667</v>
      </c>
      <c r="J36" s="219">
        <v>1595.4666666666667</v>
      </c>
      <c r="K36" s="219">
        <v>1603.2333333333336</v>
      </c>
      <c r="L36" s="219">
        <v>1611.4666666666667</v>
      </c>
      <c r="M36" s="220">
        <v>1595</v>
      </c>
      <c r="N36" s="220">
        <v>1579</v>
      </c>
      <c r="O36" s="220">
        <v>10228000</v>
      </c>
      <c r="P36" s="221">
        <v>1.2522892639706974E-2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45442</v>
      </c>
      <c r="E37" s="217">
        <v>6753.95</v>
      </c>
      <c r="F37" s="217">
        <v>6757.3999999999987</v>
      </c>
      <c r="G37" s="219">
        <v>6734.8999999999978</v>
      </c>
      <c r="H37" s="219">
        <v>6715.8499999999995</v>
      </c>
      <c r="I37" s="219">
        <v>6693.3499999999985</v>
      </c>
      <c r="J37" s="219">
        <v>6776.4499999999971</v>
      </c>
      <c r="K37" s="219">
        <v>6798.9499999999989</v>
      </c>
      <c r="L37" s="219">
        <v>6817.9999999999964</v>
      </c>
      <c r="M37" s="220">
        <v>6779.9</v>
      </c>
      <c r="N37" s="220">
        <v>6738.35</v>
      </c>
      <c r="O37" s="220">
        <v>8926625</v>
      </c>
      <c r="P37" s="221">
        <v>-5.318330044366069E-4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45442</v>
      </c>
      <c r="E38" s="217">
        <v>3109.4</v>
      </c>
      <c r="F38" s="217">
        <v>3105.0500000000006</v>
      </c>
      <c r="G38" s="219">
        <v>3049.1500000000015</v>
      </c>
      <c r="H38" s="219">
        <v>2988.900000000001</v>
      </c>
      <c r="I38" s="219">
        <v>2933.0000000000018</v>
      </c>
      <c r="J38" s="219">
        <v>3165.3000000000011</v>
      </c>
      <c r="K38" s="219">
        <v>3221.2</v>
      </c>
      <c r="L38" s="219">
        <v>3281.4500000000007</v>
      </c>
      <c r="M38" s="220">
        <v>3160.95</v>
      </c>
      <c r="N38" s="220">
        <v>3044.8</v>
      </c>
      <c r="O38" s="220">
        <v>1899600</v>
      </c>
      <c r="P38" s="221">
        <v>1.2957926731722925E-2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45442</v>
      </c>
      <c r="E39" s="217">
        <v>376.45</v>
      </c>
      <c r="F39" s="217">
        <v>377.01666666666665</v>
      </c>
      <c r="G39" s="219">
        <v>373.13333333333333</v>
      </c>
      <c r="H39" s="219">
        <v>369.81666666666666</v>
      </c>
      <c r="I39" s="219">
        <v>365.93333333333334</v>
      </c>
      <c r="J39" s="219">
        <v>380.33333333333331</v>
      </c>
      <c r="K39" s="219">
        <v>384.21666666666664</v>
      </c>
      <c r="L39" s="219">
        <v>387.5333333333333</v>
      </c>
      <c r="M39" s="220">
        <v>380.9</v>
      </c>
      <c r="N39" s="220">
        <v>373.7</v>
      </c>
      <c r="O39" s="220">
        <v>12620800</v>
      </c>
      <c r="P39" s="221">
        <v>-8.2977118430978131E-3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45442</v>
      </c>
      <c r="E40" s="217">
        <v>184.75</v>
      </c>
      <c r="F40" s="217">
        <v>184.20000000000002</v>
      </c>
      <c r="G40" s="219">
        <v>182.10000000000002</v>
      </c>
      <c r="H40" s="219">
        <v>179.45000000000002</v>
      </c>
      <c r="I40" s="219">
        <v>177.35000000000002</v>
      </c>
      <c r="J40" s="219">
        <v>186.85000000000002</v>
      </c>
      <c r="K40" s="219">
        <v>188.95</v>
      </c>
      <c r="L40" s="219">
        <v>191.60000000000002</v>
      </c>
      <c r="M40" s="220">
        <v>186.3</v>
      </c>
      <c r="N40" s="220">
        <v>181.55</v>
      </c>
      <c r="O40" s="220">
        <v>116141000</v>
      </c>
      <c r="P40" s="221">
        <v>-2.2908534123031364E-2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45442</v>
      </c>
      <c r="E41" s="217">
        <v>264.2</v>
      </c>
      <c r="F41" s="217">
        <v>265.16666666666669</v>
      </c>
      <c r="G41" s="219">
        <v>262.08333333333337</v>
      </c>
      <c r="H41" s="219">
        <v>259.9666666666667</v>
      </c>
      <c r="I41" s="219">
        <v>256.88333333333338</v>
      </c>
      <c r="J41" s="219">
        <v>267.28333333333336</v>
      </c>
      <c r="K41" s="219">
        <v>270.36666666666673</v>
      </c>
      <c r="L41" s="219">
        <v>272.48333333333335</v>
      </c>
      <c r="M41" s="220">
        <v>268.25</v>
      </c>
      <c r="N41" s="220">
        <v>263.05</v>
      </c>
      <c r="O41" s="220">
        <v>187413525</v>
      </c>
      <c r="P41" s="221">
        <v>1.4066236344028884E-3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45442</v>
      </c>
      <c r="E42" s="217">
        <v>1368.85</v>
      </c>
      <c r="F42" s="217">
        <v>1368.2833333333335</v>
      </c>
      <c r="G42" s="219">
        <v>1360.7166666666672</v>
      </c>
      <c r="H42" s="219">
        <v>1352.5833333333337</v>
      </c>
      <c r="I42" s="219">
        <v>1345.0166666666673</v>
      </c>
      <c r="J42" s="219">
        <v>1376.416666666667</v>
      </c>
      <c r="K42" s="219">
        <v>1383.9833333333331</v>
      </c>
      <c r="L42" s="219">
        <v>1392.1166666666668</v>
      </c>
      <c r="M42" s="220">
        <v>1375.85</v>
      </c>
      <c r="N42" s="220">
        <v>1360.15</v>
      </c>
      <c r="O42" s="220">
        <v>5003625</v>
      </c>
      <c r="P42" s="221">
        <v>1.2674559805707346E-2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45442</v>
      </c>
      <c r="E43" s="217">
        <v>283.85000000000002</v>
      </c>
      <c r="F43" s="217">
        <v>277.61666666666667</v>
      </c>
      <c r="G43" s="219">
        <v>270.63333333333333</v>
      </c>
      <c r="H43" s="219">
        <v>257.41666666666663</v>
      </c>
      <c r="I43" s="219">
        <v>250.43333333333328</v>
      </c>
      <c r="J43" s="219">
        <v>290.83333333333337</v>
      </c>
      <c r="K43" s="219">
        <v>297.81666666666672</v>
      </c>
      <c r="L43" s="219">
        <v>311.03333333333342</v>
      </c>
      <c r="M43" s="220">
        <v>284.60000000000002</v>
      </c>
      <c r="N43" s="220">
        <v>264.39999999999998</v>
      </c>
      <c r="O43" s="220">
        <v>162700800</v>
      </c>
      <c r="P43" s="221">
        <v>-3.1043671605818356E-2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45442</v>
      </c>
      <c r="E44" s="217">
        <v>488.75</v>
      </c>
      <c r="F44" s="217">
        <v>490.06666666666661</v>
      </c>
      <c r="G44" s="219">
        <v>485.3333333333332</v>
      </c>
      <c r="H44" s="219">
        <v>481.91666666666657</v>
      </c>
      <c r="I44" s="219">
        <v>477.18333333333317</v>
      </c>
      <c r="J44" s="219">
        <v>493.48333333333323</v>
      </c>
      <c r="K44" s="219">
        <v>498.21666666666658</v>
      </c>
      <c r="L44" s="219">
        <v>501.63333333333327</v>
      </c>
      <c r="M44" s="220">
        <v>494.8</v>
      </c>
      <c r="N44" s="220">
        <v>486.65</v>
      </c>
      <c r="O44" s="220">
        <v>27636840</v>
      </c>
      <c r="P44" s="221">
        <v>3.1684241647777667E-2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45442</v>
      </c>
      <c r="E45" s="217">
        <v>1481.15</v>
      </c>
      <c r="F45" s="217">
        <v>1486.8500000000001</v>
      </c>
      <c r="G45" s="219">
        <v>1459.3500000000004</v>
      </c>
      <c r="H45" s="219">
        <v>1437.5500000000002</v>
      </c>
      <c r="I45" s="219">
        <v>1410.0500000000004</v>
      </c>
      <c r="J45" s="219">
        <v>1508.6500000000003</v>
      </c>
      <c r="K45" s="219">
        <v>1536.1499999999999</v>
      </c>
      <c r="L45" s="219">
        <v>1557.9500000000003</v>
      </c>
      <c r="M45" s="220">
        <v>1514.35</v>
      </c>
      <c r="N45" s="220">
        <v>1465.05</v>
      </c>
      <c r="O45" s="220">
        <v>6146000</v>
      </c>
      <c r="P45" s="221">
        <v>-1.2532133676092546E-2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45442</v>
      </c>
      <c r="E46" s="217">
        <v>1348.45</v>
      </c>
      <c r="F46" s="217">
        <v>1343.2</v>
      </c>
      <c r="G46" s="219">
        <v>1334.7</v>
      </c>
      <c r="H46" s="219">
        <v>1320.95</v>
      </c>
      <c r="I46" s="219">
        <v>1312.45</v>
      </c>
      <c r="J46" s="219">
        <v>1356.95</v>
      </c>
      <c r="K46" s="219">
        <v>1365.45</v>
      </c>
      <c r="L46" s="219">
        <v>1379.2</v>
      </c>
      <c r="M46" s="220">
        <v>1351.7</v>
      </c>
      <c r="N46" s="220">
        <v>1329.45</v>
      </c>
      <c r="O46" s="220">
        <v>35553275</v>
      </c>
      <c r="P46" s="221">
        <v>-2.704791344667697E-3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45442</v>
      </c>
      <c r="E47" s="217">
        <v>302.39999999999998</v>
      </c>
      <c r="F47" s="217">
        <v>302.58333333333331</v>
      </c>
      <c r="G47" s="219">
        <v>295.26666666666665</v>
      </c>
      <c r="H47" s="219">
        <v>288.13333333333333</v>
      </c>
      <c r="I47" s="219">
        <v>280.81666666666666</v>
      </c>
      <c r="J47" s="219">
        <v>309.71666666666664</v>
      </c>
      <c r="K47" s="219">
        <v>317.03333333333336</v>
      </c>
      <c r="L47" s="219">
        <v>324.16666666666663</v>
      </c>
      <c r="M47" s="220">
        <v>309.89999999999998</v>
      </c>
      <c r="N47" s="220">
        <v>295.45</v>
      </c>
      <c r="O47" s="220">
        <v>84333375</v>
      </c>
      <c r="P47" s="221">
        <v>5.9175283418462683E-4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45442</v>
      </c>
      <c r="E48" s="217">
        <v>308.64999999999998</v>
      </c>
      <c r="F48" s="217">
        <v>308.65000000000003</v>
      </c>
      <c r="G48" s="219">
        <v>304.55000000000007</v>
      </c>
      <c r="H48" s="219">
        <v>300.45000000000005</v>
      </c>
      <c r="I48" s="219">
        <v>296.35000000000008</v>
      </c>
      <c r="J48" s="219">
        <v>312.75000000000006</v>
      </c>
      <c r="K48" s="219">
        <v>316.85000000000008</v>
      </c>
      <c r="L48" s="219">
        <v>320.95000000000005</v>
      </c>
      <c r="M48" s="220">
        <v>312.75</v>
      </c>
      <c r="N48" s="220">
        <v>304.55</v>
      </c>
      <c r="O48" s="220">
        <v>51692500</v>
      </c>
      <c r="P48" s="221">
        <v>-2.416348105148898E-2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45442</v>
      </c>
      <c r="E49" s="217">
        <v>30757.3</v>
      </c>
      <c r="F49" s="217">
        <v>30786.033333333336</v>
      </c>
      <c r="G49" s="219">
        <v>30384.066666666673</v>
      </c>
      <c r="H49" s="219">
        <v>30010.833333333336</v>
      </c>
      <c r="I49" s="219">
        <v>29608.866666666672</v>
      </c>
      <c r="J49" s="219">
        <v>31159.266666666674</v>
      </c>
      <c r="K49" s="219">
        <v>31561.233333333341</v>
      </c>
      <c r="L49" s="219">
        <v>31934.466666666674</v>
      </c>
      <c r="M49" s="220">
        <v>31188</v>
      </c>
      <c r="N49" s="220">
        <v>30412.799999999999</v>
      </c>
      <c r="O49" s="220">
        <v>363700</v>
      </c>
      <c r="P49" s="221">
        <v>-3.4933899582163161E-3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45442</v>
      </c>
      <c r="E50" s="217">
        <v>642.54999999999995</v>
      </c>
      <c r="F50" s="217">
        <v>642.86666666666667</v>
      </c>
      <c r="G50" s="219">
        <v>631.43333333333339</v>
      </c>
      <c r="H50" s="219">
        <v>620.31666666666672</v>
      </c>
      <c r="I50" s="219">
        <v>608.88333333333344</v>
      </c>
      <c r="J50" s="219">
        <v>653.98333333333335</v>
      </c>
      <c r="K50" s="219">
        <v>665.41666666666652</v>
      </c>
      <c r="L50" s="219">
        <v>676.5333333333333</v>
      </c>
      <c r="M50" s="220">
        <v>654.29999999999995</v>
      </c>
      <c r="N50" s="220">
        <v>631.75</v>
      </c>
      <c r="O50" s="220">
        <v>30031200</v>
      </c>
      <c r="P50" s="221">
        <v>2.1115123324560867E-2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45442</v>
      </c>
      <c r="E51" s="217">
        <v>5268.6</v>
      </c>
      <c r="F51" s="217">
        <v>5262.2666666666673</v>
      </c>
      <c r="G51" s="219">
        <v>5212.7333333333345</v>
      </c>
      <c r="H51" s="219">
        <v>5156.8666666666668</v>
      </c>
      <c r="I51" s="219">
        <v>5107.3333333333339</v>
      </c>
      <c r="J51" s="219">
        <v>5318.133333333335</v>
      </c>
      <c r="K51" s="219">
        <v>5367.6666666666679</v>
      </c>
      <c r="L51" s="219">
        <v>5423.5333333333356</v>
      </c>
      <c r="M51" s="220">
        <v>5311.8</v>
      </c>
      <c r="N51" s="220">
        <v>5206.3999999999996</v>
      </c>
      <c r="O51" s="220">
        <v>2517000</v>
      </c>
      <c r="P51" s="221">
        <v>-1.6796874999999999E-2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45442</v>
      </c>
      <c r="E52" s="217">
        <v>603.54999999999995</v>
      </c>
      <c r="F52" s="217">
        <v>602.46666666666658</v>
      </c>
      <c r="G52" s="219">
        <v>596.13333333333321</v>
      </c>
      <c r="H52" s="219">
        <v>588.71666666666658</v>
      </c>
      <c r="I52" s="219">
        <v>582.38333333333321</v>
      </c>
      <c r="J52" s="219">
        <v>609.88333333333321</v>
      </c>
      <c r="K52" s="219">
        <v>616.21666666666647</v>
      </c>
      <c r="L52" s="219">
        <v>623.63333333333321</v>
      </c>
      <c r="M52" s="220">
        <v>608.79999999999995</v>
      </c>
      <c r="N52" s="220">
        <v>595.04999999999995</v>
      </c>
      <c r="O52" s="220">
        <v>14239000</v>
      </c>
      <c r="P52" s="221">
        <v>8.528963414634147E-2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45442</v>
      </c>
      <c r="E53" s="217">
        <v>116.2</v>
      </c>
      <c r="F53" s="217">
        <v>116.01666666666665</v>
      </c>
      <c r="G53" s="219">
        <v>115.0333333333333</v>
      </c>
      <c r="H53" s="219">
        <v>113.86666666666665</v>
      </c>
      <c r="I53" s="219">
        <v>112.8833333333333</v>
      </c>
      <c r="J53" s="219">
        <v>117.18333333333331</v>
      </c>
      <c r="K53" s="219">
        <v>118.16666666666666</v>
      </c>
      <c r="L53" s="219">
        <v>119.33333333333331</v>
      </c>
      <c r="M53" s="220">
        <v>117</v>
      </c>
      <c r="N53" s="220">
        <v>114.85</v>
      </c>
      <c r="O53" s="220">
        <v>333760500</v>
      </c>
      <c r="P53" s="221">
        <v>-3.8680043515048955E-3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45442</v>
      </c>
      <c r="E54" s="217">
        <v>741.5</v>
      </c>
      <c r="F54" s="217">
        <v>744.11666666666667</v>
      </c>
      <c r="G54" s="219">
        <v>735.38333333333333</v>
      </c>
      <c r="H54" s="219">
        <v>729.26666666666665</v>
      </c>
      <c r="I54" s="219">
        <v>720.5333333333333</v>
      </c>
      <c r="J54" s="219">
        <v>750.23333333333335</v>
      </c>
      <c r="K54" s="219">
        <v>758.9666666666667</v>
      </c>
      <c r="L54" s="219">
        <v>765.08333333333337</v>
      </c>
      <c r="M54" s="220">
        <v>752.85</v>
      </c>
      <c r="N54" s="220">
        <v>738</v>
      </c>
      <c r="O54" s="220">
        <v>4640025</v>
      </c>
      <c r="P54" s="221">
        <v>3.8629419467481448E-2</v>
      </c>
    </row>
    <row r="55" spans="1:16" ht="12.75" customHeight="1">
      <c r="A55" s="213">
        <v>45</v>
      </c>
      <c r="B55" s="225" t="s">
        <v>850</v>
      </c>
      <c r="C55" s="217" t="s">
        <v>89</v>
      </c>
      <c r="D55" s="218">
        <v>45442</v>
      </c>
      <c r="E55" s="217">
        <v>398.1</v>
      </c>
      <c r="F55" s="217">
        <v>399.8</v>
      </c>
      <c r="G55" s="219">
        <v>394.6</v>
      </c>
      <c r="H55" s="219">
        <v>391.1</v>
      </c>
      <c r="I55" s="219">
        <v>385.90000000000003</v>
      </c>
      <c r="J55" s="219">
        <v>403.3</v>
      </c>
      <c r="K55" s="219">
        <v>408.49999999999994</v>
      </c>
      <c r="L55" s="219">
        <v>412</v>
      </c>
      <c r="M55" s="220">
        <v>405</v>
      </c>
      <c r="N55" s="220">
        <v>396.3</v>
      </c>
      <c r="O55" s="220">
        <v>12460200</v>
      </c>
      <c r="P55" s="221">
        <v>3.2124827902707664E-3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45442</v>
      </c>
      <c r="E56" s="217">
        <v>1271.05</v>
      </c>
      <c r="F56" s="217">
        <v>1280.0999999999999</v>
      </c>
      <c r="G56" s="219">
        <v>1256.3499999999999</v>
      </c>
      <c r="H56" s="219">
        <v>1241.6500000000001</v>
      </c>
      <c r="I56" s="219">
        <v>1217.9000000000001</v>
      </c>
      <c r="J56" s="219">
        <v>1294.7999999999997</v>
      </c>
      <c r="K56" s="219">
        <v>1318.5499999999997</v>
      </c>
      <c r="L56" s="219">
        <v>1333.2499999999995</v>
      </c>
      <c r="M56" s="220">
        <v>1303.8499999999999</v>
      </c>
      <c r="N56" s="220">
        <v>1265.4000000000001</v>
      </c>
      <c r="O56" s="220">
        <v>8641250</v>
      </c>
      <c r="P56" s="221">
        <v>7.8728677649803173E-3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45442</v>
      </c>
      <c r="E57" s="217">
        <v>1487</v>
      </c>
      <c r="F57" s="217">
        <v>1474.3666666666668</v>
      </c>
      <c r="G57" s="219">
        <v>1450.8333333333335</v>
      </c>
      <c r="H57" s="219">
        <v>1414.6666666666667</v>
      </c>
      <c r="I57" s="219">
        <v>1391.1333333333334</v>
      </c>
      <c r="J57" s="219">
        <v>1510.5333333333335</v>
      </c>
      <c r="K57" s="219">
        <v>1534.0666666666668</v>
      </c>
      <c r="L57" s="219">
        <v>1570.2333333333336</v>
      </c>
      <c r="M57" s="220">
        <v>1497.9</v>
      </c>
      <c r="N57" s="220">
        <v>1438.2</v>
      </c>
      <c r="O57" s="220">
        <v>11755250</v>
      </c>
      <c r="P57" s="221">
        <v>-4.6903820816864297E-2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45442</v>
      </c>
      <c r="E58" s="217">
        <v>502.45</v>
      </c>
      <c r="F58" s="217">
        <v>500.81666666666666</v>
      </c>
      <c r="G58" s="219">
        <v>494.43333333333334</v>
      </c>
      <c r="H58" s="219">
        <v>486.41666666666669</v>
      </c>
      <c r="I58" s="219">
        <v>480.03333333333336</v>
      </c>
      <c r="J58" s="219">
        <v>508.83333333333331</v>
      </c>
      <c r="K58" s="219">
        <v>515.2166666666667</v>
      </c>
      <c r="L58" s="219">
        <v>523.23333333333335</v>
      </c>
      <c r="M58" s="220">
        <v>507.2</v>
      </c>
      <c r="N58" s="220">
        <v>492.8</v>
      </c>
      <c r="O58" s="220">
        <v>56903700</v>
      </c>
      <c r="P58" s="221">
        <v>-1.9397097673072052E-2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45442</v>
      </c>
      <c r="E59" s="217">
        <v>4913.25</v>
      </c>
      <c r="F59" s="217">
        <v>4927.666666666667</v>
      </c>
      <c r="G59" s="219">
        <v>4815.0833333333339</v>
      </c>
      <c r="H59" s="219">
        <v>4716.916666666667</v>
      </c>
      <c r="I59" s="219">
        <v>4604.3333333333339</v>
      </c>
      <c r="J59" s="219">
        <v>5025.8333333333339</v>
      </c>
      <c r="K59" s="219">
        <v>5138.4166666666679</v>
      </c>
      <c r="L59" s="219">
        <v>5236.5833333333339</v>
      </c>
      <c r="M59" s="220">
        <v>5040.25</v>
      </c>
      <c r="N59" s="220">
        <v>4829.5</v>
      </c>
      <c r="O59" s="220">
        <v>3704700</v>
      </c>
      <c r="P59" s="221">
        <v>2.9984569831936276E-2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45442</v>
      </c>
      <c r="E60" s="217">
        <v>2712.1</v>
      </c>
      <c r="F60" s="217">
        <v>2707.8166666666666</v>
      </c>
      <c r="G60" s="219">
        <v>2676.7833333333333</v>
      </c>
      <c r="H60" s="219">
        <v>2641.4666666666667</v>
      </c>
      <c r="I60" s="219">
        <v>2610.4333333333334</v>
      </c>
      <c r="J60" s="219">
        <v>2743.1333333333332</v>
      </c>
      <c r="K60" s="219">
        <v>2774.1666666666661</v>
      </c>
      <c r="L60" s="219">
        <v>2809.4833333333331</v>
      </c>
      <c r="M60" s="220">
        <v>2738.85</v>
      </c>
      <c r="N60" s="220">
        <v>2672.5</v>
      </c>
      <c r="O60" s="220">
        <v>3561600</v>
      </c>
      <c r="P60" s="221">
        <v>-3.6637318943481968E-2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45442</v>
      </c>
      <c r="E61" s="217">
        <v>1084.2</v>
      </c>
      <c r="F61" s="217">
        <v>1085.5666666666666</v>
      </c>
      <c r="G61" s="219">
        <v>1071.3333333333333</v>
      </c>
      <c r="H61" s="219">
        <v>1058.4666666666667</v>
      </c>
      <c r="I61" s="219">
        <v>1044.2333333333333</v>
      </c>
      <c r="J61" s="219">
        <v>1098.4333333333332</v>
      </c>
      <c r="K61" s="219">
        <v>1112.6666666666667</v>
      </c>
      <c r="L61" s="219">
        <v>1125.5333333333331</v>
      </c>
      <c r="M61" s="220">
        <v>1099.8</v>
      </c>
      <c r="N61" s="220">
        <v>1072.7</v>
      </c>
      <c r="O61" s="220">
        <v>16491000</v>
      </c>
      <c r="P61" s="221">
        <v>-1.0298037315241094E-3</v>
      </c>
    </row>
    <row r="62" spans="1:16" ht="12.75" customHeight="1">
      <c r="A62" s="213">
        <v>52</v>
      </c>
      <c r="B62" s="225" t="s">
        <v>850</v>
      </c>
      <c r="C62" s="222" t="s">
        <v>96</v>
      </c>
      <c r="D62" s="218">
        <v>45442</v>
      </c>
      <c r="E62" s="217">
        <v>1242.05</v>
      </c>
      <c r="F62" s="217">
        <v>1237.9166666666667</v>
      </c>
      <c r="G62" s="219">
        <v>1231.1333333333334</v>
      </c>
      <c r="H62" s="219">
        <v>1220.2166666666667</v>
      </c>
      <c r="I62" s="219">
        <v>1213.4333333333334</v>
      </c>
      <c r="J62" s="219">
        <v>1248.8333333333335</v>
      </c>
      <c r="K62" s="219">
        <v>1255.6166666666668</v>
      </c>
      <c r="L62" s="219">
        <v>1266.5333333333335</v>
      </c>
      <c r="M62" s="220">
        <v>1244.7</v>
      </c>
      <c r="N62" s="220">
        <v>1227</v>
      </c>
      <c r="O62" s="220">
        <v>2058700</v>
      </c>
      <c r="P62" s="221">
        <v>-1.9012675116744496E-2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45442</v>
      </c>
      <c r="E63" s="217">
        <v>390.2</v>
      </c>
      <c r="F63" s="217">
        <v>390.95</v>
      </c>
      <c r="G63" s="219">
        <v>386.4</v>
      </c>
      <c r="H63" s="219">
        <v>382.59999999999997</v>
      </c>
      <c r="I63" s="219">
        <v>378.04999999999995</v>
      </c>
      <c r="J63" s="219">
        <v>394.75</v>
      </c>
      <c r="K63" s="219">
        <v>399.30000000000007</v>
      </c>
      <c r="L63" s="219">
        <v>403.1</v>
      </c>
      <c r="M63" s="220">
        <v>395.5</v>
      </c>
      <c r="N63" s="220">
        <v>387.15</v>
      </c>
      <c r="O63" s="220">
        <v>16668000</v>
      </c>
      <c r="P63" s="221">
        <v>-4.2399172699069287E-2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45442</v>
      </c>
      <c r="E64" s="217">
        <v>144.25</v>
      </c>
      <c r="F64" s="217">
        <v>144.83333333333334</v>
      </c>
      <c r="G64" s="219">
        <v>143.16666666666669</v>
      </c>
      <c r="H64" s="219">
        <v>142.08333333333334</v>
      </c>
      <c r="I64" s="219">
        <v>140.41666666666669</v>
      </c>
      <c r="J64" s="219">
        <v>145.91666666666669</v>
      </c>
      <c r="K64" s="219">
        <v>147.58333333333337</v>
      </c>
      <c r="L64" s="219">
        <v>148.66666666666669</v>
      </c>
      <c r="M64" s="220">
        <v>146.5</v>
      </c>
      <c r="N64" s="220">
        <v>143.75</v>
      </c>
      <c r="O64" s="220">
        <v>32825000</v>
      </c>
      <c r="P64" s="221">
        <v>3.7288671196081528E-2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45442</v>
      </c>
      <c r="E65" s="217">
        <v>3732.55</v>
      </c>
      <c r="F65" s="217">
        <v>3731.1666666666665</v>
      </c>
      <c r="G65" s="219">
        <v>3687.3833333333332</v>
      </c>
      <c r="H65" s="219">
        <v>3642.2166666666667</v>
      </c>
      <c r="I65" s="219">
        <v>3598.4333333333334</v>
      </c>
      <c r="J65" s="219">
        <v>3776.333333333333</v>
      </c>
      <c r="K65" s="219">
        <v>3820.1166666666668</v>
      </c>
      <c r="L65" s="219">
        <v>3865.2833333333328</v>
      </c>
      <c r="M65" s="220">
        <v>3774.95</v>
      </c>
      <c r="N65" s="220">
        <v>3686</v>
      </c>
      <c r="O65" s="220">
        <v>4880100</v>
      </c>
      <c r="P65" s="221">
        <v>2.9752484648983984E-2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45442</v>
      </c>
      <c r="E66" s="217">
        <v>554.15</v>
      </c>
      <c r="F66" s="217">
        <v>550.33333333333337</v>
      </c>
      <c r="G66" s="219">
        <v>544.76666666666677</v>
      </c>
      <c r="H66" s="219">
        <v>535.38333333333344</v>
      </c>
      <c r="I66" s="219">
        <v>529.81666666666683</v>
      </c>
      <c r="J66" s="219">
        <v>559.7166666666667</v>
      </c>
      <c r="K66" s="219">
        <v>565.2833333333333</v>
      </c>
      <c r="L66" s="219">
        <v>574.66666666666663</v>
      </c>
      <c r="M66" s="220">
        <v>555.9</v>
      </c>
      <c r="N66" s="220">
        <v>540.95000000000005</v>
      </c>
      <c r="O66" s="220">
        <v>21191250</v>
      </c>
      <c r="P66" s="221">
        <v>1.7135428976601276E-3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45442</v>
      </c>
      <c r="E67" s="217">
        <v>1848.4</v>
      </c>
      <c r="F67" s="217">
        <v>1846.6666666666667</v>
      </c>
      <c r="G67" s="219">
        <v>1826.8333333333335</v>
      </c>
      <c r="H67" s="219">
        <v>1805.2666666666667</v>
      </c>
      <c r="I67" s="219">
        <v>1785.4333333333334</v>
      </c>
      <c r="J67" s="219">
        <v>1868.2333333333336</v>
      </c>
      <c r="K67" s="219">
        <v>1888.0666666666671</v>
      </c>
      <c r="L67" s="219">
        <v>1909.6333333333337</v>
      </c>
      <c r="M67" s="220">
        <v>1866.5</v>
      </c>
      <c r="N67" s="220">
        <v>1825.1</v>
      </c>
      <c r="O67" s="220">
        <v>2659925</v>
      </c>
      <c r="P67" s="221">
        <v>-4.1184233926448701E-3</v>
      </c>
    </row>
    <row r="68" spans="1:16" ht="12.75" customHeight="1">
      <c r="A68" s="213">
        <v>58</v>
      </c>
      <c r="B68" s="225" t="s">
        <v>850</v>
      </c>
      <c r="C68" s="222" t="s">
        <v>102</v>
      </c>
      <c r="D68" s="218">
        <v>45442</v>
      </c>
      <c r="E68" s="217">
        <v>2470.9499999999998</v>
      </c>
      <c r="F68" s="217">
        <v>2498.1666666666665</v>
      </c>
      <c r="G68" s="219">
        <v>2434.4333333333329</v>
      </c>
      <c r="H68" s="219">
        <v>2397.9166666666665</v>
      </c>
      <c r="I68" s="219">
        <v>2334.1833333333329</v>
      </c>
      <c r="J68" s="219">
        <v>2534.6833333333329</v>
      </c>
      <c r="K68" s="219">
        <v>2598.4166666666665</v>
      </c>
      <c r="L68" s="219">
        <v>2634.9333333333329</v>
      </c>
      <c r="M68" s="220">
        <v>2561.9</v>
      </c>
      <c r="N68" s="220">
        <v>2461.65</v>
      </c>
      <c r="O68" s="220">
        <v>1811100</v>
      </c>
      <c r="P68" s="221">
        <v>-1.8693107932379716E-2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45442</v>
      </c>
      <c r="E69" s="217">
        <v>4073.7</v>
      </c>
      <c r="F69" s="217">
        <v>4051.0333333333333</v>
      </c>
      <c r="G69" s="219">
        <v>4017.4166666666665</v>
      </c>
      <c r="H69" s="219">
        <v>3961.1333333333332</v>
      </c>
      <c r="I69" s="219">
        <v>3927.5166666666664</v>
      </c>
      <c r="J69" s="219">
        <v>4107.3166666666666</v>
      </c>
      <c r="K69" s="219">
        <v>4140.9333333333334</v>
      </c>
      <c r="L69" s="219">
        <v>4197.2166666666672</v>
      </c>
      <c r="M69" s="220">
        <v>4084.65</v>
      </c>
      <c r="N69" s="220">
        <v>3994.75</v>
      </c>
      <c r="O69" s="220">
        <v>3134200</v>
      </c>
      <c r="P69" s="221">
        <v>3.1665569453587887E-2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45442</v>
      </c>
      <c r="E70" s="217">
        <v>9301.1</v>
      </c>
      <c r="F70" s="217">
        <v>9319.3833333333332</v>
      </c>
      <c r="G70" s="219">
        <v>9143.5166666666664</v>
      </c>
      <c r="H70" s="219">
        <v>8985.9333333333325</v>
      </c>
      <c r="I70" s="219">
        <v>8810.0666666666657</v>
      </c>
      <c r="J70" s="219">
        <v>9476.9666666666672</v>
      </c>
      <c r="K70" s="219">
        <v>9652.8333333333321</v>
      </c>
      <c r="L70" s="219">
        <v>9810.4166666666679</v>
      </c>
      <c r="M70" s="220">
        <v>9495.25</v>
      </c>
      <c r="N70" s="220">
        <v>9161.7999999999993</v>
      </c>
      <c r="O70" s="220">
        <v>1384000</v>
      </c>
      <c r="P70" s="221">
        <v>-6.2838569880823397E-2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45442</v>
      </c>
      <c r="E71" s="217">
        <v>848.25</v>
      </c>
      <c r="F71" s="217">
        <v>849.36666666666667</v>
      </c>
      <c r="G71" s="219">
        <v>837.48333333333335</v>
      </c>
      <c r="H71" s="219">
        <v>826.7166666666667</v>
      </c>
      <c r="I71" s="219">
        <v>814.83333333333337</v>
      </c>
      <c r="J71" s="219">
        <v>860.13333333333333</v>
      </c>
      <c r="K71" s="219">
        <v>872.01666666666677</v>
      </c>
      <c r="L71" s="219">
        <v>882.7833333333333</v>
      </c>
      <c r="M71" s="220">
        <v>861.25</v>
      </c>
      <c r="N71" s="220">
        <v>838.6</v>
      </c>
      <c r="O71" s="220">
        <v>45384900</v>
      </c>
      <c r="P71" s="221">
        <v>8.2105417491386262E-3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45442</v>
      </c>
      <c r="E72" s="217">
        <v>5890.95</v>
      </c>
      <c r="F72" s="217">
        <v>5869.333333333333</v>
      </c>
      <c r="G72" s="219">
        <v>5822.1666666666661</v>
      </c>
      <c r="H72" s="219">
        <v>5753.3833333333332</v>
      </c>
      <c r="I72" s="219">
        <v>5706.2166666666662</v>
      </c>
      <c r="J72" s="219">
        <v>5938.1166666666659</v>
      </c>
      <c r="K72" s="219">
        <v>5985.2833333333319</v>
      </c>
      <c r="L72" s="219">
        <v>6054.0666666666657</v>
      </c>
      <c r="M72" s="220">
        <v>5916.5</v>
      </c>
      <c r="N72" s="220">
        <v>5800.55</v>
      </c>
      <c r="O72" s="220">
        <v>2970375</v>
      </c>
      <c r="P72" s="221">
        <v>-2.506769508492656E-2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45442</v>
      </c>
      <c r="E73" s="217">
        <v>4706.8</v>
      </c>
      <c r="F73" s="217">
        <v>4699.4500000000007</v>
      </c>
      <c r="G73" s="219">
        <v>4684.5500000000011</v>
      </c>
      <c r="H73" s="219">
        <v>4662.3</v>
      </c>
      <c r="I73" s="219">
        <v>4647.4000000000005</v>
      </c>
      <c r="J73" s="219">
        <v>4721.7000000000016</v>
      </c>
      <c r="K73" s="219">
        <v>4736.6000000000013</v>
      </c>
      <c r="L73" s="219">
        <v>4758.8500000000022</v>
      </c>
      <c r="M73" s="220">
        <v>4714.3500000000004</v>
      </c>
      <c r="N73" s="220">
        <v>4677.2</v>
      </c>
      <c r="O73" s="220">
        <v>3386600</v>
      </c>
      <c r="P73" s="221">
        <v>-8.4541681610903318E-3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45442</v>
      </c>
      <c r="E74" s="217">
        <v>3842.2</v>
      </c>
      <c r="F74" s="217">
        <v>3865.4</v>
      </c>
      <c r="G74" s="219">
        <v>3810.8</v>
      </c>
      <c r="H74" s="219">
        <v>3779.4</v>
      </c>
      <c r="I74" s="219">
        <v>3724.8</v>
      </c>
      <c r="J74" s="219">
        <v>3896.8</v>
      </c>
      <c r="K74" s="219">
        <v>3951.3999999999996</v>
      </c>
      <c r="L74" s="219">
        <v>3982.8</v>
      </c>
      <c r="M74" s="220">
        <v>3920</v>
      </c>
      <c r="N74" s="220">
        <v>3834</v>
      </c>
      <c r="O74" s="220">
        <v>1287825</v>
      </c>
      <c r="P74" s="221">
        <v>-7.2079711681153277E-3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45442</v>
      </c>
      <c r="E75" s="217">
        <v>468.75</v>
      </c>
      <c r="F75" s="217">
        <v>470.15000000000003</v>
      </c>
      <c r="G75" s="219">
        <v>462.30000000000007</v>
      </c>
      <c r="H75" s="219">
        <v>455.85</v>
      </c>
      <c r="I75" s="219">
        <v>448.00000000000006</v>
      </c>
      <c r="J75" s="219">
        <v>476.60000000000008</v>
      </c>
      <c r="K75" s="219">
        <v>484.4500000000001</v>
      </c>
      <c r="L75" s="219">
        <v>490.90000000000009</v>
      </c>
      <c r="M75" s="220">
        <v>478</v>
      </c>
      <c r="N75" s="220">
        <v>463.7</v>
      </c>
      <c r="O75" s="220">
        <v>16135200</v>
      </c>
      <c r="P75" s="221">
        <v>-5.7611438183347352E-2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45442</v>
      </c>
      <c r="E76" s="217">
        <v>163</v>
      </c>
      <c r="F76" s="217">
        <v>162.93333333333331</v>
      </c>
      <c r="G76" s="219">
        <v>161.71666666666661</v>
      </c>
      <c r="H76" s="219">
        <v>160.43333333333331</v>
      </c>
      <c r="I76" s="219">
        <v>159.21666666666661</v>
      </c>
      <c r="J76" s="219">
        <v>164.21666666666661</v>
      </c>
      <c r="K76" s="219">
        <v>165.43333333333331</v>
      </c>
      <c r="L76" s="219">
        <v>166.71666666666661</v>
      </c>
      <c r="M76" s="220">
        <v>164.15</v>
      </c>
      <c r="N76" s="220">
        <v>161.65</v>
      </c>
      <c r="O76" s="220">
        <v>100415000</v>
      </c>
      <c r="P76" s="221">
        <v>4.6523261630815405E-3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45442</v>
      </c>
      <c r="E77" s="217">
        <v>201.3</v>
      </c>
      <c r="F77" s="217">
        <v>202.0333333333333</v>
      </c>
      <c r="G77" s="219">
        <v>197.71666666666661</v>
      </c>
      <c r="H77" s="219">
        <v>194.1333333333333</v>
      </c>
      <c r="I77" s="219">
        <v>189.81666666666661</v>
      </c>
      <c r="J77" s="219">
        <v>205.61666666666662</v>
      </c>
      <c r="K77" s="219">
        <v>209.93333333333334</v>
      </c>
      <c r="L77" s="219">
        <v>213.51666666666662</v>
      </c>
      <c r="M77" s="220">
        <v>206.35</v>
      </c>
      <c r="N77" s="220">
        <v>198.45</v>
      </c>
      <c r="O77" s="220">
        <v>153614775</v>
      </c>
      <c r="P77" s="221">
        <v>3.5815646594274435E-2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45442</v>
      </c>
      <c r="E78" s="217">
        <v>1027.0999999999999</v>
      </c>
      <c r="F78" s="217">
        <v>1032.25</v>
      </c>
      <c r="G78" s="219">
        <v>1018.75</v>
      </c>
      <c r="H78" s="219">
        <v>1010.4</v>
      </c>
      <c r="I78" s="219">
        <v>996.9</v>
      </c>
      <c r="J78" s="219">
        <v>1040.5999999999999</v>
      </c>
      <c r="K78" s="219">
        <v>1054.0999999999999</v>
      </c>
      <c r="L78" s="219">
        <v>1062.45</v>
      </c>
      <c r="M78" s="220">
        <v>1045.75</v>
      </c>
      <c r="N78" s="220">
        <v>1023.9</v>
      </c>
      <c r="O78" s="220">
        <v>11686275</v>
      </c>
      <c r="P78" s="221">
        <v>-4.9606250387548834E-4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45442</v>
      </c>
      <c r="E79" s="217">
        <v>87.7</v>
      </c>
      <c r="F79" s="217">
        <v>86.583333333333329</v>
      </c>
      <c r="G79" s="219">
        <v>85.216666666666654</v>
      </c>
      <c r="H79" s="219">
        <v>82.73333333333332</v>
      </c>
      <c r="I79" s="219">
        <v>81.366666666666646</v>
      </c>
      <c r="J79" s="219">
        <v>89.066666666666663</v>
      </c>
      <c r="K79" s="219">
        <v>90.433333333333337</v>
      </c>
      <c r="L79" s="219">
        <v>92.916666666666671</v>
      </c>
      <c r="M79" s="220">
        <v>87.95</v>
      </c>
      <c r="N79" s="220">
        <v>84.1</v>
      </c>
      <c r="O79" s="220">
        <v>215865000</v>
      </c>
      <c r="P79" s="221">
        <v>-2.5643629716142792E-2</v>
      </c>
    </row>
    <row r="80" spans="1:16" ht="12.75" customHeight="1">
      <c r="A80" s="213">
        <v>70</v>
      </c>
      <c r="B80" s="225" t="s">
        <v>850</v>
      </c>
      <c r="C80" s="223" t="s">
        <v>116</v>
      </c>
      <c r="D80" s="218">
        <v>45442</v>
      </c>
      <c r="E80" s="217">
        <v>664.2</v>
      </c>
      <c r="F80" s="217">
        <v>667.06666666666661</v>
      </c>
      <c r="G80" s="219">
        <v>657.48333333333323</v>
      </c>
      <c r="H80" s="219">
        <v>650.76666666666665</v>
      </c>
      <c r="I80" s="219">
        <v>641.18333333333328</v>
      </c>
      <c r="J80" s="219">
        <v>673.78333333333319</v>
      </c>
      <c r="K80" s="219">
        <v>683.36666666666667</v>
      </c>
      <c r="L80" s="219">
        <v>690.08333333333314</v>
      </c>
      <c r="M80" s="220">
        <v>676.65</v>
      </c>
      <c r="N80" s="220">
        <v>660.35</v>
      </c>
      <c r="O80" s="220">
        <v>7190300</v>
      </c>
      <c r="P80" s="221">
        <v>2.2177046756606911E-2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45442</v>
      </c>
      <c r="E81" s="217">
        <v>1306.2</v>
      </c>
      <c r="F81" s="217">
        <v>1308.4000000000001</v>
      </c>
      <c r="G81" s="219">
        <v>1285.9000000000001</v>
      </c>
      <c r="H81" s="219">
        <v>1265.5999999999999</v>
      </c>
      <c r="I81" s="219">
        <v>1243.0999999999999</v>
      </c>
      <c r="J81" s="219">
        <v>1328.7000000000003</v>
      </c>
      <c r="K81" s="219">
        <v>1351.2000000000003</v>
      </c>
      <c r="L81" s="219">
        <v>1371.5000000000005</v>
      </c>
      <c r="M81" s="220">
        <v>1330.9</v>
      </c>
      <c r="N81" s="220">
        <v>1288.0999999999999</v>
      </c>
      <c r="O81" s="220">
        <v>6396000</v>
      </c>
      <c r="P81" s="221">
        <v>4.9298662948076451E-2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45442</v>
      </c>
      <c r="E82" s="217">
        <v>2823.2</v>
      </c>
      <c r="F82" s="217">
        <v>2819.6166666666668</v>
      </c>
      <c r="G82" s="219">
        <v>2791.5833333333335</v>
      </c>
      <c r="H82" s="219">
        <v>2759.9666666666667</v>
      </c>
      <c r="I82" s="219">
        <v>2731.9333333333334</v>
      </c>
      <c r="J82" s="219">
        <v>2851.2333333333336</v>
      </c>
      <c r="K82" s="219">
        <v>2879.2666666666664</v>
      </c>
      <c r="L82" s="219">
        <v>2910.8833333333337</v>
      </c>
      <c r="M82" s="220">
        <v>2847.65</v>
      </c>
      <c r="N82" s="220">
        <v>2788</v>
      </c>
      <c r="O82" s="220">
        <v>3527300</v>
      </c>
      <c r="P82" s="221">
        <v>1.6285987999798315E-2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45442</v>
      </c>
      <c r="E83" s="217">
        <v>428.3</v>
      </c>
      <c r="F83" s="217">
        <v>424.8</v>
      </c>
      <c r="G83" s="219">
        <v>419.6</v>
      </c>
      <c r="H83" s="219">
        <v>410.90000000000003</v>
      </c>
      <c r="I83" s="219">
        <v>405.70000000000005</v>
      </c>
      <c r="J83" s="219">
        <v>433.5</v>
      </c>
      <c r="K83" s="219">
        <v>438.69999999999993</v>
      </c>
      <c r="L83" s="219">
        <v>447.4</v>
      </c>
      <c r="M83" s="220">
        <v>430</v>
      </c>
      <c r="N83" s="220">
        <v>416.1</v>
      </c>
      <c r="O83" s="220">
        <v>11044000</v>
      </c>
      <c r="P83" s="221">
        <v>-0.12984557201386701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45442</v>
      </c>
      <c r="E84" s="217">
        <v>2443.9</v>
      </c>
      <c r="F84" s="217">
        <v>2447.65</v>
      </c>
      <c r="G84" s="219">
        <v>2424.3500000000004</v>
      </c>
      <c r="H84" s="219">
        <v>2404.8000000000002</v>
      </c>
      <c r="I84" s="219">
        <v>2381.5000000000005</v>
      </c>
      <c r="J84" s="219">
        <v>2467.2000000000003</v>
      </c>
      <c r="K84" s="219">
        <v>2490.5000000000005</v>
      </c>
      <c r="L84" s="219">
        <v>2510.0500000000002</v>
      </c>
      <c r="M84" s="220">
        <v>2470.9499999999998</v>
      </c>
      <c r="N84" s="220">
        <v>2428.1</v>
      </c>
      <c r="O84" s="220">
        <v>7759023</v>
      </c>
      <c r="P84" s="221">
        <v>2.8526104853677053E-2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45442</v>
      </c>
      <c r="E85" s="217">
        <v>557.9</v>
      </c>
      <c r="F85" s="217">
        <v>559.75</v>
      </c>
      <c r="G85" s="219">
        <v>553.4</v>
      </c>
      <c r="H85" s="219">
        <v>548.9</v>
      </c>
      <c r="I85" s="219">
        <v>542.54999999999995</v>
      </c>
      <c r="J85" s="219">
        <v>564.25</v>
      </c>
      <c r="K85" s="219">
        <v>570.59999999999991</v>
      </c>
      <c r="L85" s="219">
        <v>575.1</v>
      </c>
      <c r="M85" s="220">
        <v>566.1</v>
      </c>
      <c r="N85" s="220">
        <v>555.25</v>
      </c>
      <c r="O85" s="220">
        <v>6897500</v>
      </c>
      <c r="P85" s="221">
        <v>2.52694165737644E-2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45442</v>
      </c>
      <c r="E86" s="217">
        <v>4927.1499999999996</v>
      </c>
      <c r="F86" s="217">
        <v>4877.333333333333</v>
      </c>
      <c r="G86" s="219">
        <v>4790.1666666666661</v>
      </c>
      <c r="H86" s="219">
        <v>4653.1833333333334</v>
      </c>
      <c r="I86" s="219">
        <v>4566.0166666666664</v>
      </c>
      <c r="J86" s="219">
        <v>5014.3166666666657</v>
      </c>
      <c r="K86" s="219">
        <v>5101.4833333333318</v>
      </c>
      <c r="L86" s="219">
        <v>5238.4666666666653</v>
      </c>
      <c r="M86" s="220">
        <v>4964.5</v>
      </c>
      <c r="N86" s="220">
        <v>4740.3500000000004</v>
      </c>
      <c r="O86" s="220">
        <v>11441400</v>
      </c>
      <c r="P86" s="221">
        <v>-9.1194886850788533E-3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45442</v>
      </c>
      <c r="E87" s="217">
        <v>1843.4</v>
      </c>
      <c r="F87" s="217">
        <v>1848.25</v>
      </c>
      <c r="G87" s="219">
        <v>1826.7</v>
      </c>
      <c r="H87" s="219">
        <v>1810</v>
      </c>
      <c r="I87" s="219">
        <v>1788.45</v>
      </c>
      <c r="J87" s="219">
        <v>1864.95</v>
      </c>
      <c r="K87" s="219">
        <v>1886.5000000000002</v>
      </c>
      <c r="L87" s="219">
        <v>1903.2</v>
      </c>
      <c r="M87" s="220">
        <v>1869.8</v>
      </c>
      <c r="N87" s="220">
        <v>1831.55</v>
      </c>
      <c r="O87" s="220">
        <v>5424500</v>
      </c>
      <c r="P87" s="221">
        <v>-2.3140644696560419E-2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45442</v>
      </c>
      <c r="E88" s="217">
        <v>1345.45</v>
      </c>
      <c r="F88" s="217">
        <v>1347.3166666666666</v>
      </c>
      <c r="G88" s="219">
        <v>1340.6333333333332</v>
      </c>
      <c r="H88" s="219">
        <v>1335.8166666666666</v>
      </c>
      <c r="I88" s="219">
        <v>1329.1333333333332</v>
      </c>
      <c r="J88" s="219">
        <v>1352.1333333333332</v>
      </c>
      <c r="K88" s="219">
        <v>1358.8166666666666</v>
      </c>
      <c r="L88" s="219">
        <v>1363.6333333333332</v>
      </c>
      <c r="M88" s="220">
        <v>1354</v>
      </c>
      <c r="N88" s="220">
        <v>1342.5</v>
      </c>
      <c r="O88" s="220">
        <v>23989000</v>
      </c>
      <c r="P88" s="221">
        <v>-4.329004329004329E-3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45442</v>
      </c>
      <c r="E89" s="217">
        <v>3812.2</v>
      </c>
      <c r="F89" s="217">
        <v>3804.9333333333329</v>
      </c>
      <c r="G89" s="219">
        <v>3778.516666666666</v>
      </c>
      <c r="H89" s="219">
        <v>3744.833333333333</v>
      </c>
      <c r="I89" s="219">
        <v>3718.4166666666661</v>
      </c>
      <c r="J89" s="219">
        <v>3838.6166666666659</v>
      </c>
      <c r="K89" s="219">
        <v>3865.0333333333328</v>
      </c>
      <c r="L89" s="219">
        <v>3898.7166666666658</v>
      </c>
      <c r="M89" s="220">
        <v>3831.35</v>
      </c>
      <c r="N89" s="220">
        <v>3771.25</v>
      </c>
      <c r="O89" s="220">
        <v>2789850</v>
      </c>
      <c r="P89" s="221">
        <v>1.2025247578626618E-2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45442</v>
      </c>
      <c r="E90" s="217">
        <v>1464.35</v>
      </c>
      <c r="F90" s="217">
        <v>1462.25</v>
      </c>
      <c r="G90" s="219">
        <v>1456.1</v>
      </c>
      <c r="H90" s="219">
        <v>1447.85</v>
      </c>
      <c r="I90" s="219">
        <v>1441.6999999999998</v>
      </c>
      <c r="J90" s="219">
        <v>1470.5</v>
      </c>
      <c r="K90" s="219">
        <v>1476.65</v>
      </c>
      <c r="L90" s="219">
        <v>1484.9</v>
      </c>
      <c r="M90" s="220">
        <v>1468.4</v>
      </c>
      <c r="N90" s="220">
        <v>1454</v>
      </c>
      <c r="O90" s="220">
        <v>211675200</v>
      </c>
      <c r="P90" s="221">
        <v>3.2044921885474933E-2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45442</v>
      </c>
      <c r="E91" s="217">
        <v>562.25</v>
      </c>
      <c r="F91" s="217">
        <v>564.1</v>
      </c>
      <c r="G91" s="219">
        <v>559.55000000000007</v>
      </c>
      <c r="H91" s="219">
        <v>556.85</v>
      </c>
      <c r="I91" s="219">
        <v>552.30000000000007</v>
      </c>
      <c r="J91" s="219">
        <v>566.80000000000007</v>
      </c>
      <c r="K91" s="219">
        <v>571.35</v>
      </c>
      <c r="L91" s="219">
        <v>574.05000000000007</v>
      </c>
      <c r="M91" s="220">
        <v>568.65</v>
      </c>
      <c r="N91" s="220">
        <v>561.4</v>
      </c>
      <c r="O91" s="220">
        <v>47004100</v>
      </c>
      <c r="P91" s="221">
        <v>2.2688653280042121E-2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45442</v>
      </c>
      <c r="E92" s="217">
        <v>4997.95</v>
      </c>
      <c r="F92" s="217">
        <v>5019.75</v>
      </c>
      <c r="G92" s="219">
        <v>4956.2</v>
      </c>
      <c r="H92" s="219">
        <v>4914.45</v>
      </c>
      <c r="I92" s="219">
        <v>4850.8999999999996</v>
      </c>
      <c r="J92" s="219">
        <v>5061.5</v>
      </c>
      <c r="K92" s="219">
        <v>5125.0499999999993</v>
      </c>
      <c r="L92" s="219">
        <v>5166.8</v>
      </c>
      <c r="M92" s="220">
        <v>5083.3</v>
      </c>
      <c r="N92" s="220">
        <v>4978</v>
      </c>
      <c r="O92" s="220">
        <v>3929850</v>
      </c>
      <c r="P92" s="221">
        <v>-6.9365476461223565E-3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45442</v>
      </c>
      <c r="E93" s="217">
        <v>684.9</v>
      </c>
      <c r="F93" s="217">
        <v>689.55000000000007</v>
      </c>
      <c r="G93" s="219">
        <v>674.60000000000014</v>
      </c>
      <c r="H93" s="219">
        <v>664.30000000000007</v>
      </c>
      <c r="I93" s="219">
        <v>649.35000000000014</v>
      </c>
      <c r="J93" s="219">
        <v>699.85000000000014</v>
      </c>
      <c r="K93" s="219">
        <v>714.80000000000018</v>
      </c>
      <c r="L93" s="219">
        <v>725.10000000000014</v>
      </c>
      <c r="M93" s="220">
        <v>704.5</v>
      </c>
      <c r="N93" s="220">
        <v>679.25</v>
      </c>
      <c r="O93" s="220">
        <v>50829800</v>
      </c>
      <c r="P93" s="221">
        <v>-7.8428157621468E-3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45442</v>
      </c>
      <c r="E94" s="217">
        <v>384.5</v>
      </c>
      <c r="F94" s="217">
        <v>394.75</v>
      </c>
      <c r="G94" s="219">
        <v>372</v>
      </c>
      <c r="H94" s="219">
        <v>359.5</v>
      </c>
      <c r="I94" s="219">
        <v>336.75</v>
      </c>
      <c r="J94" s="219">
        <v>407.25</v>
      </c>
      <c r="K94" s="219">
        <v>430</v>
      </c>
      <c r="L94" s="219">
        <v>442.5</v>
      </c>
      <c r="M94" s="220">
        <v>417.5</v>
      </c>
      <c r="N94" s="220">
        <v>382.25</v>
      </c>
      <c r="O94" s="220">
        <v>52165250</v>
      </c>
      <c r="P94" s="221">
        <v>0.69304205728046786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45442</v>
      </c>
      <c r="E95" s="217">
        <v>531.70000000000005</v>
      </c>
      <c r="F95" s="217">
        <v>528.66666666666663</v>
      </c>
      <c r="G95" s="219">
        <v>519.7833333333333</v>
      </c>
      <c r="H95" s="219">
        <v>507.86666666666667</v>
      </c>
      <c r="I95" s="219">
        <v>498.98333333333335</v>
      </c>
      <c r="J95" s="219">
        <v>540.58333333333326</v>
      </c>
      <c r="K95" s="219">
        <v>549.4666666666667</v>
      </c>
      <c r="L95" s="219">
        <v>561.38333333333321</v>
      </c>
      <c r="M95" s="220">
        <v>537.54999999999995</v>
      </c>
      <c r="N95" s="220">
        <v>516.75</v>
      </c>
      <c r="O95" s="220">
        <v>31284900</v>
      </c>
      <c r="P95" s="221">
        <v>2.8355890836476591E-2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45442</v>
      </c>
      <c r="E96" s="217">
        <v>2367.4</v>
      </c>
      <c r="F96" s="217">
        <v>2354.1833333333338</v>
      </c>
      <c r="G96" s="219">
        <v>2331.8166666666675</v>
      </c>
      <c r="H96" s="219">
        <v>2296.2333333333336</v>
      </c>
      <c r="I96" s="219">
        <v>2273.8666666666672</v>
      </c>
      <c r="J96" s="219">
        <v>2389.7666666666678</v>
      </c>
      <c r="K96" s="219">
        <v>2412.1333333333337</v>
      </c>
      <c r="L96" s="219">
        <v>2447.7166666666681</v>
      </c>
      <c r="M96" s="220">
        <v>2376.5500000000002</v>
      </c>
      <c r="N96" s="220">
        <v>2318.6</v>
      </c>
      <c r="O96" s="220">
        <v>19040400</v>
      </c>
      <c r="P96" s="221">
        <v>2.4669034549564095E-2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45442</v>
      </c>
      <c r="E97" s="217">
        <v>1114.4000000000001</v>
      </c>
      <c r="F97" s="217">
        <v>1115.45</v>
      </c>
      <c r="G97" s="219">
        <v>1100.9000000000001</v>
      </c>
      <c r="H97" s="219">
        <v>1087.4000000000001</v>
      </c>
      <c r="I97" s="219">
        <v>1072.8500000000001</v>
      </c>
      <c r="J97" s="219">
        <v>1128.95</v>
      </c>
      <c r="K97" s="219">
        <v>1143.4999999999998</v>
      </c>
      <c r="L97" s="219">
        <v>1157</v>
      </c>
      <c r="M97" s="220">
        <v>1130</v>
      </c>
      <c r="N97" s="220">
        <v>1101.95</v>
      </c>
      <c r="O97" s="220">
        <v>82831000</v>
      </c>
      <c r="P97" s="221">
        <v>2.3368042342685164E-2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45442</v>
      </c>
      <c r="E98" s="217">
        <v>1652.45</v>
      </c>
      <c r="F98" s="217">
        <v>1648.4333333333334</v>
      </c>
      <c r="G98" s="219">
        <v>1642.0166666666669</v>
      </c>
      <c r="H98" s="219">
        <v>1631.5833333333335</v>
      </c>
      <c r="I98" s="219">
        <v>1625.166666666667</v>
      </c>
      <c r="J98" s="219">
        <v>1658.8666666666668</v>
      </c>
      <c r="K98" s="219">
        <v>1665.2833333333333</v>
      </c>
      <c r="L98" s="219">
        <v>1675.7166666666667</v>
      </c>
      <c r="M98" s="220">
        <v>1654.85</v>
      </c>
      <c r="N98" s="220">
        <v>1638</v>
      </c>
      <c r="O98" s="220">
        <v>3642500</v>
      </c>
      <c r="P98" s="221">
        <v>9.8419739395619633E-3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45442</v>
      </c>
      <c r="E99" s="217">
        <v>579.29999999999995</v>
      </c>
      <c r="F99" s="217">
        <v>579.5</v>
      </c>
      <c r="G99" s="219">
        <v>575.29999999999995</v>
      </c>
      <c r="H99" s="219">
        <v>571.29999999999995</v>
      </c>
      <c r="I99" s="219">
        <v>567.09999999999991</v>
      </c>
      <c r="J99" s="219">
        <v>583.5</v>
      </c>
      <c r="K99" s="219">
        <v>587.70000000000005</v>
      </c>
      <c r="L99" s="219">
        <v>591.70000000000005</v>
      </c>
      <c r="M99" s="220">
        <v>583.70000000000005</v>
      </c>
      <c r="N99" s="220">
        <v>575.5</v>
      </c>
      <c r="O99" s="220">
        <v>16581000</v>
      </c>
      <c r="P99" s="221">
        <v>3.3663736674770899E-2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45442</v>
      </c>
      <c r="E100" s="217">
        <v>13.55</v>
      </c>
      <c r="F100" s="217">
        <v>13.6</v>
      </c>
      <c r="G100" s="219">
        <v>13.399999999999999</v>
      </c>
      <c r="H100" s="219">
        <v>13.249999999999998</v>
      </c>
      <c r="I100" s="219">
        <v>13.049999999999997</v>
      </c>
      <c r="J100" s="219">
        <v>13.75</v>
      </c>
      <c r="K100" s="219">
        <v>13.95</v>
      </c>
      <c r="L100" s="219">
        <v>14.100000000000001</v>
      </c>
      <c r="M100" s="220">
        <v>13.8</v>
      </c>
      <c r="N100" s="220">
        <v>13.45</v>
      </c>
      <c r="O100" s="220">
        <v>3255000000</v>
      </c>
      <c r="P100" s="221">
        <v>-1.2762808303104565E-2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45442</v>
      </c>
      <c r="E101" s="217">
        <v>114.75</v>
      </c>
      <c r="F101" s="217">
        <v>114.59999999999998</v>
      </c>
      <c r="G101" s="219">
        <v>113.99999999999996</v>
      </c>
      <c r="H101" s="219">
        <v>113.24999999999997</v>
      </c>
      <c r="I101" s="219">
        <v>112.64999999999995</v>
      </c>
      <c r="J101" s="219">
        <v>115.34999999999997</v>
      </c>
      <c r="K101" s="219">
        <v>115.94999999999999</v>
      </c>
      <c r="L101" s="219">
        <v>116.69999999999997</v>
      </c>
      <c r="M101" s="220">
        <v>115.2</v>
      </c>
      <c r="N101" s="220">
        <v>113.85</v>
      </c>
      <c r="O101" s="220">
        <v>94590000</v>
      </c>
      <c r="P101" s="221">
        <v>-5.5196341271092891E-3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45442</v>
      </c>
      <c r="E102" s="217">
        <v>77.349999999999994</v>
      </c>
      <c r="F102" s="217">
        <v>77.36666666666666</v>
      </c>
      <c r="G102" s="219">
        <v>76.933333333333323</v>
      </c>
      <c r="H102" s="219">
        <v>76.516666666666666</v>
      </c>
      <c r="I102" s="219">
        <v>76.083333333333329</v>
      </c>
      <c r="J102" s="219">
        <v>77.783333333333317</v>
      </c>
      <c r="K102" s="219">
        <v>78.216666666666654</v>
      </c>
      <c r="L102" s="219">
        <v>78.633333333333312</v>
      </c>
      <c r="M102" s="220">
        <v>77.8</v>
      </c>
      <c r="N102" s="220">
        <v>76.95</v>
      </c>
      <c r="O102" s="220">
        <v>440107500</v>
      </c>
      <c r="P102" s="221">
        <v>5.6496768269628933E-2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45442</v>
      </c>
      <c r="E103" s="217">
        <v>154.5</v>
      </c>
      <c r="F103" s="217">
        <v>155.76666666666668</v>
      </c>
      <c r="G103" s="219">
        <v>150.03333333333336</v>
      </c>
      <c r="H103" s="219">
        <v>145.56666666666669</v>
      </c>
      <c r="I103" s="219">
        <v>139.83333333333337</v>
      </c>
      <c r="J103" s="219">
        <v>160.23333333333335</v>
      </c>
      <c r="K103" s="219">
        <v>165.96666666666664</v>
      </c>
      <c r="L103" s="219">
        <v>170.43333333333334</v>
      </c>
      <c r="M103" s="220">
        <v>161.5</v>
      </c>
      <c r="N103" s="220">
        <v>151.30000000000001</v>
      </c>
      <c r="O103" s="220">
        <v>69258750</v>
      </c>
      <c r="P103" s="221">
        <v>-0.10652605098930869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45442</v>
      </c>
      <c r="E104" s="217">
        <v>442.15</v>
      </c>
      <c r="F104" s="217">
        <v>441.16666666666669</v>
      </c>
      <c r="G104" s="219">
        <v>437.73333333333335</v>
      </c>
      <c r="H104" s="219">
        <v>433.31666666666666</v>
      </c>
      <c r="I104" s="219">
        <v>429.88333333333333</v>
      </c>
      <c r="J104" s="219">
        <v>445.58333333333337</v>
      </c>
      <c r="K104" s="219">
        <v>449.01666666666665</v>
      </c>
      <c r="L104" s="219">
        <v>453.43333333333339</v>
      </c>
      <c r="M104" s="220">
        <v>444.6</v>
      </c>
      <c r="N104" s="220">
        <v>436.75</v>
      </c>
      <c r="O104" s="220">
        <v>26026000</v>
      </c>
      <c r="P104" s="221">
        <v>1.5341701534170154E-2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45442</v>
      </c>
      <c r="E105" s="217">
        <v>573.79999999999995</v>
      </c>
      <c r="F105" s="217">
        <v>571.88333333333333</v>
      </c>
      <c r="G105" s="219">
        <v>567.86666666666667</v>
      </c>
      <c r="H105" s="219">
        <v>561.93333333333339</v>
      </c>
      <c r="I105" s="219">
        <v>557.91666666666674</v>
      </c>
      <c r="J105" s="219">
        <v>577.81666666666661</v>
      </c>
      <c r="K105" s="219">
        <v>581.83333333333326</v>
      </c>
      <c r="L105" s="219">
        <v>587.76666666666654</v>
      </c>
      <c r="M105" s="220">
        <v>575.9</v>
      </c>
      <c r="N105" s="220">
        <v>565.95000000000005</v>
      </c>
      <c r="O105" s="220">
        <v>19908000</v>
      </c>
      <c r="P105" s="221">
        <v>2.0096463022508038E-4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45442</v>
      </c>
      <c r="E106" s="217">
        <v>210.1</v>
      </c>
      <c r="F106" s="217">
        <v>210.1</v>
      </c>
      <c r="G106" s="219">
        <v>208.79999999999998</v>
      </c>
      <c r="H106" s="219">
        <v>207.5</v>
      </c>
      <c r="I106" s="219">
        <v>206.2</v>
      </c>
      <c r="J106" s="219">
        <v>211.39999999999998</v>
      </c>
      <c r="K106" s="219">
        <v>212.7</v>
      </c>
      <c r="L106" s="219">
        <v>213.99999999999997</v>
      </c>
      <c r="M106" s="220">
        <v>211.4</v>
      </c>
      <c r="N106" s="220">
        <v>208.8</v>
      </c>
      <c r="O106" s="220">
        <v>24969000</v>
      </c>
      <c r="P106" s="221">
        <v>-1.250143365064801E-2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45442</v>
      </c>
      <c r="E107" s="217">
        <v>2623.45</v>
      </c>
      <c r="F107" s="217">
        <v>2634.25</v>
      </c>
      <c r="G107" s="219">
        <v>2580.85</v>
      </c>
      <c r="H107" s="219">
        <v>2538.25</v>
      </c>
      <c r="I107" s="219">
        <v>2484.85</v>
      </c>
      <c r="J107" s="219">
        <v>2676.85</v>
      </c>
      <c r="K107" s="219">
        <v>2730.2499999999995</v>
      </c>
      <c r="L107" s="219">
        <v>2772.85</v>
      </c>
      <c r="M107" s="220">
        <v>2687.65</v>
      </c>
      <c r="N107" s="220">
        <v>2591.65</v>
      </c>
      <c r="O107" s="220">
        <v>1695600</v>
      </c>
      <c r="P107" s="221">
        <v>3.2140248356464569E-2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45442</v>
      </c>
      <c r="E108" s="217">
        <v>4366.7</v>
      </c>
      <c r="F108" s="217">
        <v>4360.7166666666662</v>
      </c>
      <c r="G108" s="219">
        <v>4298.9833333333327</v>
      </c>
      <c r="H108" s="219">
        <v>4231.2666666666664</v>
      </c>
      <c r="I108" s="219">
        <v>4169.5333333333328</v>
      </c>
      <c r="J108" s="219">
        <v>4428.4333333333325</v>
      </c>
      <c r="K108" s="219">
        <v>4490.1666666666661</v>
      </c>
      <c r="L108" s="219">
        <v>4557.8833333333323</v>
      </c>
      <c r="M108" s="220">
        <v>4422.45</v>
      </c>
      <c r="N108" s="220">
        <v>4293</v>
      </c>
      <c r="O108" s="220">
        <v>5486100</v>
      </c>
      <c r="P108" s="221">
        <v>5.3216610032828425E-2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45442</v>
      </c>
      <c r="E109" s="217">
        <v>1409.6</v>
      </c>
      <c r="F109" s="217">
        <v>1406.8833333333332</v>
      </c>
      <c r="G109" s="219">
        <v>1398.2666666666664</v>
      </c>
      <c r="H109" s="219">
        <v>1386.9333333333332</v>
      </c>
      <c r="I109" s="219">
        <v>1378.3166666666664</v>
      </c>
      <c r="J109" s="219">
        <v>1418.2166666666665</v>
      </c>
      <c r="K109" s="219">
        <v>1426.8333333333333</v>
      </c>
      <c r="L109" s="219">
        <v>1438.1666666666665</v>
      </c>
      <c r="M109" s="220">
        <v>1415.5</v>
      </c>
      <c r="N109" s="220">
        <v>1395.55</v>
      </c>
      <c r="O109" s="220">
        <v>30665000</v>
      </c>
      <c r="P109" s="221">
        <v>2.7509717196086317E-2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45442</v>
      </c>
      <c r="E110" s="217">
        <v>340</v>
      </c>
      <c r="F110" s="217">
        <v>340.83333333333331</v>
      </c>
      <c r="G110" s="219">
        <v>336.16666666666663</v>
      </c>
      <c r="H110" s="219">
        <v>332.33333333333331</v>
      </c>
      <c r="I110" s="219">
        <v>327.66666666666663</v>
      </c>
      <c r="J110" s="219">
        <v>344.66666666666663</v>
      </c>
      <c r="K110" s="219">
        <v>349.33333333333326</v>
      </c>
      <c r="L110" s="219">
        <v>353.16666666666663</v>
      </c>
      <c r="M110" s="220">
        <v>345.5</v>
      </c>
      <c r="N110" s="220">
        <v>337</v>
      </c>
      <c r="O110" s="220">
        <v>72494800</v>
      </c>
      <c r="P110" s="221">
        <v>-3.0858425285206657E-3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45442</v>
      </c>
      <c r="E111" s="217">
        <v>1458.75</v>
      </c>
      <c r="F111" s="217">
        <v>1452.2166666666665</v>
      </c>
      <c r="G111" s="219">
        <v>1439.883333333333</v>
      </c>
      <c r="H111" s="219">
        <v>1421.0166666666664</v>
      </c>
      <c r="I111" s="219">
        <v>1408.6833333333329</v>
      </c>
      <c r="J111" s="219">
        <v>1471.083333333333</v>
      </c>
      <c r="K111" s="219">
        <v>1483.4166666666665</v>
      </c>
      <c r="L111" s="219">
        <v>1502.2833333333331</v>
      </c>
      <c r="M111" s="220">
        <v>1464.55</v>
      </c>
      <c r="N111" s="220">
        <v>1433.35</v>
      </c>
      <c r="O111" s="220">
        <v>51909600</v>
      </c>
      <c r="P111" s="221">
        <v>8.35282325425994E-3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45442</v>
      </c>
      <c r="E112" s="217">
        <v>167.4</v>
      </c>
      <c r="F112" s="217">
        <v>166.66666666666669</v>
      </c>
      <c r="G112" s="219">
        <v>165.03333333333336</v>
      </c>
      <c r="H112" s="219">
        <v>162.66666666666669</v>
      </c>
      <c r="I112" s="219">
        <v>161.03333333333336</v>
      </c>
      <c r="J112" s="219">
        <v>169.03333333333336</v>
      </c>
      <c r="K112" s="219">
        <v>170.66666666666669</v>
      </c>
      <c r="L112" s="219">
        <v>173.03333333333336</v>
      </c>
      <c r="M112" s="220">
        <v>168.3</v>
      </c>
      <c r="N112" s="220">
        <v>164.3</v>
      </c>
      <c r="O112" s="220">
        <v>191036625</v>
      </c>
      <c r="P112" s="221">
        <v>-1.7576930915019361E-3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45442</v>
      </c>
      <c r="E113" s="217">
        <v>1318.95</v>
      </c>
      <c r="F113" s="217">
        <v>1314.1166666666668</v>
      </c>
      <c r="G113" s="219">
        <v>1302.5333333333335</v>
      </c>
      <c r="H113" s="219">
        <v>1286.1166666666668</v>
      </c>
      <c r="I113" s="219">
        <v>1274.5333333333335</v>
      </c>
      <c r="J113" s="219">
        <v>1330.5333333333335</v>
      </c>
      <c r="K113" s="219">
        <v>1342.1166666666666</v>
      </c>
      <c r="L113" s="219">
        <v>1358.5333333333335</v>
      </c>
      <c r="M113" s="220">
        <v>1325.7</v>
      </c>
      <c r="N113" s="220">
        <v>1297.7</v>
      </c>
      <c r="O113" s="220">
        <v>1823250</v>
      </c>
      <c r="P113" s="221">
        <v>-1.0930888575458392E-2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45442</v>
      </c>
      <c r="E114" s="217">
        <v>1128.3499999999999</v>
      </c>
      <c r="F114" s="217">
        <v>1125.0666666666666</v>
      </c>
      <c r="G114" s="219">
        <v>1110.7833333333333</v>
      </c>
      <c r="H114" s="219">
        <v>1093.2166666666667</v>
      </c>
      <c r="I114" s="219">
        <v>1078.9333333333334</v>
      </c>
      <c r="J114" s="219">
        <v>1142.6333333333332</v>
      </c>
      <c r="K114" s="219">
        <v>1156.9166666666665</v>
      </c>
      <c r="L114" s="219">
        <v>1174.4833333333331</v>
      </c>
      <c r="M114" s="220">
        <v>1139.3499999999999</v>
      </c>
      <c r="N114" s="220">
        <v>1107.5</v>
      </c>
      <c r="O114" s="220">
        <v>18486125</v>
      </c>
      <c r="P114" s="221">
        <v>8.9784612445675538E-3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45442</v>
      </c>
      <c r="E115" s="217">
        <v>441.25</v>
      </c>
      <c r="F115" s="217">
        <v>440</v>
      </c>
      <c r="G115" s="219">
        <v>437.25</v>
      </c>
      <c r="H115" s="219">
        <v>433.25</v>
      </c>
      <c r="I115" s="219">
        <v>430.5</v>
      </c>
      <c r="J115" s="219">
        <v>444</v>
      </c>
      <c r="K115" s="219">
        <v>446.75</v>
      </c>
      <c r="L115" s="219">
        <v>450.75</v>
      </c>
      <c r="M115" s="220">
        <v>442.75</v>
      </c>
      <c r="N115" s="220">
        <v>436</v>
      </c>
      <c r="O115" s="220">
        <v>137683200</v>
      </c>
      <c r="P115" s="221">
        <v>3.6037711721556364E-4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45442</v>
      </c>
      <c r="E116" s="217">
        <v>1076.5</v>
      </c>
      <c r="F116" s="217">
        <v>1073.0333333333333</v>
      </c>
      <c r="G116" s="219">
        <v>1060.5666666666666</v>
      </c>
      <c r="H116" s="219">
        <v>1044.6333333333332</v>
      </c>
      <c r="I116" s="219">
        <v>1032.1666666666665</v>
      </c>
      <c r="J116" s="219">
        <v>1088.9666666666667</v>
      </c>
      <c r="K116" s="219">
        <v>1101.4333333333334</v>
      </c>
      <c r="L116" s="219">
        <v>1117.3666666666668</v>
      </c>
      <c r="M116" s="220">
        <v>1085.5</v>
      </c>
      <c r="N116" s="220">
        <v>1057.0999999999999</v>
      </c>
      <c r="O116" s="220">
        <v>13025625</v>
      </c>
      <c r="P116" s="221">
        <v>3.0355465466950116E-2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45442</v>
      </c>
      <c r="E117" s="217">
        <v>3973.55</v>
      </c>
      <c r="F117" s="217">
        <v>3959.6833333333329</v>
      </c>
      <c r="G117" s="219">
        <v>3909.516666666666</v>
      </c>
      <c r="H117" s="219">
        <v>3845.4833333333331</v>
      </c>
      <c r="I117" s="219">
        <v>3795.3166666666662</v>
      </c>
      <c r="J117" s="219">
        <v>4023.7166666666658</v>
      </c>
      <c r="K117" s="219">
        <v>4073.8833333333328</v>
      </c>
      <c r="L117" s="219">
        <v>4137.9166666666661</v>
      </c>
      <c r="M117" s="220">
        <v>4009.85</v>
      </c>
      <c r="N117" s="220">
        <v>3895.65</v>
      </c>
      <c r="O117" s="220">
        <v>603125</v>
      </c>
      <c r="P117" s="221">
        <v>-2.2091609241994326E-2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45442</v>
      </c>
      <c r="E118" s="217">
        <v>916.1</v>
      </c>
      <c r="F118" s="217">
        <v>918.25</v>
      </c>
      <c r="G118" s="219">
        <v>906.85</v>
      </c>
      <c r="H118" s="219">
        <v>897.6</v>
      </c>
      <c r="I118" s="219">
        <v>886.2</v>
      </c>
      <c r="J118" s="219">
        <v>927.5</v>
      </c>
      <c r="K118" s="219">
        <v>938.90000000000009</v>
      </c>
      <c r="L118" s="219">
        <v>948.15</v>
      </c>
      <c r="M118" s="220">
        <v>929.65</v>
      </c>
      <c r="N118" s="220">
        <v>909</v>
      </c>
      <c r="O118" s="220">
        <v>17024850</v>
      </c>
      <c r="P118" s="221">
        <v>-1.3223787167449139E-2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45442</v>
      </c>
      <c r="E119" s="217">
        <v>478.4</v>
      </c>
      <c r="F119" s="217">
        <v>479.81666666666666</v>
      </c>
      <c r="G119" s="219">
        <v>474.63333333333333</v>
      </c>
      <c r="H119" s="219">
        <v>470.86666666666667</v>
      </c>
      <c r="I119" s="219">
        <v>465.68333333333334</v>
      </c>
      <c r="J119" s="219">
        <v>483.58333333333331</v>
      </c>
      <c r="K119" s="219">
        <v>488.76666666666659</v>
      </c>
      <c r="L119" s="219">
        <v>492.5333333333333</v>
      </c>
      <c r="M119" s="220">
        <v>485</v>
      </c>
      <c r="N119" s="220">
        <v>476.05</v>
      </c>
      <c r="O119" s="220">
        <v>25363750</v>
      </c>
      <c r="P119" s="221">
        <v>6.9805451573786051E-2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45442</v>
      </c>
      <c r="E120" s="217">
        <v>1700.5</v>
      </c>
      <c r="F120" s="217">
        <v>1696.6499999999999</v>
      </c>
      <c r="G120" s="219">
        <v>1689.0999999999997</v>
      </c>
      <c r="H120" s="219">
        <v>1677.6999999999998</v>
      </c>
      <c r="I120" s="219">
        <v>1670.1499999999996</v>
      </c>
      <c r="J120" s="219">
        <v>1708.0499999999997</v>
      </c>
      <c r="K120" s="219">
        <v>1715.6</v>
      </c>
      <c r="L120" s="219">
        <v>1726.9999999999998</v>
      </c>
      <c r="M120" s="220">
        <v>1704.2</v>
      </c>
      <c r="N120" s="220">
        <v>1685.25</v>
      </c>
      <c r="O120" s="220">
        <v>45565200</v>
      </c>
      <c r="P120" s="221">
        <v>-5.5261641611230421E-3</v>
      </c>
    </row>
    <row r="121" spans="1:16" ht="12.75" customHeight="1">
      <c r="A121" s="213">
        <v>111</v>
      </c>
      <c r="B121" s="225" t="s">
        <v>66</v>
      </c>
      <c r="C121" s="217" t="s">
        <v>860</v>
      </c>
      <c r="D121" s="218">
        <v>45442</v>
      </c>
      <c r="E121" s="217">
        <v>156.5</v>
      </c>
      <c r="F121" s="217">
        <v>157.16666666666666</v>
      </c>
      <c r="G121" s="219">
        <v>154.98333333333332</v>
      </c>
      <c r="H121" s="219">
        <v>153.46666666666667</v>
      </c>
      <c r="I121" s="219">
        <v>151.28333333333333</v>
      </c>
      <c r="J121" s="219">
        <v>158.68333333333331</v>
      </c>
      <c r="K121" s="219">
        <v>160.86666666666665</v>
      </c>
      <c r="L121" s="219">
        <v>162.3833333333333</v>
      </c>
      <c r="M121" s="220">
        <v>159.35</v>
      </c>
      <c r="N121" s="220">
        <v>155.65</v>
      </c>
      <c r="O121" s="220">
        <v>49961014</v>
      </c>
      <c r="P121" s="221">
        <v>3.1506218332565637E-2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45442</v>
      </c>
      <c r="E122" s="217">
        <v>2586.3000000000002</v>
      </c>
      <c r="F122" s="217">
        <v>2574.9833333333331</v>
      </c>
      <c r="G122" s="219">
        <v>2543.0166666666664</v>
      </c>
      <c r="H122" s="219">
        <v>2499.7333333333331</v>
      </c>
      <c r="I122" s="219">
        <v>2467.7666666666664</v>
      </c>
      <c r="J122" s="219">
        <v>2618.2666666666664</v>
      </c>
      <c r="K122" s="219">
        <v>2650.2333333333327</v>
      </c>
      <c r="L122" s="219">
        <v>2693.5166666666664</v>
      </c>
      <c r="M122" s="220">
        <v>2606.9499999999998</v>
      </c>
      <c r="N122" s="220">
        <v>2531.6999999999998</v>
      </c>
      <c r="O122" s="220">
        <v>1573800</v>
      </c>
      <c r="P122" s="221">
        <v>-0.11144986449864498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45442</v>
      </c>
      <c r="E123" s="217">
        <v>456.75</v>
      </c>
      <c r="F123" s="217">
        <v>456.45</v>
      </c>
      <c r="G123" s="219">
        <v>452.2</v>
      </c>
      <c r="H123" s="219">
        <v>447.65</v>
      </c>
      <c r="I123" s="219">
        <v>443.4</v>
      </c>
      <c r="J123" s="219">
        <v>461</v>
      </c>
      <c r="K123" s="219">
        <v>465.25</v>
      </c>
      <c r="L123" s="219">
        <v>469.8</v>
      </c>
      <c r="M123" s="220">
        <v>460.7</v>
      </c>
      <c r="N123" s="220">
        <v>451.9</v>
      </c>
      <c r="O123" s="220">
        <v>13882200</v>
      </c>
      <c r="P123" s="221">
        <v>-3.4865855099869988E-2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45442</v>
      </c>
      <c r="E124" s="217">
        <v>656.4</v>
      </c>
      <c r="F124" s="217">
        <v>653.11666666666667</v>
      </c>
      <c r="G124" s="219">
        <v>647.73333333333335</v>
      </c>
      <c r="H124" s="219">
        <v>639.06666666666672</v>
      </c>
      <c r="I124" s="219">
        <v>633.68333333333339</v>
      </c>
      <c r="J124" s="219">
        <v>661.7833333333333</v>
      </c>
      <c r="K124" s="219">
        <v>667.16666666666674</v>
      </c>
      <c r="L124" s="219">
        <v>675.83333333333326</v>
      </c>
      <c r="M124" s="220">
        <v>658.5</v>
      </c>
      <c r="N124" s="220">
        <v>644.45000000000005</v>
      </c>
      <c r="O124" s="220">
        <v>28596000</v>
      </c>
      <c r="P124" s="221">
        <v>-2.6552287581699346E-2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45442</v>
      </c>
      <c r="E125" s="217">
        <v>3465.9</v>
      </c>
      <c r="F125" s="217">
        <v>3461.7166666666667</v>
      </c>
      <c r="G125" s="219">
        <v>3445.4333333333334</v>
      </c>
      <c r="H125" s="219">
        <v>3424.9666666666667</v>
      </c>
      <c r="I125" s="219">
        <v>3408.6833333333334</v>
      </c>
      <c r="J125" s="219">
        <v>3482.1833333333334</v>
      </c>
      <c r="K125" s="219">
        <v>3498.4666666666672</v>
      </c>
      <c r="L125" s="219">
        <v>3518.9333333333334</v>
      </c>
      <c r="M125" s="220">
        <v>3478</v>
      </c>
      <c r="N125" s="220">
        <v>3441.25</v>
      </c>
      <c r="O125" s="220">
        <v>16604100</v>
      </c>
      <c r="P125" s="221">
        <v>4.163831813852225E-3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45442</v>
      </c>
      <c r="E126" s="217">
        <v>4791.6499999999996</v>
      </c>
      <c r="F126" s="217">
        <v>4781.333333333333</v>
      </c>
      <c r="G126" s="219">
        <v>4743.2666666666664</v>
      </c>
      <c r="H126" s="219">
        <v>4694.8833333333332</v>
      </c>
      <c r="I126" s="219">
        <v>4656.8166666666666</v>
      </c>
      <c r="J126" s="219">
        <v>4829.7166666666662</v>
      </c>
      <c r="K126" s="219">
        <v>4867.7833333333338</v>
      </c>
      <c r="L126" s="219">
        <v>4916.1666666666661</v>
      </c>
      <c r="M126" s="220">
        <v>4819.3999999999996</v>
      </c>
      <c r="N126" s="220">
        <v>4732.95</v>
      </c>
      <c r="O126" s="220">
        <v>3879150</v>
      </c>
      <c r="P126" s="221">
        <v>2.1729682746631899E-2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45442</v>
      </c>
      <c r="E127" s="217">
        <v>4573.7</v>
      </c>
      <c r="F127" s="217">
        <v>4558.166666666667</v>
      </c>
      <c r="G127" s="219">
        <v>4493.5333333333338</v>
      </c>
      <c r="H127" s="219">
        <v>4413.3666666666668</v>
      </c>
      <c r="I127" s="219">
        <v>4348.7333333333336</v>
      </c>
      <c r="J127" s="219">
        <v>4638.3333333333339</v>
      </c>
      <c r="K127" s="219">
        <v>4702.9666666666672</v>
      </c>
      <c r="L127" s="219">
        <v>4783.1333333333341</v>
      </c>
      <c r="M127" s="220">
        <v>4622.8</v>
      </c>
      <c r="N127" s="220">
        <v>4478</v>
      </c>
      <c r="O127" s="220">
        <v>2026200</v>
      </c>
      <c r="P127" s="221">
        <v>6.6926438839450264E-2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45442</v>
      </c>
      <c r="E128" s="217">
        <v>1718.85</v>
      </c>
      <c r="F128" s="217">
        <v>1700.8500000000001</v>
      </c>
      <c r="G128" s="219">
        <v>1678.0000000000002</v>
      </c>
      <c r="H128" s="219">
        <v>1637.15</v>
      </c>
      <c r="I128" s="219">
        <v>1614.3000000000002</v>
      </c>
      <c r="J128" s="219">
        <v>1741.7000000000003</v>
      </c>
      <c r="K128" s="219">
        <v>1764.5500000000002</v>
      </c>
      <c r="L128" s="219">
        <v>1805.4000000000003</v>
      </c>
      <c r="M128" s="220">
        <v>1723.7</v>
      </c>
      <c r="N128" s="220">
        <v>1660</v>
      </c>
      <c r="O128" s="220">
        <v>8048650</v>
      </c>
      <c r="P128" s="221">
        <v>0.13279100370857758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45442</v>
      </c>
      <c r="E129" s="217">
        <v>2521.25</v>
      </c>
      <c r="F129" s="217">
        <v>2514.5833333333335</v>
      </c>
      <c r="G129" s="219">
        <v>2495.666666666667</v>
      </c>
      <c r="H129" s="219">
        <v>2470.0833333333335</v>
      </c>
      <c r="I129" s="219">
        <v>2451.166666666667</v>
      </c>
      <c r="J129" s="219">
        <v>2540.166666666667</v>
      </c>
      <c r="K129" s="219">
        <v>2559.0833333333339</v>
      </c>
      <c r="L129" s="219">
        <v>2584.666666666667</v>
      </c>
      <c r="M129" s="220">
        <v>2533.5</v>
      </c>
      <c r="N129" s="220">
        <v>2489</v>
      </c>
      <c r="O129" s="220">
        <v>14956550</v>
      </c>
      <c r="P129" s="221">
        <v>1.6049265300299587E-2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45442</v>
      </c>
      <c r="E130" s="217">
        <v>266.55</v>
      </c>
      <c r="F130" s="217">
        <v>265.75</v>
      </c>
      <c r="G130" s="219">
        <v>262</v>
      </c>
      <c r="H130" s="219">
        <v>257.45</v>
      </c>
      <c r="I130" s="219">
        <v>253.7</v>
      </c>
      <c r="J130" s="219">
        <v>270.3</v>
      </c>
      <c r="K130" s="219">
        <v>274.05</v>
      </c>
      <c r="L130" s="219">
        <v>278.60000000000002</v>
      </c>
      <c r="M130" s="220">
        <v>269.5</v>
      </c>
      <c r="N130" s="220">
        <v>261.2</v>
      </c>
      <c r="O130" s="220">
        <v>42868000</v>
      </c>
      <c r="P130" s="221">
        <v>3.27647682374482E-2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45442</v>
      </c>
      <c r="E131" s="217">
        <v>178.85</v>
      </c>
      <c r="F131" s="217">
        <v>178.98333333333335</v>
      </c>
      <c r="G131" s="219">
        <v>177.06666666666669</v>
      </c>
      <c r="H131" s="219">
        <v>175.28333333333333</v>
      </c>
      <c r="I131" s="219">
        <v>173.36666666666667</v>
      </c>
      <c r="J131" s="219">
        <v>180.76666666666671</v>
      </c>
      <c r="K131" s="219">
        <v>182.68333333333334</v>
      </c>
      <c r="L131" s="219">
        <v>184.46666666666673</v>
      </c>
      <c r="M131" s="220">
        <v>180.9</v>
      </c>
      <c r="N131" s="220">
        <v>177.2</v>
      </c>
      <c r="O131" s="220">
        <v>48765000</v>
      </c>
      <c r="P131" s="221">
        <v>1.2204994084314092E-2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45442</v>
      </c>
      <c r="E132" s="217">
        <v>603.35</v>
      </c>
      <c r="F132" s="217">
        <v>600.69999999999993</v>
      </c>
      <c r="G132" s="219">
        <v>593.04999999999984</v>
      </c>
      <c r="H132" s="219">
        <v>582.74999999999989</v>
      </c>
      <c r="I132" s="219">
        <v>575.0999999999998</v>
      </c>
      <c r="J132" s="219">
        <v>610.99999999999989</v>
      </c>
      <c r="K132" s="219">
        <v>618.65</v>
      </c>
      <c r="L132" s="219">
        <v>628.94999999999993</v>
      </c>
      <c r="M132" s="220">
        <v>608.35</v>
      </c>
      <c r="N132" s="220">
        <v>590.4</v>
      </c>
      <c r="O132" s="220">
        <v>16890000</v>
      </c>
      <c r="P132" s="221">
        <v>2.5575633925969104E-2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45442</v>
      </c>
      <c r="E133" s="217">
        <v>12541.35</v>
      </c>
      <c r="F133" s="217">
        <v>12510.949999999999</v>
      </c>
      <c r="G133" s="219">
        <v>12437.999999999998</v>
      </c>
      <c r="H133" s="219">
        <v>12334.65</v>
      </c>
      <c r="I133" s="219">
        <v>12261.699999999999</v>
      </c>
      <c r="J133" s="219">
        <v>12614.299999999997</v>
      </c>
      <c r="K133" s="219">
        <v>12687.249999999998</v>
      </c>
      <c r="L133" s="219">
        <v>12790.599999999997</v>
      </c>
      <c r="M133" s="220">
        <v>12583.9</v>
      </c>
      <c r="N133" s="220">
        <v>12407.6</v>
      </c>
      <c r="O133" s="220">
        <v>2530100</v>
      </c>
      <c r="P133" s="221">
        <v>3.7490329875230597E-3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45442</v>
      </c>
      <c r="E134" s="217">
        <v>1187.95</v>
      </c>
      <c r="F134" s="217">
        <v>1181.6166666666666</v>
      </c>
      <c r="G134" s="219">
        <v>1172.2333333333331</v>
      </c>
      <c r="H134" s="219">
        <v>1156.5166666666667</v>
      </c>
      <c r="I134" s="219">
        <v>1147.1333333333332</v>
      </c>
      <c r="J134" s="219">
        <v>1197.333333333333</v>
      </c>
      <c r="K134" s="219">
        <v>1206.7166666666667</v>
      </c>
      <c r="L134" s="219">
        <v>1222.4333333333329</v>
      </c>
      <c r="M134" s="220">
        <v>1191</v>
      </c>
      <c r="N134" s="220">
        <v>1165.9000000000001</v>
      </c>
      <c r="O134" s="220">
        <v>12219900</v>
      </c>
      <c r="P134" s="221">
        <v>4.3454871488344295E-2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45442</v>
      </c>
      <c r="E135" s="217">
        <v>3783.3</v>
      </c>
      <c r="F135" s="217">
        <v>3798.1166666666668</v>
      </c>
      <c r="G135" s="219">
        <v>3723.2333333333336</v>
      </c>
      <c r="H135" s="219">
        <v>3663.166666666667</v>
      </c>
      <c r="I135" s="219">
        <v>3588.2833333333338</v>
      </c>
      <c r="J135" s="219">
        <v>3858.1833333333334</v>
      </c>
      <c r="K135" s="219">
        <v>3933.0666666666666</v>
      </c>
      <c r="L135" s="219">
        <v>3993.1333333333332</v>
      </c>
      <c r="M135" s="220">
        <v>3873</v>
      </c>
      <c r="N135" s="220">
        <v>3738.05</v>
      </c>
      <c r="O135" s="220">
        <v>2920800</v>
      </c>
      <c r="P135" s="221">
        <v>3.6626916524701875E-2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45442</v>
      </c>
      <c r="E136" s="217">
        <v>1952.15</v>
      </c>
      <c r="F136" s="217">
        <v>1950.1499999999999</v>
      </c>
      <c r="G136" s="219">
        <v>1868.4499999999998</v>
      </c>
      <c r="H136" s="219">
        <v>1784.75</v>
      </c>
      <c r="I136" s="219">
        <v>1703.05</v>
      </c>
      <c r="J136" s="219">
        <v>2033.8499999999997</v>
      </c>
      <c r="K136" s="219">
        <v>2115.5500000000002</v>
      </c>
      <c r="L136" s="219">
        <v>2199.2499999999995</v>
      </c>
      <c r="M136" s="220">
        <v>2031.85</v>
      </c>
      <c r="N136" s="220">
        <v>1866.45</v>
      </c>
      <c r="O136" s="220">
        <v>2285600</v>
      </c>
      <c r="P136" s="221">
        <v>0.11929480901077374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45442</v>
      </c>
      <c r="E137" s="217">
        <v>980.75</v>
      </c>
      <c r="F137" s="217">
        <v>984.88333333333333</v>
      </c>
      <c r="G137" s="219">
        <v>961.86666666666667</v>
      </c>
      <c r="H137" s="219">
        <v>942.98333333333335</v>
      </c>
      <c r="I137" s="219">
        <v>919.9666666666667</v>
      </c>
      <c r="J137" s="219">
        <v>1003.7666666666667</v>
      </c>
      <c r="K137" s="219">
        <v>1026.7833333333333</v>
      </c>
      <c r="L137" s="219">
        <v>1045.6666666666665</v>
      </c>
      <c r="M137" s="220">
        <v>1007.9</v>
      </c>
      <c r="N137" s="220">
        <v>966</v>
      </c>
      <c r="O137" s="220">
        <v>6767200</v>
      </c>
      <c r="P137" s="221">
        <v>2.7949933163203305E-2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45442</v>
      </c>
      <c r="E138" s="217">
        <v>1298.55</v>
      </c>
      <c r="F138" s="217">
        <v>1300.7666666666667</v>
      </c>
      <c r="G138" s="219">
        <v>1289.5333333333333</v>
      </c>
      <c r="H138" s="219">
        <v>1280.5166666666667</v>
      </c>
      <c r="I138" s="219">
        <v>1269.2833333333333</v>
      </c>
      <c r="J138" s="219">
        <v>1309.7833333333333</v>
      </c>
      <c r="K138" s="219">
        <v>1321.0166666666664</v>
      </c>
      <c r="L138" s="219">
        <v>1330.0333333333333</v>
      </c>
      <c r="M138" s="220">
        <v>1312</v>
      </c>
      <c r="N138" s="220">
        <v>1291.75</v>
      </c>
      <c r="O138" s="220">
        <v>2582000</v>
      </c>
      <c r="P138" s="221">
        <v>2.103764631445745E-2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45442</v>
      </c>
      <c r="E139" s="217">
        <v>133.65</v>
      </c>
      <c r="F139" s="217">
        <v>133.76666666666668</v>
      </c>
      <c r="G139" s="219">
        <v>131.63333333333335</v>
      </c>
      <c r="H139" s="219">
        <v>129.61666666666667</v>
      </c>
      <c r="I139" s="219">
        <v>127.48333333333335</v>
      </c>
      <c r="J139" s="219">
        <v>135.78333333333336</v>
      </c>
      <c r="K139" s="219">
        <v>137.91666666666669</v>
      </c>
      <c r="L139" s="219">
        <v>139.93333333333337</v>
      </c>
      <c r="M139" s="220">
        <v>135.9</v>
      </c>
      <c r="N139" s="220">
        <v>131.75</v>
      </c>
      <c r="O139" s="220">
        <v>148972200</v>
      </c>
      <c r="P139" s="221">
        <v>3.6660079051383403E-2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45442</v>
      </c>
      <c r="E140" s="217">
        <v>2374</v>
      </c>
      <c r="F140" s="217">
        <v>2386.15</v>
      </c>
      <c r="G140" s="219">
        <v>2357.9500000000003</v>
      </c>
      <c r="H140" s="219">
        <v>2341.9</v>
      </c>
      <c r="I140" s="219">
        <v>2313.7000000000003</v>
      </c>
      <c r="J140" s="219">
        <v>2402.2000000000003</v>
      </c>
      <c r="K140" s="219">
        <v>2430.4</v>
      </c>
      <c r="L140" s="219">
        <v>2446.4500000000003</v>
      </c>
      <c r="M140" s="220">
        <v>2414.35</v>
      </c>
      <c r="N140" s="220">
        <v>2370.1</v>
      </c>
      <c r="O140" s="220">
        <v>3117400</v>
      </c>
      <c r="P140" s="221">
        <v>-9.0909090909090905E-3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45442</v>
      </c>
      <c r="E141" s="217">
        <v>129840.2</v>
      </c>
      <c r="F141" s="217">
        <v>129853.23333333334</v>
      </c>
      <c r="G141" s="219">
        <v>129206.46666666667</v>
      </c>
      <c r="H141" s="219">
        <v>128572.73333333334</v>
      </c>
      <c r="I141" s="219">
        <v>127925.96666666667</v>
      </c>
      <c r="J141" s="219">
        <v>130486.96666666667</v>
      </c>
      <c r="K141" s="219">
        <v>131133.73333333334</v>
      </c>
      <c r="L141" s="219">
        <v>131767.46666666667</v>
      </c>
      <c r="M141" s="220">
        <v>130500</v>
      </c>
      <c r="N141" s="220">
        <v>129219.5</v>
      </c>
      <c r="O141" s="220">
        <v>60215</v>
      </c>
      <c r="P141" s="221">
        <v>4.839382561535252E-3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45442</v>
      </c>
      <c r="E142" s="217">
        <v>1709.95</v>
      </c>
      <c r="F142" s="217">
        <v>1704.8500000000001</v>
      </c>
      <c r="G142" s="219">
        <v>1693.7500000000002</v>
      </c>
      <c r="H142" s="219">
        <v>1677.5500000000002</v>
      </c>
      <c r="I142" s="219">
        <v>1666.4500000000003</v>
      </c>
      <c r="J142" s="219">
        <v>1721.0500000000002</v>
      </c>
      <c r="K142" s="219">
        <v>1732.15</v>
      </c>
      <c r="L142" s="219">
        <v>1748.3500000000001</v>
      </c>
      <c r="M142" s="220">
        <v>1715.95</v>
      </c>
      <c r="N142" s="220">
        <v>1688.65</v>
      </c>
      <c r="O142" s="220">
        <v>6549400</v>
      </c>
      <c r="P142" s="221">
        <v>0.14105021080873897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45442</v>
      </c>
      <c r="E143" s="217">
        <v>197.4</v>
      </c>
      <c r="F143" s="217">
        <v>197.08333333333334</v>
      </c>
      <c r="G143" s="219">
        <v>192.56666666666669</v>
      </c>
      <c r="H143" s="219">
        <v>187.73333333333335</v>
      </c>
      <c r="I143" s="219">
        <v>183.2166666666667</v>
      </c>
      <c r="J143" s="219">
        <v>201.91666666666669</v>
      </c>
      <c r="K143" s="219">
        <v>206.43333333333334</v>
      </c>
      <c r="L143" s="219">
        <v>211.26666666666668</v>
      </c>
      <c r="M143" s="220">
        <v>201.6</v>
      </c>
      <c r="N143" s="220">
        <v>192.25</v>
      </c>
      <c r="O143" s="220">
        <v>98805000</v>
      </c>
      <c r="P143" s="221">
        <v>-7.2677999507267804E-2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45442</v>
      </c>
      <c r="E144" s="217">
        <v>6402.8</v>
      </c>
      <c r="F144" s="217">
        <v>6410.6833333333343</v>
      </c>
      <c r="G144" s="219">
        <v>6348.0166666666682</v>
      </c>
      <c r="H144" s="219">
        <v>6293.2333333333336</v>
      </c>
      <c r="I144" s="219">
        <v>6230.5666666666675</v>
      </c>
      <c r="J144" s="219">
        <v>6465.466666666669</v>
      </c>
      <c r="K144" s="219">
        <v>6528.133333333335</v>
      </c>
      <c r="L144" s="219">
        <v>6582.9166666666697</v>
      </c>
      <c r="M144" s="220">
        <v>6473.35</v>
      </c>
      <c r="N144" s="220">
        <v>6355.9</v>
      </c>
      <c r="O144" s="220">
        <v>1537650</v>
      </c>
      <c r="P144" s="221">
        <v>-3.3198151466566066E-2</v>
      </c>
    </row>
    <row r="145" spans="1:16" ht="12.75" customHeight="1">
      <c r="A145" s="213">
        <v>135</v>
      </c>
      <c r="B145" s="225" t="s">
        <v>850</v>
      </c>
      <c r="C145" s="217" t="s">
        <v>183</v>
      </c>
      <c r="D145" s="218">
        <v>45442</v>
      </c>
      <c r="E145" s="217">
        <v>3360</v>
      </c>
      <c r="F145" s="217">
        <v>3377.0833333333335</v>
      </c>
      <c r="G145" s="219">
        <v>3328.666666666667</v>
      </c>
      <c r="H145" s="219">
        <v>3297.3333333333335</v>
      </c>
      <c r="I145" s="219">
        <v>3248.916666666667</v>
      </c>
      <c r="J145" s="219">
        <v>3408.416666666667</v>
      </c>
      <c r="K145" s="219">
        <v>3456.8333333333339</v>
      </c>
      <c r="L145" s="219">
        <v>3488.166666666667</v>
      </c>
      <c r="M145" s="220">
        <v>3425.5</v>
      </c>
      <c r="N145" s="220">
        <v>3345.75</v>
      </c>
      <c r="O145" s="220">
        <v>2111975</v>
      </c>
      <c r="P145" s="221">
        <v>-1.2295614958088505E-3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45442</v>
      </c>
      <c r="E146" s="217">
        <v>2473.65</v>
      </c>
      <c r="F146" s="217">
        <v>2479.3000000000002</v>
      </c>
      <c r="G146" s="219">
        <v>2463.6500000000005</v>
      </c>
      <c r="H146" s="219">
        <v>2453.6500000000005</v>
      </c>
      <c r="I146" s="219">
        <v>2438.0000000000009</v>
      </c>
      <c r="J146" s="219">
        <v>2489.3000000000002</v>
      </c>
      <c r="K146" s="219">
        <v>2504.9499999999998</v>
      </c>
      <c r="L146" s="219">
        <v>2514.9499999999998</v>
      </c>
      <c r="M146" s="220">
        <v>2494.9499999999998</v>
      </c>
      <c r="N146" s="220">
        <v>2469.3000000000002</v>
      </c>
      <c r="O146" s="220">
        <v>6289400</v>
      </c>
      <c r="P146" s="221">
        <v>3.4951456310679613E-2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45442</v>
      </c>
      <c r="E147" s="217">
        <v>274.14999999999998</v>
      </c>
      <c r="F147" s="217">
        <v>277.40000000000003</v>
      </c>
      <c r="G147" s="219">
        <v>268.05000000000007</v>
      </c>
      <c r="H147" s="219">
        <v>261.95000000000005</v>
      </c>
      <c r="I147" s="219">
        <v>252.60000000000008</v>
      </c>
      <c r="J147" s="219">
        <v>283.50000000000006</v>
      </c>
      <c r="K147" s="219">
        <v>292.85000000000008</v>
      </c>
      <c r="L147" s="219">
        <v>298.95000000000005</v>
      </c>
      <c r="M147" s="220">
        <v>286.75</v>
      </c>
      <c r="N147" s="220">
        <v>271.3</v>
      </c>
      <c r="O147" s="220">
        <v>86652000</v>
      </c>
      <c r="P147" s="221">
        <v>5.4892078448559221E-2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45442</v>
      </c>
      <c r="E148" s="217">
        <v>374.1</v>
      </c>
      <c r="F148" s="217">
        <v>374.08333333333331</v>
      </c>
      <c r="G148" s="219">
        <v>370.76666666666665</v>
      </c>
      <c r="H148" s="219">
        <v>367.43333333333334</v>
      </c>
      <c r="I148" s="219">
        <v>364.11666666666667</v>
      </c>
      <c r="J148" s="219">
        <v>377.41666666666663</v>
      </c>
      <c r="K148" s="219">
        <v>380.73333333333335</v>
      </c>
      <c r="L148" s="219">
        <v>384.06666666666661</v>
      </c>
      <c r="M148" s="220">
        <v>377.4</v>
      </c>
      <c r="N148" s="220">
        <v>370.75</v>
      </c>
      <c r="O148" s="220">
        <v>96667500</v>
      </c>
      <c r="P148" s="221">
        <v>-1.9430327744134383E-2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45442</v>
      </c>
      <c r="E149" s="217">
        <v>1782.3</v>
      </c>
      <c r="F149" s="217">
        <v>1763.1166666666668</v>
      </c>
      <c r="G149" s="219">
        <v>1729.2333333333336</v>
      </c>
      <c r="H149" s="219">
        <v>1676.1666666666667</v>
      </c>
      <c r="I149" s="219">
        <v>1642.2833333333335</v>
      </c>
      <c r="J149" s="219">
        <v>1816.1833333333336</v>
      </c>
      <c r="K149" s="219">
        <v>1850.0666666666668</v>
      </c>
      <c r="L149" s="219">
        <v>1903.1333333333337</v>
      </c>
      <c r="M149" s="220">
        <v>1797</v>
      </c>
      <c r="N149" s="220">
        <v>1710.05</v>
      </c>
      <c r="O149" s="220">
        <v>6206200</v>
      </c>
      <c r="P149" s="221">
        <v>4.3181550770678902E-2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45442</v>
      </c>
      <c r="E150" s="217">
        <v>7676.15</v>
      </c>
      <c r="F150" s="217">
        <v>7692.3999999999987</v>
      </c>
      <c r="G150" s="219">
        <v>7609.8499999999976</v>
      </c>
      <c r="H150" s="219">
        <v>7543.5499999999993</v>
      </c>
      <c r="I150" s="219">
        <v>7460.9999999999982</v>
      </c>
      <c r="J150" s="219">
        <v>7758.6999999999971</v>
      </c>
      <c r="K150" s="219">
        <v>7841.2499999999982</v>
      </c>
      <c r="L150" s="219">
        <v>7907.5499999999965</v>
      </c>
      <c r="M150" s="220">
        <v>7774.95</v>
      </c>
      <c r="N150" s="220">
        <v>7626.1</v>
      </c>
      <c r="O150" s="220">
        <v>909300</v>
      </c>
      <c r="P150" s="221">
        <v>1.9508913555331315E-2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45442</v>
      </c>
      <c r="E151" s="217">
        <v>278.64999999999998</v>
      </c>
      <c r="F151" s="217">
        <v>280.3</v>
      </c>
      <c r="G151" s="219">
        <v>275.95000000000005</v>
      </c>
      <c r="H151" s="219">
        <v>273.25000000000006</v>
      </c>
      <c r="I151" s="219">
        <v>268.90000000000009</v>
      </c>
      <c r="J151" s="219">
        <v>283</v>
      </c>
      <c r="K151" s="219">
        <v>287.35000000000002</v>
      </c>
      <c r="L151" s="219">
        <v>290.04999999999995</v>
      </c>
      <c r="M151" s="220">
        <v>284.64999999999998</v>
      </c>
      <c r="N151" s="220">
        <v>277.60000000000002</v>
      </c>
      <c r="O151" s="220">
        <v>85194725</v>
      </c>
      <c r="P151" s="221">
        <v>3.9848687765794977E-2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45442</v>
      </c>
      <c r="E152" s="217">
        <v>35638.050000000003</v>
      </c>
      <c r="F152" s="217">
        <v>35249.599999999999</v>
      </c>
      <c r="G152" s="219">
        <v>34698.699999999997</v>
      </c>
      <c r="H152" s="219">
        <v>33759.35</v>
      </c>
      <c r="I152" s="219">
        <v>33208.449999999997</v>
      </c>
      <c r="J152" s="219">
        <v>36188.949999999997</v>
      </c>
      <c r="K152" s="219">
        <v>36739.850000000006</v>
      </c>
      <c r="L152" s="219">
        <v>37679.199999999997</v>
      </c>
      <c r="M152" s="220">
        <v>35800.5</v>
      </c>
      <c r="N152" s="220">
        <v>34310.25</v>
      </c>
      <c r="O152" s="220">
        <v>264420</v>
      </c>
      <c r="P152" s="221">
        <v>0.2641996557659208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45442</v>
      </c>
      <c r="E153" s="217">
        <v>816</v>
      </c>
      <c r="F153" s="217">
        <v>816.11666666666667</v>
      </c>
      <c r="G153" s="219">
        <v>809.63333333333333</v>
      </c>
      <c r="H153" s="219">
        <v>803.26666666666665</v>
      </c>
      <c r="I153" s="219">
        <v>796.7833333333333</v>
      </c>
      <c r="J153" s="219">
        <v>822.48333333333335</v>
      </c>
      <c r="K153" s="219">
        <v>828.9666666666667</v>
      </c>
      <c r="L153" s="219">
        <v>835.33333333333337</v>
      </c>
      <c r="M153" s="220">
        <v>822.6</v>
      </c>
      <c r="N153" s="220">
        <v>809.75</v>
      </c>
      <c r="O153" s="220">
        <v>12314250</v>
      </c>
      <c r="P153" s="221">
        <v>-2.3090478215956737E-3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45442</v>
      </c>
      <c r="E154" s="217">
        <v>3511.5</v>
      </c>
      <c r="F154" s="217">
        <v>3521.1333333333332</v>
      </c>
      <c r="G154" s="219">
        <v>3492.2666666666664</v>
      </c>
      <c r="H154" s="219">
        <v>3473.0333333333333</v>
      </c>
      <c r="I154" s="219">
        <v>3444.1666666666665</v>
      </c>
      <c r="J154" s="219">
        <v>3540.3666666666663</v>
      </c>
      <c r="K154" s="219">
        <v>3569.2333333333331</v>
      </c>
      <c r="L154" s="219">
        <v>3588.4666666666662</v>
      </c>
      <c r="M154" s="220">
        <v>3550</v>
      </c>
      <c r="N154" s="220">
        <v>3501.9</v>
      </c>
      <c r="O154" s="220">
        <v>2970800</v>
      </c>
      <c r="P154" s="221">
        <v>1.6700889801505817E-2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45442</v>
      </c>
      <c r="E155" s="217">
        <v>309.85000000000002</v>
      </c>
      <c r="F155" s="217">
        <v>308.3</v>
      </c>
      <c r="G155" s="219">
        <v>305.25</v>
      </c>
      <c r="H155" s="219">
        <v>300.64999999999998</v>
      </c>
      <c r="I155" s="219">
        <v>297.59999999999997</v>
      </c>
      <c r="J155" s="219">
        <v>312.90000000000003</v>
      </c>
      <c r="K155" s="219">
        <v>315.9500000000001</v>
      </c>
      <c r="L155" s="219">
        <v>320.55000000000007</v>
      </c>
      <c r="M155" s="220">
        <v>311.35000000000002</v>
      </c>
      <c r="N155" s="220">
        <v>303.7</v>
      </c>
      <c r="O155" s="220">
        <v>51417000</v>
      </c>
      <c r="P155" s="221">
        <v>-2.0908311910882604E-2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45442</v>
      </c>
      <c r="E156" s="217">
        <v>465.6</v>
      </c>
      <c r="F156" s="217">
        <v>465.31666666666661</v>
      </c>
      <c r="G156" s="219">
        <v>458.68333333333322</v>
      </c>
      <c r="H156" s="219">
        <v>451.76666666666659</v>
      </c>
      <c r="I156" s="219">
        <v>445.13333333333321</v>
      </c>
      <c r="J156" s="219">
        <v>472.23333333333323</v>
      </c>
      <c r="K156" s="219">
        <v>478.86666666666667</v>
      </c>
      <c r="L156" s="219">
        <v>485.78333333333325</v>
      </c>
      <c r="M156" s="220">
        <v>471.95</v>
      </c>
      <c r="N156" s="220">
        <v>458.4</v>
      </c>
      <c r="O156" s="220">
        <v>70132500</v>
      </c>
      <c r="P156" s="221">
        <v>-1.2224918213575332E-2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45442</v>
      </c>
      <c r="E157" s="217">
        <v>3015.35</v>
      </c>
      <c r="F157" s="217">
        <v>3029.6666666666665</v>
      </c>
      <c r="G157" s="219">
        <v>2995.5333333333328</v>
      </c>
      <c r="H157" s="219">
        <v>2975.7166666666662</v>
      </c>
      <c r="I157" s="219">
        <v>2941.5833333333326</v>
      </c>
      <c r="J157" s="219">
        <v>3049.4833333333331</v>
      </c>
      <c r="K157" s="219">
        <v>3083.6166666666672</v>
      </c>
      <c r="L157" s="219">
        <v>3103.4333333333334</v>
      </c>
      <c r="M157" s="220">
        <v>3063.8</v>
      </c>
      <c r="N157" s="220">
        <v>3009.85</v>
      </c>
      <c r="O157" s="220">
        <v>2015750</v>
      </c>
      <c r="P157" s="221">
        <v>-6.6527042010595047E-3</v>
      </c>
    </row>
    <row r="158" spans="1:16" ht="12.75" customHeight="1">
      <c r="A158" s="213">
        <v>148</v>
      </c>
      <c r="B158" s="225" t="s">
        <v>850</v>
      </c>
      <c r="C158" s="217" t="s">
        <v>197</v>
      </c>
      <c r="D158" s="218">
        <v>45442</v>
      </c>
      <c r="E158" s="217">
        <v>3697.55</v>
      </c>
      <c r="F158" s="217">
        <v>3674.75</v>
      </c>
      <c r="G158" s="219">
        <v>3624.5</v>
      </c>
      <c r="H158" s="219">
        <v>3551.45</v>
      </c>
      <c r="I158" s="219">
        <v>3501.2</v>
      </c>
      <c r="J158" s="219">
        <v>3747.8</v>
      </c>
      <c r="K158" s="219">
        <v>3798.05</v>
      </c>
      <c r="L158" s="219">
        <v>3871.1000000000004</v>
      </c>
      <c r="M158" s="220">
        <v>3725</v>
      </c>
      <c r="N158" s="220">
        <v>3601.7</v>
      </c>
      <c r="O158" s="220">
        <v>2092250</v>
      </c>
      <c r="P158" s="221">
        <v>-0.1030972028721466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45442</v>
      </c>
      <c r="E159" s="217">
        <v>126.1</v>
      </c>
      <c r="F159" s="217">
        <v>125.51666666666665</v>
      </c>
      <c r="G159" s="219">
        <v>124.18333333333331</v>
      </c>
      <c r="H159" s="219">
        <v>122.26666666666665</v>
      </c>
      <c r="I159" s="219">
        <v>120.93333333333331</v>
      </c>
      <c r="J159" s="219">
        <v>127.43333333333331</v>
      </c>
      <c r="K159" s="219">
        <v>128.76666666666665</v>
      </c>
      <c r="L159" s="219">
        <v>130.68333333333331</v>
      </c>
      <c r="M159" s="220">
        <v>126.85</v>
      </c>
      <c r="N159" s="220">
        <v>123.6</v>
      </c>
      <c r="O159" s="220">
        <v>331456000</v>
      </c>
      <c r="P159" s="221">
        <v>-2.1630301312930953E-2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45442</v>
      </c>
      <c r="E160" s="217">
        <v>6575.1</v>
      </c>
      <c r="F160" s="217">
        <v>6624.95</v>
      </c>
      <c r="G160" s="219">
        <v>6480.7</v>
      </c>
      <c r="H160" s="219">
        <v>6386.3</v>
      </c>
      <c r="I160" s="219">
        <v>6242.05</v>
      </c>
      <c r="J160" s="219">
        <v>6719.3499999999995</v>
      </c>
      <c r="K160" s="219">
        <v>6863.5999999999995</v>
      </c>
      <c r="L160" s="219">
        <v>6957.9999999999991</v>
      </c>
      <c r="M160" s="220">
        <v>6769.2</v>
      </c>
      <c r="N160" s="220">
        <v>6530.55</v>
      </c>
      <c r="O160" s="220">
        <v>2092475</v>
      </c>
      <c r="P160" s="221">
        <v>-2.4441698913702271E-2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45442</v>
      </c>
      <c r="E161" s="217">
        <v>326.10000000000002</v>
      </c>
      <c r="F161" s="217">
        <v>324.75</v>
      </c>
      <c r="G161" s="219">
        <v>321.75</v>
      </c>
      <c r="H161" s="219">
        <v>317.39999999999998</v>
      </c>
      <c r="I161" s="219">
        <v>314.39999999999998</v>
      </c>
      <c r="J161" s="219">
        <v>329.1</v>
      </c>
      <c r="K161" s="219">
        <v>332.1</v>
      </c>
      <c r="L161" s="219">
        <v>336.45000000000005</v>
      </c>
      <c r="M161" s="220">
        <v>327.75</v>
      </c>
      <c r="N161" s="220">
        <v>320.39999999999998</v>
      </c>
      <c r="O161" s="220">
        <v>62946000</v>
      </c>
      <c r="P161" s="221">
        <v>-8.6744528858147176E-3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45442</v>
      </c>
      <c r="E162" s="217">
        <v>1349.85</v>
      </c>
      <c r="F162" s="217">
        <v>1346.3999999999999</v>
      </c>
      <c r="G162" s="219">
        <v>1335.1499999999996</v>
      </c>
      <c r="H162" s="219">
        <v>1320.4499999999998</v>
      </c>
      <c r="I162" s="219">
        <v>1309.1999999999996</v>
      </c>
      <c r="J162" s="219">
        <v>1361.0999999999997</v>
      </c>
      <c r="K162" s="219">
        <v>1372.3500000000001</v>
      </c>
      <c r="L162" s="219">
        <v>1387.0499999999997</v>
      </c>
      <c r="M162" s="220">
        <v>1357.65</v>
      </c>
      <c r="N162" s="220">
        <v>1331.7</v>
      </c>
      <c r="O162" s="220">
        <v>5780621</v>
      </c>
      <c r="P162" s="221">
        <v>-8.3781330726803039E-3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45442</v>
      </c>
      <c r="E163" s="217">
        <v>776</v>
      </c>
      <c r="F163" s="217">
        <v>774.55000000000007</v>
      </c>
      <c r="G163" s="219">
        <v>769.85000000000014</v>
      </c>
      <c r="H163" s="219">
        <v>763.7</v>
      </c>
      <c r="I163" s="219">
        <v>759.00000000000011</v>
      </c>
      <c r="J163" s="219">
        <v>780.70000000000016</v>
      </c>
      <c r="K163" s="219">
        <v>785.4000000000002</v>
      </c>
      <c r="L163" s="219">
        <v>791.55000000000018</v>
      </c>
      <c r="M163" s="220">
        <v>779.25</v>
      </c>
      <c r="N163" s="220">
        <v>768.4</v>
      </c>
      <c r="O163" s="220">
        <v>9798800</v>
      </c>
      <c r="P163" s="221">
        <v>2.089975203684024E-2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45442</v>
      </c>
      <c r="E164" s="217">
        <v>252</v>
      </c>
      <c r="F164" s="217">
        <v>251.28333333333333</v>
      </c>
      <c r="G164" s="219">
        <v>249.71666666666667</v>
      </c>
      <c r="H164" s="219">
        <v>247.43333333333334</v>
      </c>
      <c r="I164" s="219">
        <v>245.86666666666667</v>
      </c>
      <c r="J164" s="219">
        <v>253.56666666666666</v>
      </c>
      <c r="K164" s="219">
        <v>255.13333333333333</v>
      </c>
      <c r="L164" s="219">
        <v>257.41666666666663</v>
      </c>
      <c r="M164" s="220">
        <v>252.85</v>
      </c>
      <c r="N164" s="220">
        <v>249</v>
      </c>
      <c r="O164" s="220">
        <v>55892500</v>
      </c>
      <c r="P164" s="221">
        <v>1.8171053830039165E-2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45442</v>
      </c>
      <c r="E165" s="217">
        <v>537.6</v>
      </c>
      <c r="F165" s="217">
        <v>540.21666666666658</v>
      </c>
      <c r="G165" s="219">
        <v>530.68333333333317</v>
      </c>
      <c r="H165" s="219">
        <v>523.76666666666654</v>
      </c>
      <c r="I165" s="219">
        <v>514.23333333333312</v>
      </c>
      <c r="J165" s="219">
        <v>547.13333333333321</v>
      </c>
      <c r="K165" s="219">
        <v>556.66666666666674</v>
      </c>
      <c r="L165" s="219">
        <v>563.58333333333326</v>
      </c>
      <c r="M165" s="220">
        <v>549.75</v>
      </c>
      <c r="N165" s="220">
        <v>533.29999999999995</v>
      </c>
      <c r="O165" s="220">
        <v>47840000</v>
      </c>
      <c r="P165" s="221">
        <v>1.098901098901099E-2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45442</v>
      </c>
      <c r="E166" s="217">
        <v>2924.85</v>
      </c>
      <c r="F166" s="217">
        <v>2913.6166666666668</v>
      </c>
      <c r="G166" s="219">
        <v>2886.2333333333336</v>
      </c>
      <c r="H166" s="219">
        <v>2847.6166666666668</v>
      </c>
      <c r="I166" s="219">
        <v>2820.2333333333336</v>
      </c>
      <c r="J166" s="219">
        <v>2952.2333333333336</v>
      </c>
      <c r="K166" s="219">
        <v>2979.6166666666668</v>
      </c>
      <c r="L166" s="219">
        <v>3018.2333333333336</v>
      </c>
      <c r="M166" s="220">
        <v>2941</v>
      </c>
      <c r="N166" s="220">
        <v>2875</v>
      </c>
      <c r="O166" s="220">
        <v>41128250</v>
      </c>
      <c r="P166" s="221">
        <v>5.2120249297323718E-3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45442</v>
      </c>
      <c r="E167" s="217">
        <v>169.35</v>
      </c>
      <c r="F167" s="217">
        <v>171.06666666666669</v>
      </c>
      <c r="G167" s="219">
        <v>165.73333333333338</v>
      </c>
      <c r="H167" s="219">
        <v>162.11666666666667</v>
      </c>
      <c r="I167" s="219">
        <v>156.78333333333336</v>
      </c>
      <c r="J167" s="219">
        <v>174.68333333333339</v>
      </c>
      <c r="K167" s="219">
        <v>180.01666666666671</v>
      </c>
      <c r="L167" s="219">
        <v>183.63333333333341</v>
      </c>
      <c r="M167" s="220">
        <v>176.4</v>
      </c>
      <c r="N167" s="220">
        <v>167.45</v>
      </c>
      <c r="O167" s="220">
        <v>178520000</v>
      </c>
      <c r="P167" s="221">
        <v>9.5564229079215454E-2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45442</v>
      </c>
      <c r="E168" s="217">
        <v>707.6</v>
      </c>
      <c r="F168" s="217">
        <v>708.88333333333321</v>
      </c>
      <c r="G168" s="219">
        <v>704.26666666666642</v>
      </c>
      <c r="H168" s="219">
        <v>700.93333333333317</v>
      </c>
      <c r="I168" s="219">
        <v>696.31666666666638</v>
      </c>
      <c r="J168" s="219">
        <v>712.21666666666647</v>
      </c>
      <c r="K168" s="219">
        <v>716.83333333333326</v>
      </c>
      <c r="L168" s="219">
        <v>720.16666666666652</v>
      </c>
      <c r="M168" s="220">
        <v>713.5</v>
      </c>
      <c r="N168" s="220">
        <v>705.55</v>
      </c>
      <c r="O168" s="220">
        <v>21728000</v>
      </c>
      <c r="P168" s="221">
        <v>4.9296862926904654E-2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45442</v>
      </c>
      <c r="E169" s="217">
        <v>1428.6</v>
      </c>
      <c r="F169" s="217">
        <v>1430.9166666666667</v>
      </c>
      <c r="G169" s="219">
        <v>1423.8333333333335</v>
      </c>
      <c r="H169" s="219">
        <v>1419.0666666666668</v>
      </c>
      <c r="I169" s="219">
        <v>1411.9833333333336</v>
      </c>
      <c r="J169" s="219">
        <v>1435.6833333333334</v>
      </c>
      <c r="K169" s="219">
        <v>1442.7666666666669</v>
      </c>
      <c r="L169" s="219">
        <v>1447.5333333333333</v>
      </c>
      <c r="M169" s="220">
        <v>1438</v>
      </c>
      <c r="N169" s="220">
        <v>1426.15</v>
      </c>
      <c r="O169" s="220">
        <v>9443625</v>
      </c>
      <c r="P169" s="221">
        <v>2.3657574895329457E-2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45442</v>
      </c>
      <c r="E170" s="217">
        <v>819.6</v>
      </c>
      <c r="F170" s="217">
        <v>820.7833333333333</v>
      </c>
      <c r="G170" s="219">
        <v>812.66666666666663</v>
      </c>
      <c r="H170" s="219">
        <v>805.73333333333335</v>
      </c>
      <c r="I170" s="219">
        <v>797.61666666666667</v>
      </c>
      <c r="J170" s="219">
        <v>827.71666666666658</v>
      </c>
      <c r="K170" s="219">
        <v>835.83333333333337</v>
      </c>
      <c r="L170" s="219">
        <v>842.76666666666654</v>
      </c>
      <c r="M170" s="220">
        <v>828.9</v>
      </c>
      <c r="N170" s="220">
        <v>813.85</v>
      </c>
      <c r="O170" s="220">
        <v>102590250</v>
      </c>
      <c r="P170" s="221">
        <v>-5.6338232942236954E-3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45442</v>
      </c>
      <c r="E171" s="217">
        <v>25716.5</v>
      </c>
      <c r="F171" s="217">
        <v>25746.783333333336</v>
      </c>
      <c r="G171" s="219">
        <v>25538.566666666673</v>
      </c>
      <c r="H171" s="219">
        <v>25360.633333333335</v>
      </c>
      <c r="I171" s="219">
        <v>25152.416666666672</v>
      </c>
      <c r="J171" s="219">
        <v>25924.716666666674</v>
      </c>
      <c r="K171" s="219">
        <v>26132.933333333342</v>
      </c>
      <c r="L171" s="219">
        <v>26310.866666666676</v>
      </c>
      <c r="M171" s="220">
        <v>25955</v>
      </c>
      <c r="N171" s="220">
        <v>25568.85</v>
      </c>
      <c r="O171" s="220">
        <v>350900</v>
      </c>
      <c r="P171" s="221">
        <v>-2.0516399162595952E-2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45442</v>
      </c>
      <c r="E172" s="217">
        <v>7181.05</v>
      </c>
      <c r="F172" s="217">
        <v>7225.7333333333336</v>
      </c>
      <c r="G172" s="219">
        <v>7117.2666666666673</v>
      </c>
      <c r="H172" s="219">
        <v>7053.4833333333336</v>
      </c>
      <c r="I172" s="219">
        <v>6945.0166666666673</v>
      </c>
      <c r="J172" s="219">
        <v>7289.5166666666673</v>
      </c>
      <c r="K172" s="219">
        <v>7397.9833333333345</v>
      </c>
      <c r="L172" s="219">
        <v>7461.7666666666673</v>
      </c>
      <c r="M172" s="220">
        <v>7334.2</v>
      </c>
      <c r="N172" s="220">
        <v>7161.95</v>
      </c>
      <c r="O172" s="220">
        <v>1764450</v>
      </c>
      <c r="P172" s="221">
        <v>-8.6802629361200073E-3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45442</v>
      </c>
      <c r="E173" s="217">
        <v>2295.1</v>
      </c>
      <c r="F173" s="217">
        <v>2293.1333333333332</v>
      </c>
      <c r="G173" s="219">
        <v>2275.6166666666663</v>
      </c>
      <c r="H173" s="219">
        <v>2256.1333333333332</v>
      </c>
      <c r="I173" s="219">
        <v>2238.6166666666663</v>
      </c>
      <c r="J173" s="219">
        <v>2312.6166666666663</v>
      </c>
      <c r="K173" s="219">
        <v>2330.1333333333328</v>
      </c>
      <c r="L173" s="219">
        <v>2349.6166666666663</v>
      </c>
      <c r="M173" s="220">
        <v>2310.65</v>
      </c>
      <c r="N173" s="220">
        <v>2273.65</v>
      </c>
      <c r="O173" s="220">
        <v>5135625</v>
      </c>
      <c r="P173" s="221">
        <v>-1.8701633705932932E-2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45442</v>
      </c>
      <c r="E174" s="217">
        <v>2338.4499999999998</v>
      </c>
      <c r="F174" s="217">
        <v>2351.0333333333333</v>
      </c>
      <c r="G174" s="219">
        <v>2320.4166666666665</v>
      </c>
      <c r="H174" s="219">
        <v>2302.3833333333332</v>
      </c>
      <c r="I174" s="219">
        <v>2271.7666666666664</v>
      </c>
      <c r="J174" s="219">
        <v>2369.0666666666666</v>
      </c>
      <c r="K174" s="219">
        <v>2399.6833333333334</v>
      </c>
      <c r="L174" s="219">
        <v>2417.7166666666667</v>
      </c>
      <c r="M174" s="220">
        <v>2381.65</v>
      </c>
      <c r="N174" s="220">
        <v>2333</v>
      </c>
      <c r="O174" s="220">
        <v>7312500</v>
      </c>
      <c r="P174" s="221">
        <v>-6.5617867623084447E-3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45442</v>
      </c>
      <c r="E175" s="217">
        <v>1542.25</v>
      </c>
      <c r="F175" s="217">
        <v>1538.0666666666666</v>
      </c>
      <c r="G175" s="219">
        <v>1507.8833333333332</v>
      </c>
      <c r="H175" s="219">
        <v>1473.5166666666667</v>
      </c>
      <c r="I175" s="219">
        <v>1443.3333333333333</v>
      </c>
      <c r="J175" s="219">
        <v>1572.4333333333332</v>
      </c>
      <c r="K175" s="219">
        <v>1602.6166666666666</v>
      </c>
      <c r="L175" s="219">
        <v>1636.9833333333331</v>
      </c>
      <c r="M175" s="220">
        <v>1568.25</v>
      </c>
      <c r="N175" s="220">
        <v>1503.7</v>
      </c>
      <c r="O175" s="220">
        <v>16088450</v>
      </c>
      <c r="P175" s="221">
        <v>4.9882374437567094E-2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45442</v>
      </c>
      <c r="E176" s="217">
        <v>677.05</v>
      </c>
      <c r="F176" s="217">
        <v>672.61666666666667</v>
      </c>
      <c r="G176" s="219">
        <v>666.43333333333339</v>
      </c>
      <c r="H176" s="219">
        <v>655.81666666666672</v>
      </c>
      <c r="I176" s="219">
        <v>649.63333333333344</v>
      </c>
      <c r="J176" s="219">
        <v>683.23333333333335</v>
      </c>
      <c r="K176" s="219">
        <v>689.41666666666652</v>
      </c>
      <c r="L176" s="219">
        <v>700.0333333333333</v>
      </c>
      <c r="M176" s="220">
        <v>678.8</v>
      </c>
      <c r="N176" s="220">
        <v>662</v>
      </c>
      <c r="O176" s="220">
        <v>8038500</v>
      </c>
      <c r="P176" s="221">
        <v>-5.9358189575217952E-3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45442</v>
      </c>
      <c r="E177" s="217">
        <v>703.05</v>
      </c>
      <c r="F177" s="217">
        <v>700.19999999999993</v>
      </c>
      <c r="G177" s="219">
        <v>694.89999999999986</v>
      </c>
      <c r="H177" s="219">
        <v>686.74999999999989</v>
      </c>
      <c r="I177" s="219">
        <v>681.44999999999982</v>
      </c>
      <c r="J177" s="219">
        <v>708.34999999999991</v>
      </c>
      <c r="K177" s="219">
        <v>713.64999999999986</v>
      </c>
      <c r="L177" s="219">
        <v>721.8</v>
      </c>
      <c r="M177" s="220">
        <v>705.5</v>
      </c>
      <c r="N177" s="220">
        <v>692.05</v>
      </c>
      <c r="O177" s="220">
        <v>5914000</v>
      </c>
      <c r="P177" s="221">
        <v>-5.7379662097545428E-2</v>
      </c>
    </row>
    <row r="178" spans="1:16" ht="12.75" customHeight="1">
      <c r="A178" s="213">
        <v>168</v>
      </c>
      <c r="B178" s="225" t="s">
        <v>850</v>
      </c>
      <c r="C178" s="224" t="s">
        <v>218</v>
      </c>
      <c r="D178" s="218">
        <v>45442</v>
      </c>
      <c r="E178" s="217">
        <v>1089.05</v>
      </c>
      <c r="F178" s="217">
        <v>1088.4333333333334</v>
      </c>
      <c r="G178" s="219">
        <v>1078.6666666666667</v>
      </c>
      <c r="H178" s="219">
        <v>1068.2833333333333</v>
      </c>
      <c r="I178" s="219">
        <v>1058.5166666666667</v>
      </c>
      <c r="J178" s="219">
        <v>1098.8166666666668</v>
      </c>
      <c r="K178" s="219">
        <v>1108.5833333333333</v>
      </c>
      <c r="L178" s="219">
        <v>1118.9666666666669</v>
      </c>
      <c r="M178" s="220">
        <v>1098.2</v>
      </c>
      <c r="N178" s="220">
        <v>1078.05</v>
      </c>
      <c r="O178" s="220">
        <v>13604250</v>
      </c>
      <c r="P178" s="221">
        <v>2.7158340600473403E-2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45442</v>
      </c>
      <c r="E179" s="217">
        <v>1820.2</v>
      </c>
      <c r="F179" s="217">
        <v>1815.7166666666665</v>
      </c>
      <c r="G179" s="219">
        <v>1800.4833333333329</v>
      </c>
      <c r="H179" s="219">
        <v>1780.7666666666664</v>
      </c>
      <c r="I179" s="219">
        <v>1765.5333333333328</v>
      </c>
      <c r="J179" s="219">
        <v>1835.4333333333329</v>
      </c>
      <c r="K179" s="219">
        <v>1850.6666666666665</v>
      </c>
      <c r="L179" s="219">
        <v>1870.383333333333</v>
      </c>
      <c r="M179" s="220">
        <v>1830.95</v>
      </c>
      <c r="N179" s="220">
        <v>1796</v>
      </c>
      <c r="O179" s="220">
        <v>7699500</v>
      </c>
      <c r="P179" s="221">
        <v>-9.1371211633743E-3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45442</v>
      </c>
      <c r="E180" s="217">
        <v>1113.75</v>
      </c>
      <c r="F180" s="217">
        <v>1105.5166666666667</v>
      </c>
      <c r="G180" s="219">
        <v>1095.1333333333332</v>
      </c>
      <c r="H180" s="219">
        <v>1076.5166666666667</v>
      </c>
      <c r="I180" s="219">
        <v>1066.1333333333332</v>
      </c>
      <c r="J180" s="219">
        <v>1124.1333333333332</v>
      </c>
      <c r="K180" s="219">
        <v>1134.5166666666669</v>
      </c>
      <c r="L180" s="219">
        <v>1153.1333333333332</v>
      </c>
      <c r="M180" s="220">
        <v>1115.9000000000001</v>
      </c>
      <c r="N180" s="220">
        <v>1086.9000000000001</v>
      </c>
      <c r="O180" s="220">
        <v>11626650</v>
      </c>
      <c r="P180" s="221">
        <v>-2.2436625047294739E-2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45442</v>
      </c>
      <c r="E181" s="217">
        <v>950.55</v>
      </c>
      <c r="F181" s="217">
        <v>951.25</v>
      </c>
      <c r="G181" s="219">
        <v>944.85</v>
      </c>
      <c r="H181" s="219">
        <v>939.15</v>
      </c>
      <c r="I181" s="219">
        <v>932.75</v>
      </c>
      <c r="J181" s="219">
        <v>956.95</v>
      </c>
      <c r="K181" s="219">
        <v>963.35000000000014</v>
      </c>
      <c r="L181" s="219">
        <v>969.05000000000007</v>
      </c>
      <c r="M181" s="220">
        <v>957.65</v>
      </c>
      <c r="N181" s="220">
        <v>945.55</v>
      </c>
      <c r="O181" s="220">
        <v>88007475</v>
      </c>
      <c r="P181" s="221">
        <v>-9.2352818500284119E-3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45442</v>
      </c>
      <c r="E182" s="217">
        <v>448.35</v>
      </c>
      <c r="F182" s="217">
        <v>445.2833333333333</v>
      </c>
      <c r="G182" s="219">
        <v>440.41666666666663</v>
      </c>
      <c r="H182" s="219">
        <v>432.48333333333335</v>
      </c>
      <c r="I182" s="219">
        <v>427.61666666666667</v>
      </c>
      <c r="J182" s="219">
        <v>453.21666666666658</v>
      </c>
      <c r="K182" s="219">
        <v>458.08333333333326</v>
      </c>
      <c r="L182" s="219">
        <v>466.01666666666654</v>
      </c>
      <c r="M182" s="220">
        <v>450.15</v>
      </c>
      <c r="N182" s="220">
        <v>437.35</v>
      </c>
      <c r="O182" s="220">
        <v>89293050</v>
      </c>
      <c r="P182" s="221">
        <v>-4.0112035061749894E-2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45442</v>
      </c>
      <c r="E183" s="217">
        <v>173.35</v>
      </c>
      <c r="F183" s="217">
        <v>173.54999999999998</v>
      </c>
      <c r="G183" s="219">
        <v>171.39999999999998</v>
      </c>
      <c r="H183" s="219">
        <v>169.45</v>
      </c>
      <c r="I183" s="219">
        <v>167.29999999999998</v>
      </c>
      <c r="J183" s="219">
        <v>175.49999999999997</v>
      </c>
      <c r="K183" s="219">
        <v>177.65</v>
      </c>
      <c r="L183" s="219">
        <v>179.59999999999997</v>
      </c>
      <c r="M183" s="220">
        <v>175.7</v>
      </c>
      <c r="N183" s="220">
        <v>171.6</v>
      </c>
      <c r="O183" s="220">
        <v>254501500</v>
      </c>
      <c r="P183" s="221">
        <v>-2.6725865896501931E-3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45442</v>
      </c>
      <c r="E184" s="217">
        <v>3833.45</v>
      </c>
      <c r="F184" s="217">
        <v>3835.25</v>
      </c>
      <c r="G184" s="219">
        <v>3818.5</v>
      </c>
      <c r="H184" s="219">
        <v>3803.55</v>
      </c>
      <c r="I184" s="219">
        <v>3786.8</v>
      </c>
      <c r="J184" s="219">
        <v>3850.2</v>
      </c>
      <c r="K184" s="219">
        <v>3866.95</v>
      </c>
      <c r="L184" s="219">
        <v>3881.8999999999996</v>
      </c>
      <c r="M184" s="220">
        <v>3852</v>
      </c>
      <c r="N184" s="220">
        <v>3820.3</v>
      </c>
      <c r="O184" s="220">
        <v>15295700</v>
      </c>
      <c r="P184" s="221">
        <v>2.0538268433650534E-2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45442</v>
      </c>
      <c r="E185" s="217">
        <v>1331.05</v>
      </c>
      <c r="F185" s="217">
        <v>1326.0333333333333</v>
      </c>
      <c r="G185" s="219">
        <v>1316.2666666666667</v>
      </c>
      <c r="H185" s="219">
        <v>1301.4833333333333</v>
      </c>
      <c r="I185" s="219">
        <v>1291.7166666666667</v>
      </c>
      <c r="J185" s="219">
        <v>1340.8166666666666</v>
      </c>
      <c r="K185" s="219">
        <v>1350.583333333333</v>
      </c>
      <c r="L185" s="219">
        <v>1365.3666666666666</v>
      </c>
      <c r="M185" s="220">
        <v>1335.8</v>
      </c>
      <c r="N185" s="220">
        <v>1311.25</v>
      </c>
      <c r="O185" s="220">
        <v>15919800</v>
      </c>
      <c r="P185" s="221">
        <v>-2.3768350564774273E-2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45442</v>
      </c>
      <c r="E186" s="217">
        <v>3385.5</v>
      </c>
      <c r="F186" s="217">
        <v>3384.4833333333336</v>
      </c>
      <c r="G186" s="219">
        <v>3363.3666666666672</v>
      </c>
      <c r="H186" s="219">
        <v>3341.2333333333336</v>
      </c>
      <c r="I186" s="219">
        <v>3320.1166666666672</v>
      </c>
      <c r="J186" s="219">
        <v>3406.6166666666672</v>
      </c>
      <c r="K186" s="219">
        <v>3427.733333333334</v>
      </c>
      <c r="L186" s="219">
        <v>3449.8666666666672</v>
      </c>
      <c r="M186" s="220">
        <v>3405.6</v>
      </c>
      <c r="N186" s="220">
        <v>3362.35</v>
      </c>
      <c r="O186" s="220">
        <v>7677775</v>
      </c>
      <c r="P186" s="221">
        <v>-1.3890449753882808E-2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45442</v>
      </c>
      <c r="E187" s="217">
        <v>2671.15</v>
      </c>
      <c r="F187" s="217">
        <v>2679.1666666666665</v>
      </c>
      <c r="G187" s="219">
        <v>2647.9833333333331</v>
      </c>
      <c r="H187" s="219">
        <v>2624.8166666666666</v>
      </c>
      <c r="I187" s="219">
        <v>2593.6333333333332</v>
      </c>
      <c r="J187" s="219">
        <v>2702.333333333333</v>
      </c>
      <c r="K187" s="219">
        <v>2733.5166666666664</v>
      </c>
      <c r="L187" s="219">
        <v>2756.6833333333329</v>
      </c>
      <c r="M187" s="220">
        <v>2710.35</v>
      </c>
      <c r="N187" s="220">
        <v>2656</v>
      </c>
      <c r="O187" s="220">
        <v>1350000</v>
      </c>
      <c r="P187" s="221">
        <v>3.7050759540570581E-4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45442</v>
      </c>
      <c r="E188" s="217">
        <v>4643.3999999999996</v>
      </c>
      <c r="F188" s="217">
        <v>4636.1499999999996</v>
      </c>
      <c r="G188" s="219">
        <v>4555.8999999999996</v>
      </c>
      <c r="H188" s="219">
        <v>4468.3999999999996</v>
      </c>
      <c r="I188" s="219">
        <v>4388.1499999999996</v>
      </c>
      <c r="J188" s="219">
        <v>4723.6499999999996</v>
      </c>
      <c r="K188" s="219">
        <v>4803.8999999999996</v>
      </c>
      <c r="L188" s="219">
        <v>4891.3999999999996</v>
      </c>
      <c r="M188" s="220">
        <v>4716.3999999999996</v>
      </c>
      <c r="N188" s="220">
        <v>4548.6499999999996</v>
      </c>
      <c r="O188" s="220">
        <v>3435600</v>
      </c>
      <c r="P188" s="221">
        <v>-4.0871021775544386E-2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45442</v>
      </c>
      <c r="E189" s="217">
        <v>2143.4</v>
      </c>
      <c r="F189" s="217">
        <v>2146.0166666666664</v>
      </c>
      <c r="G189" s="219">
        <v>2121.0333333333328</v>
      </c>
      <c r="H189" s="219">
        <v>2098.6666666666665</v>
      </c>
      <c r="I189" s="219">
        <v>2073.6833333333329</v>
      </c>
      <c r="J189" s="219">
        <v>2168.3833333333328</v>
      </c>
      <c r="K189" s="219">
        <v>2193.3666666666663</v>
      </c>
      <c r="L189" s="219">
        <v>2215.7333333333327</v>
      </c>
      <c r="M189" s="220">
        <v>2171</v>
      </c>
      <c r="N189" s="220">
        <v>2123.65</v>
      </c>
      <c r="O189" s="220">
        <v>6424600</v>
      </c>
      <c r="P189" s="221">
        <v>-8.7089048552144567E-4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45442</v>
      </c>
      <c r="E190" s="217">
        <v>1871.25</v>
      </c>
      <c r="F190" s="217">
        <v>1871.8166666666666</v>
      </c>
      <c r="G190" s="219">
        <v>1847.4333333333332</v>
      </c>
      <c r="H190" s="219">
        <v>1823.6166666666666</v>
      </c>
      <c r="I190" s="219">
        <v>1799.2333333333331</v>
      </c>
      <c r="J190" s="219">
        <v>1895.6333333333332</v>
      </c>
      <c r="K190" s="219">
        <v>1920.0166666666664</v>
      </c>
      <c r="L190" s="219">
        <v>1943.8333333333333</v>
      </c>
      <c r="M190" s="220">
        <v>1896.2</v>
      </c>
      <c r="N190" s="220">
        <v>1848</v>
      </c>
      <c r="O190" s="220">
        <v>2758000</v>
      </c>
      <c r="P190" s="221">
        <v>5.5734190782422297E-2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45442</v>
      </c>
      <c r="E191" s="217">
        <v>9923.15</v>
      </c>
      <c r="F191" s="217">
        <v>9912.7166666666672</v>
      </c>
      <c r="G191" s="219">
        <v>9855.4333333333343</v>
      </c>
      <c r="H191" s="219">
        <v>9787.7166666666672</v>
      </c>
      <c r="I191" s="219">
        <v>9730.4333333333343</v>
      </c>
      <c r="J191" s="219">
        <v>9980.4333333333343</v>
      </c>
      <c r="K191" s="219">
        <v>10037.716666666667</v>
      </c>
      <c r="L191" s="219">
        <v>10105.433333333334</v>
      </c>
      <c r="M191" s="220">
        <v>9970</v>
      </c>
      <c r="N191" s="220">
        <v>9845</v>
      </c>
      <c r="O191" s="220">
        <v>1996600</v>
      </c>
      <c r="P191" s="221">
        <v>6.9090725704775832E-3</v>
      </c>
    </row>
    <row r="192" spans="1:16" ht="12.75" customHeight="1">
      <c r="A192" s="213">
        <v>182</v>
      </c>
      <c r="B192" s="225" t="s">
        <v>850</v>
      </c>
      <c r="C192" s="217" t="s">
        <v>232</v>
      </c>
      <c r="D192" s="218">
        <v>45442</v>
      </c>
      <c r="E192" s="217">
        <v>517.35</v>
      </c>
      <c r="F192" s="217">
        <v>517.2833333333333</v>
      </c>
      <c r="G192" s="219">
        <v>511.56666666666661</v>
      </c>
      <c r="H192" s="219">
        <v>505.7833333333333</v>
      </c>
      <c r="I192" s="219">
        <v>500.06666666666661</v>
      </c>
      <c r="J192" s="219">
        <v>523.06666666666661</v>
      </c>
      <c r="K192" s="219">
        <v>528.7833333333333</v>
      </c>
      <c r="L192" s="219">
        <v>534.56666666666661</v>
      </c>
      <c r="M192" s="220">
        <v>523</v>
      </c>
      <c r="N192" s="220">
        <v>511.5</v>
      </c>
      <c r="O192" s="220">
        <v>38347400</v>
      </c>
      <c r="P192" s="221">
        <v>2.0162545391665225E-2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45442</v>
      </c>
      <c r="E193" s="217">
        <v>488.1</v>
      </c>
      <c r="F193" s="217">
        <v>490.83333333333331</v>
      </c>
      <c r="G193" s="219">
        <v>474.36666666666662</v>
      </c>
      <c r="H193" s="219">
        <v>460.63333333333333</v>
      </c>
      <c r="I193" s="219">
        <v>444.16666666666663</v>
      </c>
      <c r="J193" s="219">
        <v>504.56666666666661</v>
      </c>
      <c r="K193" s="219">
        <v>521.0333333333333</v>
      </c>
      <c r="L193" s="219">
        <v>534.76666666666665</v>
      </c>
      <c r="M193" s="220">
        <v>507.3</v>
      </c>
      <c r="N193" s="220">
        <v>477.1</v>
      </c>
      <c r="O193" s="220">
        <v>103217100</v>
      </c>
      <c r="P193" s="221">
        <v>9.8334833483348337E-3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45442</v>
      </c>
      <c r="E194" s="217">
        <v>1301.8499999999999</v>
      </c>
      <c r="F194" s="217">
        <v>1300.2333333333333</v>
      </c>
      <c r="G194" s="219">
        <v>1291.6666666666667</v>
      </c>
      <c r="H194" s="219">
        <v>1281.4833333333333</v>
      </c>
      <c r="I194" s="219">
        <v>1272.9166666666667</v>
      </c>
      <c r="J194" s="219">
        <v>1310.4166666666667</v>
      </c>
      <c r="K194" s="219">
        <v>1318.9833333333333</v>
      </c>
      <c r="L194" s="219">
        <v>1329.1666666666667</v>
      </c>
      <c r="M194" s="220">
        <v>1308.8</v>
      </c>
      <c r="N194" s="220">
        <v>1290.05</v>
      </c>
      <c r="O194" s="220">
        <v>7849800</v>
      </c>
      <c r="P194" s="221">
        <v>-1.4982683330823671E-2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45442</v>
      </c>
      <c r="E195" s="217">
        <v>462.2</v>
      </c>
      <c r="F195" s="217">
        <v>461.7</v>
      </c>
      <c r="G195" s="219">
        <v>459.5</v>
      </c>
      <c r="H195" s="219">
        <v>456.8</v>
      </c>
      <c r="I195" s="219">
        <v>454.6</v>
      </c>
      <c r="J195" s="219">
        <v>464.4</v>
      </c>
      <c r="K195" s="219">
        <v>466.59999999999991</v>
      </c>
      <c r="L195" s="219">
        <v>469.29999999999995</v>
      </c>
      <c r="M195" s="220">
        <v>463.9</v>
      </c>
      <c r="N195" s="220">
        <v>459</v>
      </c>
      <c r="O195" s="220">
        <v>67311000</v>
      </c>
      <c r="P195" s="221">
        <v>3.3963133640552992E-2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45442</v>
      </c>
      <c r="E196" s="217">
        <v>151.30000000000001</v>
      </c>
      <c r="F196" s="217">
        <v>149.68333333333334</v>
      </c>
      <c r="G196" s="219">
        <v>147.61666666666667</v>
      </c>
      <c r="H196" s="219">
        <v>143.93333333333334</v>
      </c>
      <c r="I196" s="219">
        <v>141.86666666666667</v>
      </c>
      <c r="J196" s="219">
        <v>153.36666666666667</v>
      </c>
      <c r="K196" s="219">
        <v>155.43333333333334</v>
      </c>
      <c r="L196" s="219">
        <v>159.11666666666667</v>
      </c>
      <c r="M196" s="220">
        <v>151.75</v>
      </c>
      <c r="N196" s="220">
        <v>146</v>
      </c>
      <c r="O196" s="220">
        <v>119811000</v>
      </c>
      <c r="P196" s="221">
        <v>-2.311530747028032E-2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45442</v>
      </c>
      <c r="E197" s="217">
        <v>1085.5999999999999</v>
      </c>
      <c r="F197" s="217">
        <v>1078.3666666666666</v>
      </c>
      <c r="G197" s="219">
        <v>1057.4833333333331</v>
      </c>
      <c r="H197" s="219">
        <v>1029.3666666666666</v>
      </c>
      <c r="I197" s="219">
        <v>1008.4833333333331</v>
      </c>
      <c r="J197" s="219">
        <v>1106.4833333333331</v>
      </c>
      <c r="K197" s="219">
        <v>1127.3666666666668</v>
      </c>
      <c r="L197" s="219">
        <v>1155.4833333333331</v>
      </c>
      <c r="M197" s="220">
        <v>1099.25</v>
      </c>
      <c r="N197" s="220">
        <v>1050.25</v>
      </c>
      <c r="O197" s="220">
        <v>11057400</v>
      </c>
      <c r="P197" s="221">
        <v>4.100999830537197E-2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0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0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0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0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238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239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244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246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247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248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249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250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251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252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8" t="s">
        <v>16</v>
      </c>
      <c r="B8" s="400"/>
      <c r="C8" s="403" t="s">
        <v>20</v>
      </c>
      <c r="D8" s="403" t="s">
        <v>21</v>
      </c>
      <c r="E8" s="395" t="s">
        <v>22</v>
      </c>
      <c r="F8" s="396"/>
      <c r="G8" s="397"/>
      <c r="H8" s="395" t="s">
        <v>23</v>
      </c>
      <c r="I8" s="396"/>
      <c r="J8" s="397"/>
      <c r="K8" s="26"/>
      <c r="L8" s="48"/>
      <c r="M8" s="48"/>
      <c r="N8" s="1"/>
      <c r="O8" s="1"/>
    </row>
    <row r="9" spans="1:15" ht="36" customHeight="1">
      <c r="A9" s="399"/>
      <c r="B9" s="402"/>
      <c r="C9" s="402"/>
      <c r="D9" s="40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22597.8</v>
      </c>
      <c r="D10" s="34">
        <v>22570.150000000005</v>
      </c>
      <c r="E10" s="34">
        <v>22510.80000000001</v>
      </c>
      <c r="F10" s="34">
        <v>22423.800000000007</v>
      </c>
      <c r="G10" s="34">
        <v>22364.450000000012</v>
      </c>
      <c r="H10" s="34">
        <v>22657.150000000009</v>
      </c>
      <c r="I10" s="34">
        <v>22716.500000000007</v>
      </c>
      <c r="J10" s="34">
        <v>22803.500000000007</v>
      </c>
      <c r="K10" s="34">
        <v>22629.5</v>
      </c>
      <c r="L10" s="34">
        <v>22483.15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47781.95</v>
      </c>
      <c r="D11" s="34">
        <v>47777.083333333336</v>
      </c>
      <c r="E11" s="34">
        <v>47440.116666666669</v>
      </c>
      <c r="F11" s="34">
        <v>47098.283333333333</v>
      </c>
      <c r="G11" s="34">
        <v>46761.316666666666</v>
      </c>
      <c r="H11" s="34">
        <v>48118.916666666672</v>
      </c>
      <c r="I11" s="34">
        <v>48455.883333333331</v>
      </c>
      <c r="J11" s="34">
        <v>48797.716666666674</v>
      </c>
      <c r="K11" s="34">
        <v>48114.05</v>
      </c>
      <c r="L11" s="34">
        <v>47435.25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6726.9</v>
      </c>
      <c r="D12" s="36">
        <v>6695.0333333333328</v>
      </c>
      <c r="E12" s="36">
        <v>6636.7666666666655</v>
      </c>
      <c r="F12" s="36">
        <v>6546.6333333333323</v>
      </c>
      <c r="G12" s="36">
        <v>6488.366666666665</v>
      </c>
      <c r="H12" s="36">
        <v>6785.1666666666661</v>
      </c>
      <c r="I12" s="36">
        <v>6843.4333333333325</v>
      </c>
      <c r="J12" s="36">
        <v>6933.5666666666666</v>
      </c>
      <c r="K12" s="36">
        <v>6753.3</v>
      </c>
      <c r="L12" s="36">
        <v>6604.9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8716.4500000000007</v>
      </c>
      <c r="D13" s="36">
        <v>8695.9</v>
      </c>
      <c r="E13" s="36">
        <v>8667.8499999999985</v>
      </c>
      <c r="F13" s="36">
        <v>8619.2499999999982</v>
      </c>
      <c r="G13" s="36">
        <v>8591.1999999999971</v>
      </c>
      <c r="H13" s="36">
        <v>8744.5</v>
      </c>
      <c r="I13" s="36">
        <v>8772.5499999999993</v>
      </c>
      <c r="J13" s="36">
        <v>8821.1500000000015</v>
      </c>
      <c r="K13" s="36">
        <v>8723.9500000000007</v>
      </c>
      <c r="L13" s="36">
        <v>8647.2999999999993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33613.050000000003</v>
      </c>
      <c r="D14" s="36">
        <v>33567.183333333327</v>
      </c>
      <c r="E14" s="36">
        <v>33410.016666666656</v>
      </c>
      <c r="F14" s="36">
        <v>33206.98333333333</v>
      </c>
      <c r="G14" s="36">
        <v>33049.816666666658</v>
      </c>
      <c r="H14" s="36">
        <v>33770.216666666653</v>
      </c>
      <c r="I14" s="36">
        <v>33927.383333333324</v>
      </c>
      <c r="J14" s="36">
        <v>34130.41666666665</v>
      </c>
      <c r="K14" s="36">
        <v>33724.35</v>
      </c>
      <c r="L14" s="36">
        <v>33364.15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10687.75</v>
      </c>
      <c r="D15" s="36">
        <v>10643.449999999999</v>
      </c>
      <c r="E15" s="36">
        <v>10557.149999999998</v>
      </c>
      <c r="F15" s="36">
        <v>10426.549999999999</v>
      </c>
      <c r="G15" s="36">
        <v>10340.249999999998</v>
      </c>
      <c r="H15" s="36">
        <v>10774.049999999997</v>
      </c>
      <c r="I15" s="36">
        <v>10860.349999999997</v>
      </c>
      <c r="J15" s="36">
        <v>10990.949999999997</v>
      </c>
      <c r="K15" s="36">
        <v>10729.75</v>
      </c>
      <c r="L15" s="36">
        <v>10512.85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14618.6</v>
      </c>
      <c r="D16" s="36">
        <v>14583.733333333332</v>
      </c>
      <c r="E16" s="36">
        <v>14508.916666666664</v>
      </c>
      <c r="F16" s="36">
        <v>14399.233333333332</v>
      </c>
      <c r="G16" s="36">
        <v>14324.416666666664</v>
      </c>
      <c r="H16" s="36">
        <v>14693.416666666664</v>
      </c>
      <c r="I16" s="36">
        <v>14768.233333333334</v>
      </c>
      <c r="J16" s="36">
        <v>14877.916666666664</v>
      </c>
      <c r="K16" s="36">
        <v>14658.55</v>
      </c>
      <c r="L16" s="36">
        <v>14474.05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8413.2000000000007</v>
      </c>
      <c r="D17" s="36">
        <v>8462.5833333333339</v>
      </c>
      <c r="E17" s="36">
        <v>8335.1666666666679</v>
      </c>
      <c r="F17" s="36">
        <v>8257.1333333333332</v>
      </c>
      <c r="G17" s="36">
        <v>8129.7166666666672</v>
      </c>
      <c r="H17" s="36">
        <v>8540.6166666666686</v>
      </c>
      <c r="I17" s="36">
        <v>8668.0333333333365</v>
      </c>
      <c r="J17" s="36">
        <v>8746.0666666666693</v>
      </c>
      <c r="K17" s="31">
        <v>8590</v>
      </c>
      <c r="L17" s="31">
        <v>8384.5499999999993</v>
      </c>
      <c r="M17" s="31">
        <v>3.2637399999999999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2543.35</v>
      </c>
      <c r="D18" s="36">
        <v>2528.8333333333335</v>
      </c>
      <c r="E18" s="36">
        <v>2509.5166666666669</v>
      </c>
      <c r="F18" s="36">
        <v>2475.6833333333334</v>
      </c>
      <c r="G18" s="36">
        <v>2456.3666666666668</v>
      </c>
      <c r="H18" s="36">
        <v>2562.666666666667</v>
      </c>
      <c r="I18" s="36">
        <v>2581.9833333333336</v>
      </c>
      <c r="J18" s="36">
        <v>2615.8166666666671</v>
      </c>
      <c r="K18" s="31">
        <v>2548.15</v>
      </c>
      <c r="L18" s="31">
        <v>2495</v>
      </c>
      <c r="M18" s="31">
        <v>3.9620799999999998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1704.1</v>
      </c>
      <c r="D19" s="36">
        <v>1704.4000000000003</v>
      </c>
      <c r="E19" s="36">
        <v>1679.8500000000006</v>
      </c>
      <c r="F19" s="36">
        <v>1655.6000000000004</v>
      </c>
      <c r="G19" s="36">
        <v>1631.0500000000006</v>
      </c>
      <c r="H19" s="36">
        <v>1728.6500000000005</v>
      </c>
      <c r="I19" s="36">
        <v>1753.2000000000003</v>
      </c>
      <c r="J19" s="36">
        <v>1777.4500000000005</v>
      </c>
      <c r="K19" s="31">
        <v>1728.95</v>
      </c>
      <c r="L19" s="31">
        <v>1680.15</v>
      </c>
      <c r="M19" s="31">
        <v>3.8495499999999998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603.29999999999995</v>
      </c>
      <c r="D20" s="36">
        <v>608.13333333333333</v>
      </c>
      <c r="E20" s="36">
        <v>595.7166666666667</v>
      </c>
      <c r="F20" s="36">
        <v>588.13333333333333</v>
      </c>
      <c r="G20" s="36">
        <v>575.7166666666667</v>
      </c>
      <c r="H20" s="36">
        <v>615.7166666666667</v>
      </c>
      <c r="I20" s="36">
        <v>628.13333333333344</v>
      </c>
      <c r="J20" s="36">
        <v>635.7166666666667</v>
      </c>
      <c r="K20" s="31">
        <v>620.54999999999995</v>
      </c>
      <c r="L20" s="31">
        <v>600.54999999999995</v>
      </c>
      <c r="M20" s="31">
        <v>48.91339</v>
      </c>
      <c r="N20" s="1"/>
      <c r="O20" s="1"/>
    </row>
    <row r="21" spans="1:15" ht="12.75" customHeight="1">
      <c r="A21" s="51">
        <v>12</v>
      </c>
      <c r="B21" s="53" t="s">
        <v>828</v>
      </c>
      <c r="C21" s="31">
        <v>1086.95</v>
      </c>
      <c r="D21" s="36">
        <v>1080.5</v>
      </c>
      <c r="E21" s="36">
        <v>1069</v>
      </c>
      <c r="F21" s="36">
        <v>1051.05</v>
      </c>
      <c r="G21" s="36">
        <v>1039.55</v>
      </c>
      <c r="H21" s="36">
        <v>1098.45</v>
      </c>
      <c r="I21" s="36">
        <v>1109.95</v>
      </c>
      <c r="J21" s="36">
        <v>1127.9000000000001</v>
      </c>
      <c r="K21" s="31">
        <v>1092</v>
      </c>
      <c r="L21" s="31">
        <v>1062.55</v>
      </c>
      <c r="M21" s="31">
        <v>12.74103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3140.95</v>
      </c>
      <c r="D22" s="36">
        <v>3119.8166666666671</v>
      </c>
      <c r="E22" s="36">
        <v>3094.6333333333341</v>
      </c>
      <c r="F22" s="36">
        <v>3048.3166666666671</v>
      </c>
      <c r="G22" s="36">
        <v>3023.1333333333341</v>
      </c>
      <c r="H22" s="36">
        <v>3166.1333333333341</v>
      </c>
      <c r="I22" s="36">
        <v>3191.3166666666675</v>
      </c>
      <c r="J22" s="36">
        <v>3237.6333333333341</v>
      </c>
      <c r="K22" s="31">
        <v>3145</v>
      </c>
      <c r="L22" s="31">
        <v>3073.5</v>
      </c>
      <c r="M22" s="31">
        <v>33.710769999999997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1866.45</v>
      </c>
      <c r="D23" s="36">
        <v>1874.8166666666666</v>
      </c>
      <c r="E23" s="36">
        <v>1851.6333333333332</v>
      </c>
      <c r="F23" s="36">
        <v>1836.8166666666666</v>
      </c>
      <c r="G23" s="36">
        <v>1813.6333333333332</v>
      </c>
      <c r="H23" s="36">
        <v>1889.6333333333332</v>
      </c>
      <c r="I23" s="36">
        <v>1912.8166666666666</v>
      </c>
      <c r="J23" s="36">
        <v>1927.6333333333332</v>
      </c>
      <c r="K23" s="31">
        <v>1898</v>
      </c>
      <c r="L23" s="31">
        <v>1860</v>
      </c>
      <c r="M23" s="31">
        <v>5.7831099999999998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1378.2</v>
      </c>
      <c r="D24" s="36">
        <v>1378.9166666666667</v>
      </c>
      <c r="E24" s="36">
        <v>1363.4833333333336</v>
      </c>
      <c r="F24" s="36">
        <v>1348.7666666666669</v>
      </c>
      <c r="G24" s="36">
        <v>1333.3333333333337</v>
      </c>
      <c r="H24" s="36">
        <v>1393.6333333333334</v>
      </c>
      <c r="I24" s="36">
        <v>1409.0666666666664</v>
      </c>
      <c r="J24" s="36">
        <v>1423.7833333333333</v>
      </c>
      <c r="K24" s="31">
        <v>1394.35</v>
      </c>
      <c r="L24" s="31">
        <v>1364.2</v>
      </c>
      <c r="M24" s="31">
        <v>18.785620000000002</v>
      </c>
      <c r="N24" s="1"/>
      <c r="O24" s="1"/>
    </row>
    <row r="25" spans="1:15" ht="12.75" customHeight="1">
      <c r="A25" s="51">
        <v>16</v>
      </c>
      <c r="B25" s="53" t="s">
        <v>791</v>
      </c>
      <c r="C25" s="31">
        <v>691.45</v>
      </c>
      <c r="D25" s="36">
        <v>697.70000000000016</v>
      </c>
      <c r="E25" s="36">
        <v>679.8000000000003</v>
      </c>
      <c r="F25" s="36">
        <v>668.15000000000009</v>
      </c>
      <c r="G25" s="36">
        <v>650.25000000000023</v>
      </c>
      <c r="H25" s="36">
        <v>709.35000000000036</v>
      </c>
      <c r="I25" s="36">
        <v>727.25000000000023</v>
      </c>
      <c r="J25" s="36">
        <v>738.90000000000043</v>
      </c>
      <c r="K25" s="31">
        <v>715.6</v>
      </c>
      <c r="L25" s="31">
        <v>686.05</v>
      </c>
      <c r="M25" s="31">
        <v>101.00566999999999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934.85</v>
      </c>
      <c r="D26" s="36">
        <v>936.6</v>
      </c>
      <c r="E26" s="36">
        <v>926.75</v>
      </c>
      <c r="F26" s="36">
        <v>918.65</v>
      </c>
      <c r="G26" s="36">
        <v>908.8</v>
      </c>
      <c r="H26" s="36">
        <v>944.7</v>
      </c>
      <c r="I26" s="36">
        <v>954.55000000000018</v>
      </c>
      <c r="J26" s="36">
        <v>962.65000000000009</v>
      </c>
      <c r="K26" s="31">
        <v>946.45</v>
      </c>
      <c r="L26" s="31">
        <v>928.5</v>
      </c>
      <c r="M26" s="31">
        <v>10.75521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340.35</v>
      </c>
      <c r="D27" s="36">
        <v>342.56666666666666</v>
      </c>
      <c r="E27" s="36">
        <v>337.13333333333333</v>
      </c>
      <c r="F27" s="36">
        <v>333.91666666666669</v>
      </c>
      <c r="G27" s="36">
        <v>328.48333333333335</v>
      </c>
      <c r="H27" s="36">
        <v>345.7833333333333</v>
      </c>
      <c r="I27" s="36">
        <v>351.21666666666658</v>
      </c>
      <c r="J27" s="36">
        <v>354.43333333333328</v>
      </c>
      <c r="K27" s="31">
        <v>348</v>
      </c>
      <c r="L27" s="31">
        <v>339.35</v>
      </c>
      <c r="M27" s="31">
        <v>13.867749999999999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223.35</v>
      </c>
      <c r="D28" s="36">
        <v>223.83333333333334</v>
      </c>
      <c r="E28" s="36">
        <v>220.31666666666669</v>
      </c>
      <c r="F28" s="36">
        <v>217.28333333333336</v>
      </c>
      <c r="G28" s="36">
        <v>213.76666666666671</v>
      </c>
      <c r="H28" s="36">
        <v>226.86666666666667</v>
      </c>
      <c r="I28" s="36">
        <v>230.38333333333333</v>
      </c>
      <c r="J28" s="36">
        <v>233.41666666666666</v>
      </c>
      <c r="K28" s="31">
        <v>227.35</v>
      </c>
      <c r="L28" s="31">
        <v>220.8</v>
      </c>
      <c r="M28" s="31">
        <v>51.424039999999998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282.5</v>
      </c>
      <c r="D29" s="36">
        <v>282.98333333333335</v>
      </c>
      <c r="E29" s="36">
        <v>277.7166666666667</v>
      </c>
      <c r="F29" s="36">
        <v>272.93333333333334</v>
      </c>
      <c r="G29" s="36">
        <v>267.66666666666669</v>
      </c>
      <c r="H29" s="36">
        <v>287.76666666666671</v>
      </c>
      <c r="I29" s="36">
        <v>293.03333333333336</v>
      </c>
      <c r="J29" s="36">
        <v>297.81666666666672</v>
      </c>
      <c r="K29" s="31">
        <v>288.25</v>
      </c>
      <c r="L29" s="31">
        <v>278.2</v>
      </c>
      <c r="M29" s="31">
        <v>119.66754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5304.25</v>
      </c>
      <c r="D30" s="36">
        <v>5298.25</v>
      </c>
      <c r="E30" s="36">
        <v>5214.1499999999996</v>
      </c>
      <c r="F30" s="36">
        <v>5124.0499999999993</v>
      </c>
      <c r="G30" s="36">
        <v>5039.9499999999989</v>
      </c>
      <c r="H30" s="36">
        <v>5388.35</v>
      </c>
      <c r="I30" s="36">
        <v>5472.4500000000007</v>
      </c>
      <c r="J30" s="36">
        <v>5562.5500000000011</v>
      </c>
      <c r="K30" s="31">
        <v>5382.35</v>
      </c>
      <c r="L30" s="31">
        <v>5208.1499999999996</v>
      </c>
      <c r="M30" s="31">
        <v>1.6680999999999999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633.04999999999995</v>
      </c>
      <c r="D31" s="36">
        <v>630.15</v>
      </c>
      <c r="E31" s="36">
        <v>624.54999999999995</v>
      </c>
      <c r="F31" s="36">
        <v>616.04999999999995</v>
      </c>
      <c r="G31" s="36">
        <v>610.44999999999993</v>
      </c>
      <c r="H31" s="36">
        <v>638.65</v>
      </c>
      <c r="I31" s="36">
        <v>644.25000000000011</v>
      </c>
      <c r="J31" s="36">
        <v>652.75</v>
      </c>
      <c r="K31" s="31">
        <v>635.75</v>
      </c>
      <c r="L31" s="31">
        <v>621.65</v>
      </c>
      <c r="M31" s="31">
        <v>22.090620000000001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5868.15</v>
      </c>
      <c r="D32" s="36">
        <v>5890.5666666666666</v>
      </c>
      <c r="E32" s="36">
        <v>5822.5333333333328</v>
      </c>
      <c r="F32" s="36">
        <v>5776.9166666666661</v>
      </c>
      <c r="G32" s="36">
        <v>5708.8833333333323</v>
      </c>
      <c r="H32" s="36">
        <v>5936.1833333333334</v>
      </c>
      <c r="I32" s="36">
        <v>6004.2166666666681</v>
      </c>
      <c r="J32" s="36">
        <v>6049.8333333333339</v>
      </c>
      <c r="K32" s="31">
        <v>5958.6</v>
      </c>
      <c r="L32" s="31">
        <v>5844.95</v>
      </c>
      <c r="M32" s="31">
        <v>7.3570099999999998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490.75</v>
      </c>
      <c r="D33" s="36">
        <v>493.7166666666667</v>
      </c>
      <c r="E33" s="36">
        <v>477.43333333333339</v>
      </c>
      <c r="F33" s="36">
        <v>464.11666666666667</v>
      </c>
      <c r="G33" s="36">
        <v>447.83333333333337</v>
      </c>
      <c r="H33" s="36">
        <v>507.03333333333342</v>
      </c>
      <c r="I33" s="36">
        <v>523.31666666666672</v>
      </c>
      <c r="J33" s="36">
        <v>536.63333333333344</v>
      </c>
      <c r="K33" s="31">
        <v>510</v>
      </c>
      <c r="L33" s="31">
        <v>480.4</v>
      </c>
      <c r="M33" s="31">
        <v>95.063410000000005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208.2</v>
      </c>
      <c r="D34" s="36">
        <v>208.73333333333332</v>
      </c>
      <c r="E34" s="36">
        <v>205.61666666666665</v>
      </c>
      <c r="F34" s="36">
        <v>203.03333333333333</v>
      </c>
      <c r="G34" s="36">
        <v>199.91666666666666</v>
      </c>
      <c r="H34" s="36">
        <v>211.31666666666663</v>
      </c>
      <c r="I34" s="36">
        <v>214.43333333333331</v>
      </c>
      <c r="J34" s="36">
        <v>217.01666666666662</v>
      </c>
      <c r="K34" s="31">
        <v>211.85</v>
      </c>
      <c r="L34" s="31">
        <v>206.15</v>
      </c>
      <c r="M34" s="31">
        <v>113.30579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2885.75</v>
      </c>
      <c r="D35" s="36">
        <v>2872.4500000000003</v>
      </c>
      <c r="E35" s="36">
        <v>2849.9000000000005</v>
      </c>
      <c r="F35" s="36">
        <v>2814.05</v>
      </c>
      <c r="G35" s="36">
        <v>2791.5000000000005</v>
      </c>
      <c r="H35" s="36">
        <v>2908.3000000000006</v>
      </c>
      <c r="I35" s="36">
        <v>2930.8500000000008</v>
      </c>
      <c r="J35" s="36">
        <v>2966.7000000000007</v>
      </c>
      <c r="K35" s="31">
        <v>2895</v>
      </c>
      <c r="L35" s="31">
        <v>2836.6</v>
      </c>
      <c r="M35" s="31">
        <v>9.3384599999999995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2105.4499999999998</v>
      </c>
      <c r="D36" s="36">
        <v>2102.9166666666665</v>
      </c>
      <c r="E36" s="36">
        <v>2080.833333333333</v>
      </c>
      <c r="F36" s="36">
        <v>2056.2166666666667</v>
      </c>
      <c r="G36" s="36">
        <v>2034.1333333333332</v>
      </c>
      <c r="H36" s="36">
        <v>2127.5333333333328</v>
      </c>
      <c r="I36" s="36">
        <v>2149.6166666666659</v>
      </c>
      <c r="J36" s="36">
        <v>2174.2333333333327</v>
      </c>
      <c r="K36" s="31">
        <v>2125</v>
      </c>
      <c r="L36" s="31">
        <v>2078.3000000000002</v>
      </c>
      <c r="M36" s="31">
        <v>9.9654500000000006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1222.75</v>
      </c>
      <c r="D37" s="36">
        <v>1220.0833333333333</v>
      </c>
      <c r="E37" s="36">
        <v>1208.3166666666666</v>
      </c>
      <c r="F37" s="36">
        <v>1193.8833333333334</v>
      </c>
      <c r="G37" s="36">
        <v>1182.1166666666668</v>
      </c>
      <c r="H37" s="36">
        <v>1234.5166666666664</v>
      </c>
      <c r="I37" s="36">
        <v>1246.2833333333333</v>
      </c>
      <c r="J37" s="36">
        <v>1260.7166666666662</v>
      </c>
      <c r="K37" s="31">
        <v>1231.8499999999999</v>
      </c>
      <c r="L37" s="31">
        <v>1205.6500000000001</v>
      </c>
      <c r="M37" s="31">
        <v>18.96537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4798.8</v>
      </c>
      <c r="D38" s="36">
        <v>4820.05</v>
      </c>
      <c r="E38" s="36">
        <v>4715.9000000000005</v>
      </c>
      <c r="F38" s="36">
        <v>4633</v>
      </c>
      <c r="G38" s="36">
        <v>4528.8500000000004</v>
      </c>
      <c r="H38" s="36">
        <v>4902.9500000000007</v>
      </c>
      <c r="I38" s="36">
        <v>5007.1000000000004</v>
      </c>
      <c r="J38" s="36">
        <v>5090.0000000000009</v>
      </c>
      <c r="K38" s="31">
        <v>4924.2</v>
      </c>
      <c r="L38" s="31">
        <v>4737.1499999999996</v>
      </c>
      <c r="M38" s="31">
        <v>7.16981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1126</v>
      </c>
      <c r="D39" s="36">
        <v>1128.6499999999999</v>
      </c>
      <c r="E39" s="36">
        <v>1115.2999999999997</v>
      </c>
      <c r="F39" s="36">
        <v>1104.5999999999999</v>
      </c>
      <c r="G39" s="36">
        <v>1091.2499999999998</v>
      </c>
      <c r="H39" s="36">
        <v>1139.3499999999997</v>
      </c>
      <c r="I39" s="36">
        <v>1152.6999999999996</v>
      </c>
      <c r="J39" s="36">
        <v>1163.3999999999996</v>
      </c>
      <c r="K39" s="31">
        <v>1142</v>
      </c>
      <c r="L39" s="31">
        <v>1117.95</v>
      </c>
      <c r="M39" s="31">
        <v>90.940330000000003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8805.5499999999993</v>
      </c>
      <c r="D40" s="36">
        <v>8797.1833333333325</v>
      </c>
      <c r="E40" s="36">
        <v>8744.366666666665</v>
      </c>
      <c r="F40" s="36">
        <v>8683.1833333333325</v>
      </c>
      <c r="G40" s="36">
        <v>8630.366666666665</v>
      </c>
      <c r="H40" s="36">
        <v>8858.366666666665</v>
      </c>
      <c r="I40" s="36">
        <v>8911.1833333333343</v>
      </c>
      <c r="J40" s="36">
        <v>8972.366666666665</v>
      </c>
      <c r="K40" s="31">
        <v>8850</v>
      </c>
      <c r="L40" s="31">
        <v>8736</v>
      </c>
      <c r="M40" s="31">
        <v>3.0283799999999998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6744.55</v>
      </c>
      <c r="D41" s="36">
        <v>6749.75</v>
      </c>
      <c r="E41" s="36">
        <v>6722.05</v>
      </c>
      <c r="F41" s="36">
        <v>6699.55</v>
      </c>
      <c r="G41" s="36">
        <v>6671.85</v>
      </c>
      <c r="H41" s="36">
        <v>6772.25</v>
      </c>
      <c r="I41" s="36">
        <v>6799.9500000000007</v>
      </c>
      <c r="J41" s="36">
        <v>6822.45</v>
      </c>
      <c r="K41" s="31">
        <v>6777.45</v>
      </c>
      <c r="L41" s="31">
        <v>6727.25</v>
      </c>
      <c r="M41" s="31">
        <v>4.1604599999999996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1583.95</v>
      </c>
      <c r="D42" s="36">
        <v>1582.9833333333333</v>
      </c>
      <c r="E42" s="36">
        <v>1575.9666666666667</v>
      </c>
      <c r="F42" s="36">
        <v>1567.9833333333333</v>
      </c>
      <c r="G42" s="36">
        <v>1560.9666666666667</v>
      </c>
      <c r="H42" s="36">
        <v>1590.9666666666667</v>
      </c>
      <c r="I42" s="36">
        <v>1597.9833333333336</v>
      </c>
      <c r="J42" s="36">
        <v>1605.9666666666667</v>
      </c>
      <c r="K42" s="31">
        <v>1590</v>
      </c>
      <c r="L42" s="31">
        <v>1575</v>
      </c>
      <c r="M42" s="31">
        <v>5.7866900000000001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8123.95</v>
      </c>
      <c r="D43" s="36">
        <v>8124.6833333333343</v>
      </c>
      <c r="E43" s="36">
        <v>8074.3666666666686</v>
      </c>
      <c r="F43" s="36">
        <v>8024.7833333333347</v>
      </c>
      <c r="G43" s="36">
        <v>7974.466666666669</v>
      </c>
      <c r="H43" s="36">
        <v>8174.2666666666682</v>
      </c>
      <c r="I43" s="36">
        <v>8224.5833333333339</v>
      </c>
      <c r="J43" s="36">
        <v>8274.1666666666679</v>
      </c>
      <c r="K43" s="31">
        <v>8175</v>
      </c>
      <c r="L43" s="31">
        <v>8075.1</v>
      </c>
      <c r="M43" s="31">
        <v>0.15809999999999999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3113.5</v>
      </c>
      <c r="D44" s="36">
        <v>3102.9166666666665</v>
      </c>
      <c r="E44" s="36">
        <v>3041.083333333333</v>
      </c>
      <c r="F44" s="36">
        <v>2968.6666666666665</v>
      </c>
      <c r="G44" s="36">
        <v>2906.833333333333</v>
      </c>
      <c r="H44" s="36">
        <v>3175.333333333333</v>
      </c>
      <c r="I44" s="36">
        <v>3237.1666666666661</v>
      </c>
      <c r="J44" s="36">
        <v>3309.583333333333</v>
      </c>
      <c r="K44" s="31">
        <v>3164.75</v>
      </c>
      <c r="L44" s="31">
        <v>3030.5</v>
      </c>
      <c r="M44" s="31">
        <v>13.57297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183.5</v>
      </c>
      <c r="D45" s="36">
        <v>183.46666666666667</v>
      </c>
      <c r="E45" s="36">
        <v>181.53333333333333</v>
      </c>
      <c r="F45" s="36">
        <v>179.56666666666666</v>
      </c>
      <c r="G45" s="36">
        <v>177.63333333333333</v>
      </c>
      <c r="H45" s="36">
        <v>185.43333333333334</v>
      </c>
      <c r="I45" s="36">
        <v>187.36666666666667</v>
      </c>
      <c r="J45" s="36">
        <v>189.33333333333334</v>
      </c>
      <c r="K45" s="31">
        <v>185.4</v>
      </c>
      <c r="L45" s="31">
        <v>181.5</v>
      </c>
      <c r="M45" s="31">
        <v>127.9884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263.35000000000002</v>
      </c>
      <c r="D46" s="36">
        <v>264.59999999999997</v>
      </c>
      <c r="E46" s="36">
        <v>261.24999999999994</v>
      </c>
      <c r="F46" s="36">
        <v>259.14999999999998</v>
      </c>
      <c r="G46" s="36">
        <v>255.79999999999995</v>
      </c>
      <c r="H46" s="36">
        <v>266.69999999999993</v>
      </c>
      <c r="I46" s="36">
        <v>270.04999999999995</v>
      </c>
      <c r="J46" s="36">
        <v>272.14999999999992</v>
      </c>
      <c r="K46" s="31">
        <v>267.95</v>
      </c>
      <c r="L46" s="31">
        <v>262.5</v>
      </c>
      <c r="M46" s="31">
        <v>169.12682000000001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126.8</v>
      </c>
      <c r="D47" s="36">
        <v>126.05</v>
      </c>
      <c r="E47" s="36">
        <v>124.69999999999999</v>
      </c>
      <c r="F47" s="36">
        <v>122.6</v>
      </c>
      <c r="G47" s="36">
        <v>121.24999999999999</v>
      </c>
      <c r="H47" s="36">
        <v>128.14999999999998</v>
      </c>
      <c r="I47" s="36">
        <v>129.5</v>
      </c>
      <c r="J47" s="36">
        <v>131.6</v>
      </c>
      <c r="K47" s="31">
        <v>127.4</v>
      </c>
      <c r="L47" s="31">
        <v>123.95</v>
      </c>
      <c r="M47" s="31">
        <v>148.05581000000001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1366.45</v>
      </c>
      <c r="D48" s="36">
        <v>1366.9166666666667</v>
      </c>
      <c r="E48" s="36">
        <v>1357.9833333333336</v>
      </c>
      <c r="F48" s="36">
        <v>1349.5166666666669</v>
      </c>
      <c r="G48" s="36">
        <v>1340.5833333333337</v>
      </c>
      <c r="H48" s="36">
        <v>1375.3833333333334</v>
      </c>
      <c r="I48" s="36">
        <v>1384.3166666666664</v>
      </c>
      <c r="J48" s="36">
        <v>1392.7833333333333</v>
      </c>
      <c r="K48" s="31">
        <v>1375.85</v>
      </c>
      <c r="L48" s="31">
        <v>1358.45</v>
      </c>
      <c r="M48" s="31">
        <v>2.1169099999999998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488</v>
      </c>
      <c r="D49" s="36">
        <v>489.33333333333331</v>
      </c>
      <c r="E49" s="36">
        <v>484.66666666666663</v>
      </c>
      <c r="F49" s="36">
        <v>481.33333333333331</v>
      </c>
      <c r="G49" s="36">
        <v>476.66666666666663</v>
      </c>
      <c r="H49" s="36">
        <v>492.66666666666663</v>
      </c>
      <c r="I49" s="36">
        <v>497.33333333333326</v>
      </c>
      <c r="J49" s="36">
        <v>500.66666666666663</v>
      </c>
      <c r="K49" s="31">
        <v>494</v>
      </c>
      <c r="L49" s="31">
        <v>486</v>
      </c>
      <c r="M49" s="31">
        <v>16.100619999999999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2638.85</v>
      </c>
      <c r="D50" s="36">
        <v>2625.9166666666665</v>
      </c>
      <c r="E50" s="36">
        <v>2513.9333333333329</v>
      </c>
      <c r="F50" s="36">
        <v>2389.0166666666664</v>
      </c>
      <c r="G50" s="36">
        <v>2277.0333333333328</v>
      </c>
      <c r="H50" s="36">
        <v>2750.833333333333</v>
      </c>
      <c r="I50" s="36">
        <v>2862.8166666666666</v>
      </c>
      <c r="J50" s="36">
        <v>2987.7333333333331</v>
      </c>
      <c r="K50" s="31">
        <v>2737.9</v>
      </c>
      <c r="L50" s="31">
        <v>2501</v>
      </c>
      <c r="M50" s="31">
        <v>43.642910000000001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283.60000000000002</v>
      </c>
      <c r="D51" s="36">
        <v>277.4666666666667</v>
      </c>
      <c r="E51" s="36">
        <v>270.43333333333339</v>
      </c>
      <c r="F51" s="36">
        <v>257.26666666666671</v>
      </c>
      <c r="G51" s="36">
        <v>250.23333333333341</v>
      </c>
      <c r="H51" s="36">
        <v>290.63333333333338</v>
      </c>
      <c r="I51" s="36">
        <v>297.66666666666669</v>
      </c>
      <c r="J51" s="36">
        <v>310.83333333333337</v>
      </c>
      <c r="K51" s="31">
        <v>284.5</v>
      </c>
      <c r="L51" s="31">
        <v>264.3</v>
      </c>
      <c r="M51" s="31">
        <v>858.01217999999994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1478.3</v>
      </c>
      <c r="D52" s="36">
        <v>1483.0833333333333</v>
      </c>
      <c r="E52" s="36">
        <v>1455.2166666666665</v>
      </c>
      <c r="F52" s="36">
        <v>1432.1333333333332</v>
      </c>
      <c r="G52" s="36">
        <v>1404.2666666666664</v>
      </c>
      <c r="H52" s="36">
        <v>1506.1666666666665</v>
      </c>
      <c r="I52" s="36">
        <v>1534.0333333333333</v>
      </c>
      <c r="J52" s="36">
        <v>1557.1166666666666</v>
      </c>
      <c r="K52" s="31">
        <v>1510.95</v>
      </c>
      <c r="L52" s="31">
        <v>1460</v>
      </c>
      <c r="M52" s="31">
        <v>7.6671500000000004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301.95</v>
      </c>
      <c r="D53" s="36">
        <v>302.2</v>
      </c>
      <c r="E53" s="36">
        <v>294.75</v>
      </c>
      <c r="F53" s="36">
        <v>287.55</v>
      </c>
      <c r="G53" s="36">
        <v>280.10000000000002</v>
      </c>
      <c r="H53" s="36">
        <v>309.39999999999998</v>
      </c>
      <c r="I53" s="36">
        <v>316.84999999999991</v>
      </c>
      <c r="J53" s="36">
        <v>324.04999999999995</v>
      </c>
      <c r="K53" s="31">
        <v>309.64999999999998</v>
      </c>
      <c r="L53" s="31">
        <v>295</v>
      </c>
      <c r="M53" s="31">
        <v>749.32754999999997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640.5</v>
      </c>
      <c r="D54" s="36">
        <v>640.75</v>
      </c>
      <c r="E54" s="36">
        <v>630.79999999999995</v>
      </c>
      <c r="F54" s="36">
        <v>621.09999999999991</v>
      </c>
      <c r="G54" s="36">
        <v>611.14999999999986</v>
      </c>
      <c r="H54" s="36">
        <v>650.45000000000005</v>
      </c>
      <c r="I54" s="36">
        <v>660.40000000000009</v>
      </c>
      <c r="J54" s="36">
        <v>670.10000000000014</v>
      </c>
      <c r="K54" s="31">
        <v>650.70000000000005</v>
      </c>
      <c r="L54" s="31">
        <v>631.04999999999995</v>
      </c>
      <c r="M54" s="31">
        <v>73.369050000000001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1347.9</v>
      </c>
      <c r="D55" s="36">
        <v>1342.8166666666666</v>
      </c>
      <c r="E55" s="36">
        <v>1334.6333333333332</v>
      </c>
      <c r="F55" s="36">
        <v>1321.3666666666666</v>
      </c>
      <c r="G55" s="36">
        <v>1313.1833333333332</v>
      </c>
      <c r="H55" s="36">
        <v>1356.0833333333333</v>
      </c>
      <c r="I55" s="36">
        <v>1364.2666666666667</v>
      </c>
      <c r="J55" s="36">
        <v>1377.5333333333333</v>
      </c>
      <c r="K55" s="31">
        <v>1351</v>
      </c>
      <c r="L55" s="31">
        <v>1329.55</v>
      </c>
      <c r="M55" s="31">
        <v>30.267230000000001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307.95</v>
      </c>
      <c r="D56" s="36">
        <v>307.98333333333335</v>
      </c>
      <c r="E56" s="36">
        <v>304.4666666666667</v>
      </c>
      <c r="F56" s="36">
        <v>300.98333333333335</v>
      </c>
      <c r="G56" s="36">
        <v>297.4666666666667</v>
      </c>
      <c r="H56" s="36">
        <v>311.4666666666667</v>
      </c>
      <c r="I56" s="36">
        <v>314.98333333333335</v>
      </c>
      <c r="J56" s="36">
        <v>318.4666666666667</v>
      </c>
      <c r="K56" s="31">
        <v>311.5</v>
      </c>
      <c r="L56" s="31">
        <v>304.5</v>
      </c>
      <c r="M56" s="31">
        <v>36.668329999999997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30935.45</v>
      </c>
      <c r="D57" s="36">
        <v>30955.983333333334</v>
      </c>
      <c r="E57" s="36">
        <v>30567.016666666666</v>
      </c>
      <c r="F57" s="36">
        <v>30198.583333333332</v>
      </c>
      <c r="G57" s="36">
        <v>29809.616666666665</v>
      </c>
      <c r="H57" s="36">
        <v>31324.416666666668</v>
      </c>
      <c r="I57" s="36">
        <v>31713.383333333335</v>
      </c>
      <c r="J57" s="36">
        <v>32081.816666666669</v>
      </c>
      <c r="K57" s="31">
        <v>31344.95</v>
      </c>
      <c r="L57" s="31">
        <v>30587.55</v>
      </c>
      <c r="M57" s="31">
        <v>0.85633999999999999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5267.4</v>
      </c>
      <c r="D58" s="36">
        <v>5254.9666666666662</v>
      </c>
      <c r="E58" s="36">
        <v>5207.4333333333325</v>
      </c>
      <c r="F58" s="36">
        <v>5147.4666666666662</v>
      </c>
      <c r="G58" s="36">
        <v>5099.9333333333325</v>
      </c>
      <c r="H58" s="36">
        <v>5314.9333333333325</v>
      </c>
      <c r="I58" s="36">
        <v>5362.4666666666672</v>
      </c>
      <c r="J58" s="36">
        <v>5422.4333333333325</v>
      </c>
      <c r="K58" s="31">
        <v>5302.5</v>
      </c>
      <c r="L58" s="31">
        <v>5195</v>
      </c>
      <c r="M58" s="31">
        <v>7.4823599999999999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641.04999999999995</v>
      </c>
      <c r="D59" s="36">
        <v>642.9666666666667</v>
      </c>
      <c r="E59" s="36">
        <v>628.48333333333335</v>
      </c>
      <c r="F59" s="36">
        <v>615.91666666666663</v>
      </c>
      <c r="G59" s="36">
        <v>601.43333333333328</v>
      </c>
      <c r="H59" s="36">
        <v>655.53333333333342</v>
      </c>
      <c r="I59" s="36">
        <v>670.01666666666677</v>
      </c>
      <c r="J59" s="36">
        <v>682.58333333333348</v>
      </c>
      <c r="K59" s="31">
        <v>657.45</v>
      </c>
      <c r="L59" s="31">
        <v>630.4</v>
      </c>
      <c r="M59" s="31">
        <v>23.864159999999998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116</v>
      </c>
      <c r="D60" s="36">
        <v>115.93333333333334</v>
      </c>
      <c r="E60" s="36">
        <v>114.96666666666667</v>
      </c>
      <c r="F60" s="36">
        <v>113.93333333333334</v>
      </c>
      <c r="G60" s="36">
        <v>112.96666666666667</v>
      </c>
      <c r="H60" s="36">
        <v>116.96666666666667</v>
      </c>
      <c r="I60" s="36">
        <v>117.93333333333334</v>
      </c>
      <c r="J60" s="36">
        <v>118.96666666666667</v>
      </c>
      <c r="K60" s="31">
        <v>116.9</v>
      </c>
      <c r="L60" s="31">
        <v>114.9</v>
      </c>
      <c r="M60" s="31">
        <v>328.41192000000001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1269.75</v>
      </c>
      <c r="D61" s="36">
        <v>1279.4666666666665</v>
      </c>
      <c r="E61" s="36">
        <v>1253.9833333333329</v>
      </c>
      <c r="F61" s="36">
        <v>1238.2166666666665</v>
      </c>
      <c r="G61" s="36">
        <v>1212.7333333333329</v>
      </c>
      <c r="H61" s="36">
        <v>1295.2333333333329</v>
      </c>
      <c r="I61" s="36">
        <v>1320.7166666666665</v>
      </c>
      <c r="J61" s="36">
        <v>1336.4833333333329</v>
      </c>
      <c r="K61" s="31">
        <v>1304.95</v>
      </c>
      <c r="L61" s="31">
        <v>1263.7</v>
      </c>
      <c r="M61" s="31">
        <v>7.3089700000000004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1482.3</v>
      </c>
      <c r="D62" s="36">
        <v>1471.45</v>
      </c>
      <c r="E62" s="36">
        <v>1448.1000000000001</v>
      </c>
      <c r="F62" s="36">
        <v>1413.9</v>
      </c>
      <c r="G62" s="36">
        <v>1390.5500000000002</v>
      </c>
      <c r="H62" s="36">
        <v>1505.65</v>
      </c>
      <c r="I62" s="36">
        <v>1529</v>
      </c>
      <c r="J62" s="36">
        <v>1563.2</v>
      </c>
      <c r="K62" s="31">
        <v>1494.8</v>
      </c>
      <c r="L62" s="31">
        <v>1437.25</v>
      </c>
      <c r="M62" s="31">
        <v>42.163469999999997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501.7</v>
      </c>
      <c r="D63" s="36">
        <v>500.2166666666667</v>
      </c>
      <c r="E63" s="36">
        <v>493.08333333333337</v>
      </c>
      <c r="F63" s="36">
        <v>484.4666666666667</v>
      </c>
      <c r="G63" s="36">
        <v>477.33333333333337</v>
      </c>
      <c r="H63" s="36">
        <v>508.83333333333337</v>
      </c>
      <c r="I63" s="36">
        <v>515.9666666666667</v>
      </c>
      <c r="J63" s="36">
        <v>524.58333333333337</v>
      </c>
      <c r="K63" s="31">
        <v>507.35</v>
      </c>
      <c r="L63" s="31">
        <v>491.6</v>
      </c>
      <c r="M63" s="31">
        <v>283.46931000000001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4910.3500000000004</v>
      </c>
      <c r="D64" s="36">
        <v>4918.7833333333328</v>
      </c>
      <c r="E64" s="36">
        <v>4818.6166666666659</v>
      </c>
      <c r="F64" s="36">
        <v>4726.8833333333332</v>
      </c>
      <c r="G64" s="36">
        <v>4626.7166666666662</v>
      </c>
      <c r="H64" s="36">
        <v>5010.5166666666655</v>
      </c>
      <c r="I64" s="36">
        <v>5110.6833333333334</v>
      </c>
      <c r="J64" s="36">
        <v>5202.4166666666652</v>
      </c>
      <c r="K64" s="31">
        <v>5018.95</v>
      </c>
      <c r="L64" s="31">
        <v>4827.05</v>
      </c>
      <c r="M64" s="31">
        <v>11.0268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2706.6</v>
      </c>
      <c r="D65" s="36">
        <v>2706.4833333333331</v>
      </c>
      <c r="E65" s="36">
        <v>2675.1166666666663</v>
      </c>
      <c r="F65" s="36">
        <v>2643.6333333333332</v>
      </c>
      <c r="G65" s="36">
        <v>2612.2666666666664</v>
      </c>
      <c r="H65" s="36">
        <v>2737.9666666666662</v>
      </c>
      <c r="I65" s="36">
        <v>2769.333333333333</v>
      </c>
      <c r="J65" s="36">
        <v>2800.8166666666662</v>
      </c>
      <c r="K65" s="31">
        <v>2737.85</v>
      </c>
      <c r="L65" s="31">
        <v>2675</v>
      </c>
      <c r="M65" s="31">
        <v>5.63903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1081.8</v>
      </c>
      <c r="D66" s="36">
        <v>1083.95</v>
      </c>
      <c r="E66" s="36">
        <v>1067.9000000000001</v>
      </c>
      <c r="F66" s="36">
        <v>1054</v>
      </c>
      <c r="G66" s="36">
        <v>1037.95</v>
      </c>
      <c r="H66" s="36">
        <v>1097.8500000000001</v>
      </c>
      <c r="I66" s="36">
        <v>1113.8999999999999</v>
      </c>
      <c r="J66" s="36">
        <v>1127.8000000000002</v>
      </c>
      <c r="K66" s="31">
        <v>1100</v>
      </c>
      <c r="L66" s="31">
        <v>1070.05</v>
      </c>
      <c r="M66" s="31">
        <v>17.963139999999999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1239.7</v>
      </c>
      <c r="D67" s="36">
        <v>1235.3833333333334</v>
      </c>
      <c r="E67" s="36">
        <v>1228.3666666666668</v>
      </c>
      <c r="F67" s="36">
        <v>1217.0333333333333</v>
      </c>
      <c r="G67" s="36">
        <v>1210.0166666666667</v>
      </c>
      <c r="H67" s="36">
        <v>1246.7166666666669</v>
      </c>
      <c r="I67" s="36">
        <v>1253.7333333333338</v>
      </c>
      <c r="J67" s="36">
        <v>1265.0666666666671</v>
      </c>
      <c r="K67" s="31">
        <v>1242.4000000000001</v>
      </c>
      <c r="L67" s="31">
        <v>1224.05</v>
      </c>
      <c r="M67" s="31">
        <v>1.59853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389.25</v>
      </c>
      <c r="D68" s="36">
        <v>390.05</v>
      </c>
      <c r="E68" s="36">
        <v>385.20000000000005</v>
      </c>
      <c r="F68" s="36">
        <v>381.15000000000003</v>
      </c>
      <c r="G68" s="36">
        <v>376.30000000000007</v>
      </c>
      <c r="H68" s="36">
        <v>394.1</v>
      </c>
      <c r="I68" s="36">
        <v>398.95000000000005</v>
      </c>
      <c r="J68" s="36">
        <v>403</v>
      </c>
      <c r="K68" s="31">
        <v>394.9</v>
      </c>
      <c r="L68" s="31">
        <v>386</v>
      </c>
      <c r="M68" s="31">
        <v>37.175420000000003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3734.3</v>
      </c>
      <c r="D69" s="36">
        <v>3734.9166666666665</v>
      </c>
      <c r="E69" s="36">
        <v>3681.8833333333332</v>
      </c>
      <c r="F69" s="36">
        <v>3629.4666666666667</v>
      </c>
      <c r="G69" s="36">
        <v>3576.4333333333334</v>
      </c>
      <c r="H69" s="36">
        <v>3787.333333333333</v>
      </c>
      <c r="I69" s="36">
        <v>3840.3666666666668</v>
      </c>
      <c r="J69" s="36">
        <v>3892.7833333333328</v>
      </c>
      <c r="K69" s="31">
        <v>3787.95</v>
      </c>
      <c r="L69" s="31">
        <v>3682.5</v>
      </c>
      <c r="M69" s="31">
        <v>4.7944699999999996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847.4</v>
      </c>
      <c r="D70" s="36">
        <v>848.75</v>
      </c>
      <c r="E70" s="36">
        <v>836.95</v>
      </c>
      <c r="F70" s="36">
        <v>826.5</v>
      </c>
      <c r="G70" s="36">
        <v>814.7</v>
      </c>
      <c r="H70" s="36">
        <v>859.2</v>
      </c>
      <c r="I70" s="36">
        <v>871</v>
      </c>
      <c r="J70" s="36">
        <v>881.45</v>
      </c>
      <c r="K70" s="31">
        <v>860.55</v>
      </c>
      <c r="L70" s="31">
        <v>838.3</v>
      </c>
      <c r="M70" s="31">
        <v>45.764510000000001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554</v>
      </c>
      <c r="D71" s="36">
        <v>549.56666666666672</v>
      </c>
      <c r="E71" s="36">
        <v>543.23333333333346</v>
      </c>
      <c r="F71" s="36">
        <v>532.4666666666667</v>
      </c>
      <c r="G71" s="36">
        <v>526.13333333333344</v>
      </c>
      <c r="H71" s="36">
        <v>560.33333333333348</v>
      </c>
      <c r="I71" s="36">
        <v>566.66666666666674</v>
      </c>
      <c r="J71" s="36">
        <v>577.43333333333351</v>
      </c>
      <c r="K71" s="31">
        <v>555.9</v>
      </c>
      <c r="L71" s="31">
        <v>538.79999999999995</v>
      </c>
      <c r="M71" s="31">
        <v>43.19988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1846.85</v>
      </c>
      <c r="D72" s="36">
        <v>1842.9333333333332</v>
      </c>
      <c r="E72" s="36">
        <v>1829.5666666666664</v>
      </c>
      <c r="F72" s="36">
        <v>1812.2833333333333</v>
      </c>
      <c r="G72" s="36">
        <v>1798.9166666666665</v>
      </c>
      <c r="H72" s="36">
        <v>1860.2166666666662</v>
      </c>
      <c r="I72" s="36">
        <v>1873.583333333333</v>
      </c>
      <c r="J72" s="36">
        <v>1890.8666666666661</v>
      </c>
      <c r="K72" s="31">
        <v>1856.3</v>
      </c>
      <c r="L72" s="31">
        <v>1825.65</v>
      </c>
      <c r="M72" s="31">
        <v>1.31012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2463.5</v>
      </c>
      <c r="D73" s="36">
        <v>2490.65</v>
      </c>
      <c r="E73" s="36">
        <v>2426.3000000000002</v>
      </c>
      <c r="F73" s="36">
        <v>2389.1</v>
      </c>
      <c r="G73" s="36">
        <v>2324.75</v>
      </c>
      <c r="H73" s="36">
        <v>2527.8500000000004</v>
      </c>
      <c r="I73" s="36">
        <v>2592.1999999999998</v>
      </c>
      <c r="J73" s="36">
        <v>2629.4000000000005</v>
      </c>
      <c r="K73" s="31">
        <v>2555</v>
      </c>
      <c r="L73" s="31">
        <v>2453.4499999999998</v>
      </c>
      <c r="M73" s="31">
        <v>2.4833500000000002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403.45</v>
      </c>
      <c r="D74" s="36">
        <v>397.63333333333338</v>
      </c>
      <c r="E74" s="36">
        <v>389.26666666666677</v>
      </c>
      <c r="F74" s="36">
        <v>375.08333333333337</v>
      </c>
      <c r="G74" s="36">
        <v>366.71666666666675</v>
      </c>
      <c r="H74" s="36">
        <v>411.81666666666678</v>
      </c>
      <c r="I74" s="36">
        <v>420.18333333333345</v>
      </c>
      <c r="J74" s="36">
        <v>434.36666666666679</v>
      </c>
      <c r="K74" s="31">
        <v>406</v>
      </c>
      <c r="L74" s="31">
        <v>383.45</v>
      </c>
      <c r="M74" s="31">
        <v>77.359899999999996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152.9</v>
      </c>
      <c r="D75" s="36">
        <v>152.93333333333331</v>
      </c>
      <c r="E75" s="36">
        <v>151.86666666666662</v>
      </c>
      <c r="F75" s="36">
        <v>150.83333333333331</v>
      </c>
      <c r="G75" s="36">
        <v>149.76666666666662</v>
      </c>
      <c r="H75" s="36">
        <v>153.96666666666661</v>
      </c>
      <c r="I75" s="36">
        <v>155.03333333333327</v>
      </c>
      <c r="J75" s="36">
        <v>156.06666666666661</v>
      </c>
      <c r="K75" s="31">
        <v>154</v>
      </c>
      <c r="L75" s="31">
        <v>151.9</v>
      </c>
      <c r="M75" s="31">
        <v>34.400649999999999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4058.55</v>
      </c>
      <c r="D76" s="36">
        <v>4039</v>
      </c>
      <c r="E76" s="36">
        <v>4006.25</v>
      </c>
      <c r="F76" s="36">
        <v>3953.95</v>
      </c>
      <c r="G76" s="36">
        <v>3921.2</v>
      </c>
      <c r="H76" s="36">
        <v>4091.3</v>
      </c>
      <c r="I76" s="36">
        <v>4124.05</v>
      </c>
      <c r="J76" s="36">
        <v>4176.3500000000004</v>
      </c>
      <c r="K76" s="31">
        <v>4071.75</v>
      </c>
      <c r="L76" s="31">
        <v>3986.7</v>
      </c>
      <c r="M76" s="31">
        <v>3.98441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9285.7000000000007</v>
      </c>
      <c r="D77" s="36">
        <v>9309.6833333333343</v>
      </c>
      <c r="E77" s="36">
        <v>9131.1666666666679</v>
      </c>
      <c r="F77" s="36">
        <v>8976.6333333333332</v>
      </c>
      <c r="G77" s="36">
        <v>8798.1166666666668</v>
      </c>
      <c r="H77" s="36">
        <v>9464.216666666669</v>
      </c>
      <c r="I77" s="36">
        <v>9642.7333333333354</v>
      </c>
      <c r="J77" s="36">
        <v>9797.2666666666701</v>
      </c>
      <c r="K77" s="31">
        <v>9488.2000000000007</v>
      </c>
      <c r="L77" s="31">
        <v>9155.15</v>
      </c>
      <c r="M77" s="31">
        <v>7.7995299999999999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2586.0500000000002</v>
      </c>
      <c r="D78" s="36">
        <v>2572.916666666667</v>
      </c>
      <c r="E78" s="36">
        <v>2539.4333333333338</v>
      </c>
      <c r="F78" s="36">
        <v>2492.8166666666671</v>
      </c>
      <c r="G78" s="36">
        <v>2459.3333333333339</v>
      </c>
      <c r="H78" s="36">
        <v>2619.5333333333338</v>
      </c>
      <c r="I78" s="36">
        <v>2653.0166666666673</v>
      </c>
      <c r="J78" s="36">
        <v>2699.6333333333337</v>
      </c>
      <c r="K78" s="31">
        <v>2606.4</v>
      </c>
      <c r="L78" s="31">
        <v>2526.3000000000002</v>
      </c>
      <c r="M78" s="31">
        <v>5.08643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5872.75</v>
      </c>
      <c r="D79" s="36">
        <v>5856.05</v>
      </c>
      <c r="E79" s="36">
        <v>5807.1</v>
      </c>
      <c r="F79" s="36">
        <v>5741.45</v>
      </c>
      <c r="G79" s="36">
        <v>5692.5</v>
      </c>
      <c r="H79" s="36">
        <v>5921.7000000000007</v>
      </c>
      <c r="I79" s="36">
        <v>5970.65</v>
      </c>
      <c r="J79" s="36">
        <v>6036.3000000000011</v>
      </c>
      <c r="K79" s="31">
        <v>5905</v>
      </c>
      <c r="L79" s="31">
        <v>5790.4</v>
      </c>
      <c r="M79" s="31">
        <v>5.2102199999999996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4695.45</v>
      </c>
      <c r="D80" s="36">
        <v>4689.5333333333328</v>
      </c>
      <c r="E80" s="36">
        <v>4671.4166666666661</v>
      </c>
      <c r="F80" s="36">
        <v>4647.3833333333332</v>
      </c>
      <c r="G80" s="36">
        <v>4629.2666666666664</v>
      </c>
      <c r="H80" s="36">
        <v>4713.5666666666657</v>
      </c>
      <c r="I80" s="36">
        <v>4731.6833333333325</v>
      </c>
      <c r="J80" s="36">
        <v>4755.7166666666653</v>
      </c>
      <c r="K80" s="31">
        <v>4707.6499999999996</v>
      </c>
      <c r="L80" s="31">
        <v>4665.5</v>
      </c>
      <c r="M80" s="31">
        <v>2.01187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3834.65</v>
      </c>
      <c r="D81" s="36">
        <v>3859.8166666666671</v>
      </c>
      <c r="E81" s="36">
        <v>3798.0333333333342</v>
      </c>
      <c r="F81" s="36">
        <v>3761.416666666667</v>
      </c>
      <c r="G81" s="36">
        <v>3699.6333333333341</v>
      </c>
      <c r="H81" s="36">
        <v>3896.4333333333343</v>
      </c>
      <c r="I81" s="36">
        <v>3958.2166666666672</v>
      </c>
      <c r="J81" s="36">
        <v>3994.8333333333344</v>
      </c>
      <c r="K81" s="31">
        <v>3921.6</v>
      </c>
      <c r="L81" s="31">
        <v>3823.2</v>
      </c>
      <c r="M81" s="31">
        <v>2.2345299999999999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179.15</v>
      </c>
      <c r="D82" s="36">
        <v>178.31666666666669</v>
      </c>
      <c r="E82" s="36">
        <v>176.83333333333337</v>
      </c>
      <c r="F82" s="36">
        <v>174.51666666666668</v>
      </c>
      <c r="G82" s="36">
        <v>173.03333333333336</v>
      </c>
      <c r="H82" s="36">
        <v>180.63333333333338</v>
      </c>
      <c r="I82" s="36">
        <v>182.11666666666667</v>
      </c>
      <c r="J82" s="36">
        <v>184.43333333333339</v>
      </c>
      <c r="K82" s="31">
        <v>179.8</v>
      </c>
      <c r="L82" s="31">
        <v>176</v>
      </c>
      <c r="M82" s="31">
        <v>25.938179999999999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162.4</v>
      </c>
      <c r="D83" s="36">
        <v>162.51666666666668</v>
      </c>
      <c r="E83" s="36">
        <v>161.18333333333337</v>
      </c>
      <c r="F83" s="36">
        <v>159.9666666666667</v>
      </c>
      <c r="G83" s="36">
        <v>158.63333333333338</v>
      </c>
      <c r="H83" s="36">
        <v>163.73333333333335</v>
      </c>
      <c r="I83" s="36">
        <v>165.06666666666666</v>
      </c>
      <c r="J83" s="36">
        <v>166.28333333333333</v>
      </c>
      <c r="K83" s="31">
        <v>163.85</v>
      </c>
      <c r="L83" s="31">
        <v>161.30000000000001</v>
      </c>
      <c r="M83" s="31">
        <v>150.20638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699.3</v>
      </c>
      <c r="D84" s="36">
        <v>701.61666666666667</v>
      </c>
      <c r="E84" s="36">
        <v>691.33333333333337</v>
      </c>
      <c r="F84" s="36">
        <v>683.36666666666667</v>
      </c>
      <c r="G84" s="36">
        <v>673.08333333333337</v>
      </c>
      <c r="H84" s="36">
        <v>709.58333333333337</v>
      </c>
      <c r="I84" s="36">
        <v>719.86666666666667</v>
      </c>
      <c r="J84" s="36">
        <v>727.83333333333337</v>
      </c>
      <c r="K84" s="31">
        <v>711.9</v>
      </c>
      <c r="L84" s="31">
        <v>693.65</v>
      </c>
      <c r="M84" s="31">
        <v>1.8831599999999999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469.7</v>
      </c>
      <c r="D85" s="36">
        <v>470.55</v>
      </c>
      <c r="E85" s="36">
        <v>461.65000000000003</v>
      </c>
      <c r="F85" s="36">
        <v>453.6</v>
      </c>
      <c r="G85" s="36">
        <v>444.70000000000005</v>
      </c>
      <c r="H85" s="36">
        <v>478.6</v>
      </c>
      <c r="I85" s="36">
        <v>487.5</v>
      </c>
      <c r="J85" s="36">
        <v>495.55</v>
      </c>
      <c r="K85" s="31">
        <v>479.45</v>
      </c>
      <c r="L85" s="31">
        <v>462.5</v>
      </c>
      <c r="M85" s="31">
        <v>42.253839999999997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200.75</v>
      </c>
      <c r="D86" s="36">
        <v>201.86666666666667</v>
      </c>
      <c r="E86" s="36">
        <v>197.13333333333335</v>
      </c>
      <c r="F86" s="36">
        <v>193.51666666666668</v>
      </c>
      <c r="G86" s="36">
        <v>188.78333333333336</v>
      </c>
      <c r="H86" s="36">
        <v>205.48333333333335</v>
      </c>
      <c r="I86" s="36">
        <v>210.2166666666667</v>
      </c>
      <c r="J86" s="36">
        <v>213.83333333333334</v>
      </c>
      <c r="K86" s="31">
        <v>206.6</v>
      </c>
      <c r="L86" s="31">
        <v>198.25</v>
      </c>
      <c r="M86" s="31">
        <v>360.29532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1793.05</v>
      </c>
      <c r="D87" s="36">
        <v>1798.75</v>
      </c>
      <c r="E87" s="36">
        <v>1767.4</v>
      </c>
      <c r="F87" s="36">
        <v>1741.75</v>
      </c>
      <c r="G87" s="36">
        <v>1710.4</v>
      </c>
      <c r="H87" s="36">
        <v>1824.4</v>
      </c>
      <c r="I87" s="36">
        <v>1855.75</v>
      </c>
      <c r="J87" s="36">
        <v>1881.4</v>
      </c>
      <c r="K87" s="31">
        <v>1830.1</v>
      </c>
      <c r="L87" s="31">
        <v>1773.1</v>
      </c>
      <c r="M87" s="31">
        <v>1.3194300000000001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1305.6500000000001</v>
      </c>
      <c r="D88" s="36">
        <v>1305.6000000000001</v>
      </c>
      <c r="E88" s="36">
        <v>1283.7500000000002</v>
      </c>
      <c r="F88" s="36">
        <v>1261.8500000000001</v>
      </c>
      <c r="G88" s="36">
        <v>1240.0000000000002</v>
      </c>
      <c r="H88" s="36">
        <v>1327.5000000000002</v>
      </c>
      <c r="I88" s="36">
        <v>1349.3500000000001</v>
      </c>
      <c r="J88" s="36">
        <v>1371.2500000000002</v>
      </c>
      <c r="K88" s="31">
        <v>1327.45</v>
      </c>
      <c r="L88" s="31">
        <v>1283.7</v>
      </c>
      <c r="M88" s="31">
        <v>11.878439999999999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2813.35</v>
      </c>
      <c r="D89" s="36">
        <v>2810.4333333333329</v>
      </c>
      <c r="E89" s="36">
        <v>2782.9166666666661</v>
      </c>
      <c r="F89" s="36">
        <v>2752.4833333333331</v>
      </c>
      <c r="G89" s="36">
        <v>2724.9666666666662</v>
      </c>
      <c r="H89" s="36">
        <v>2840.8666666666659</v>
      </c>
      <c r="I89" s="36">
        <v>2868.3833333333332</v>
      </c>
      <c r="J89" s="36">
        <v>2898.8166666666657</v>
      </c>
      <c r="K89" s="31">
        <v>2837.95</v>
      </c>
      <c r="L89" s="31">
        <v>2780</v>
      </c>
      <c r="M89" s="31">
        <v>6.2490199999999998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2436.65</v>
      </c>
      <c r="D90" s="36">
        <v>2439.3333333333335</v>
      </c>
      <c r="E90" s="36">
        <v>2415.6166666666668</v>
      </c>
      <c r="F90" s="36">
        <v>2394.5833333333335</v>
      </c>
      <c r="G90" s="36">
        <v>2370.8666666666668</v>
      </c>
      <c r="H90" s="36">
        <v>2460.3666666666668</v>
      </c>
      <c r="I90" s="36">
        <v>2484.083333333333</v>
      </c>
      <c r="J90" s="36">
        <v>2505.1166666666668</v>
      </c>
      <c r="K90" s="31">
        <v>2463.0500000000002</v>
      </c>
      <c r="L90" s="31">
        <v>2418.3000000000002</v>
      </c>
      <c r="M90" s="31">
        <v>7.2234499999999997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3158.9</v>
      </c>
      <c r="D91" s="36">
        <v>3147.15</v>
      </c>
      <c r="E91" s="36">
        <v>3114.55</v>
      </c>
      <c r="F91" s="36">
        <v>3070.2000000000003</v>
      </c>
      <c r="G91" s="36">
        <v>3037.6000000000004</v>
      </c>
      <c r="H91" s="36">
        <v>3191.5</v>
      </c>
      <c r="I91" s="36">
        <v>3224.0999999999995</v>
      </c>
      <c r="J91" s="36">
        <v>3268.45</v>
      </c>
      <c r="K91" s="31">
        <v>3179.75</v>
      </c>
      <c r="L91" s="31">
        <v>3102.8</v>
      </c>
      <c r="M91" s="31">
        <v>0.59769000000000005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558</v>
      </c>
      <c r="D92" s="36">
        <v>560.83333333333337</v>
      </c>
      <c r="E92" s="36">
        <v>553.2166666666667</v>
      </c>
      <c r="F92" s="36">
        <v>548.43333333333328</v>
      </c>
      <c r="G92" s="36">
        <v>540.81666666666661</v>
      </c>
      <c r="H92" s="36">
        <v>565.61666666666679</v>
      </c>
      <c r="I92" s="36">
        <v>573.23333333333335</v>
      </c>
      <c r="J92" s="36">
        <v>578.01666666666688</v>
      </c>
      <c r="K92" s="31">
        <v>568.45000000000005</v>
      </c>
      <c r="L92" s="31">
        <v>556.04999999999995</v>
      </c>
      <c r="M92" s="31">
        <v>10.52694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1343.05</v>
      </c>
      <c r="D93" s="36">
        <v>1345.3166666666666</v>
      </c>
      <c r="E93" s="36">
        <v>1337.7333333333331</v>
      </c>
      <c r="F93" s="36">
        <v>1332.4166666666665</v>
      </c>
      <c r="G93" s="36">
        <v>1324.833333333333</v>
      </c>
      <c r="H93" s="36">
        <v>1350.6333333333332</v>
      </c>
      <c r="I93" s="36">
        <v>1358.2166666666667</v>
      </c>
      <c r="J93" s="36">
        <v>1363.5333333333333</v>
      </c>
      <c r="K93" s="31">
        <v>1352.9</v>
      </c>
      <c r="L93" s="31">
        <v>1340</v>
      </c>
      <c r="M93" s="31">
        <v>23.907769999999999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3798.8</v>
      </c>
      <c r="D94" s="36">
        <v>3797.1333333333332</v>
      </c>
      <c r="E94" s="36">
        <v>3769.2666666666664</v>
      </c>
      <c r="F94" s="36">
        <v>3739.7333333333331</v>
      </c>
      <c r="G94" s="36">
        <v>3711.8666666666663</v>
      </c>
      <c r="H94" s="36">
        <v>3826.6666666666665</v>
      </c>
      <c r="I94" s="36">
        <v>3854.5333333333333</v>
      </c>
      <c r="J94" s="36">
        <v>3884.0666666666666</v>
      </c>
      <c r="K94" s="31">
        <v>3825</v>
      </c>
      <c r="L94" s="31">
        <v>3767.6</v>
      </c>
      <c r="M94" s="31">
        <v>2.4753500000000002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1459.2</v>
      </c>
      <c r="D95" s="36">
        <v>1457.6500000000003</v>
      </c>
      <c r="E95" s="36">
        <v>1449.7000000000007</v>
      </c>
      <c r="F95" s="36">
        <v>1440.2000000000005</v>
      </c>
      <c r="G95" s="36">
        <v>1432.2500000000009</v>
      </c>
      <c r="H95" s="36">
        <v>1467.1500000000005</v>
      </c>
      <c r="I95" s="36">
        <v>1475.1</v>
      </c>
      <c r="J95" s="36">
        <v>1484.6000000000004</v>
      </c>
      <c r="K95" s="31">
        <v>1465.6</v>
      </c>
      <c r="L95" s="31">
        <v>1448.15</v>
      </c>
      <c r="M95" s="31">
        <v>199.98139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560.4</v>
      </c>
      <c r="D96" s="36">
        <v>562.2833333333333</v>
      </c>
      <c r="E96" s="36">
        <v>557.76666666666665</v>
      </c>
      <c r="F96" s="36">
        <v>555.13333333333333</v>
      </c>
      <c r="G96" s="36">
        <v>550.61666666666667</v>
      </c>
      <c r="H96" s="36">
        <v>564.91666666666663</v>
      </c>
      <c r="I96" s="36">
        <v>569.43333333333328</v>
      </c>
      <c r="J96" s="36">
        <v>572.06666666666661</v>
      </c>
      <c r="K96" s="31">
        <v>566.79999999999995</v>
      </c>
      <c r="L96" s="31">
        <v>559.65</v>
      </c>
      <c r="M96" s="31">
        <v>38.200600000000001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1842.95</v>
      </c>
      <c r="D97" s="36">
        <v>1850.5500000000002</v>
      </c>
      <c r="E97" s="36">
        <v>1824.7000000000003</v>
      </c>
      <c r="F97" s="36">
        <v>1806.45</v>
      </c>
      <c r="G97" s="36">
        <v>1780.6000000000001</v>
      </c>
      <c r="H97" s="36">
        <v>1868.8000000000004</v>
      </c>
      <c r="I97" s="36">
        <v>1894.6500000000003</v>
      </c>
      <c r="J97" s="36">
        <v>1912.9000000000005</v>
      </c>
      <c r="K97" s="31">
        <v>1876.4</v>
      </c>
      <c r="L97" s="31">
        <v>1832.3</v>
      </c>
      <c r="M97" s="31">
        <v>10.4274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4995.95</v>
      </c>
      <c r="D98" s="36">
        <v>5009.6333333333332</v>
      </c>
      <c r="E98" s="36">
        <v>4951.3166666666666</v>
      </c>
      <c r="F98" s="36">
        <v>4906.6833333333334</v>
      </c>
      <c r="G98" s="36">
        <v>4848.3666666666668</v>
      </c>
      <c r="H98" s="36">
        <v>5054.2666666666664</v>
      </c>
      <c r="I98" s="36">
        <v>5112.5833333333321</v>
      </c>
      <c r="J98" s="36">
        <v>5157.2166666666662</v>
      </c>
      <c r="K98" s="31">
        <v>5067.95</v>
      </c>
      <c r="L98" s="31">
        <v>4965</v>
      </c>
      <c r="M98" s="31">
        <v>4.2236799999999999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684.55</v>
      </c>
      <c r="D99" s="36">
        <v>686.88333333333333</v>
      </c>
      <c r="E99" s="36">
        <v>675.06666666666661</v>
      </c>
      <c r="F99" s="36">
        <v>665.58333333333326</v>
      </c>
      <c r="G99" s="36">
        <v>653.76666666666654</v>
      </c>
      <c r="H99" s="36">
        <v>696.36666666666667</v>
      </c>
      <c r="I99" s="36">
        <v>708.18333333333351</v>
      </c>
      <c r="J99" s="36">
        <v>717.66666666666674</v>
      </c>
      <c r="K99" s="31">
        <v>698.7</v>
      </c>
      <c r="L99" s="31">
        <v>677.4</v>
      </c>
      <c r="M99" s="31">
        <v>80.044340000000005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4921.2</v>
      </c>
      <c r="D100" s="36">
        <v>4872.2666666666664</v>
      </c>
      <c r="E100" s="36">
        <v>4783.9333333333325</v>
      </c>
      <c r="F100" s="36">
        <v>4646.6666666666661</v>
      </c>
      <c r="G100" s="36">
        <v>4558.3333333333321</v>
      </c>
      <c r="H100" s="36">
        <v>5009.5333333333328</v>
      </c>
      <c r="I100" s="36">
        <v>5097.8666666666668</v>
      </c>
      <c r="J100" s="36">
        <v>5235.1333333333332</v>
      </c>
      <c r="K100" s="31">
        <v>4960.6000000000004</v>
      </c>
      <c r="L100" s="31">
        <v>4735</v>
      </c>
      <c r="M100" s="31">
        <v>50.320869999999999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530.35</v>
      </c>
      <c r="D101" s="36">
        <v>527.81666666666661</v>
      </c>
      <c r="E101" s="36">
        <v>519.63333333333321</v>
      </c>
      <c r="F101" s="36">
        <v>508.91666666666663</v>
      </c>
      <c r="G101" s="36">
        <v>500.73333333333323</v>
      </c>
      <c r="H101" s="36">
        <v>538.53333333333319</v>
      </c>
      <c r="I101" s="36">
        <v>546.71666666666658</v>
      </c>
      <c r="J101" s="36">
        <v>557.43333333333317</v>
      </c>
      <c r="K101" s="31">
        <v>536</v>
      </c>
      <c r="L101" s="31">
        <v>517.1</v>
      </c>
      <c r="M101" s="31">
        <v>68.759690000000006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2366.9</v>
      </c>
      <c r="D102" s="36">
        <v>2350.5333333333333</v>
      </c>
      <c r="E102" s="36">
        <v>2327.0666666666666</v>
      </c>
      <c r="F102" s="36">
        <v>2287.2333333333331</v>
      </c>
      <c r="G102" s="36">
        <v>2263.7666666666664</v>
      </c>
      <c r="H102" s="36">
        <v>2390.3666666666668</v>
      </c>
      <c r="I102" s="36">
        <v>2413.833333333333</v>
      </c>
      <c r="J102" s="36">
        <v>2453.666666666667</v>
      </c>
      <c r="K102" s="31">
        <v>2374</v>
      </c>
      <c r="L102" s="31">
        <v>2310.6999999999998</v>
      </c>
      <c r="M102" s="31">
        <v>19.148510000000002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1111.0999999999999</v>
      </c>
      <c r="D103" s="36">
        <v>1111.7</v>
      </c>
      <c r="E103" s="36">
        <v>1097.5</v>
      </c>
      <c r="F103" s="36">
        <v>1083.8999999999999</v>
      </c>
      <c r="G103" s="36">
        <v>1069.6999999999998</v>
      </c>
      <c r="H103" s="36">
        <v>1125.3000000000002</v>
      </c>
      <c r="I103" s="36">
        <v>1139.5000000000005</v>
      </c>
      <c r="J103" s="36">
        <v>1153.1000000000004</v>
      </c>
      <c r="K103" s="31">
        <v>1125.9000000000001</v>
      </c>
      <c r="L103" s="31">
        <v>1098.0999999999999</v>
      </c>
      <c r="M103" s="31">
        <v>175.27411000000001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1647.7</v>
      </c>
      <c r="D104" s="36">
        <v>1645.6333333333332</v>
      </c>
      <c r="E104" s="36">
        <v>1639.9166666666665</v>
      </c>
      <c r="F104" s="36">
        <v>1632.1333333333332</v>
      </c>
      <c r="G104" s="36">
        <v>1626.4166666666665</v>
      </c>
      <c r="H104" s="36">
        <v>1653.4166666666665</v>
      </c>
      <c r="I104" s="36">
        <v>1659.1333333333332</v>
      </c>
      <c r="J104" s="36">
        <v>1666.9166666666665</v>
      </c>
      <c r="K104" s="31">
        <v>1651.35</v>
      </c>
      <c r="L104" s="31">
        <v>1637.85</v>
      </c>
      <c r="M104" s="31">
        <v>4.5780799999999999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577.4</v>
      </c>
      <c r="D105" s="36">
        <v>577.65</v>
      </c>
      <c r="E105" s="36">
        <v>573.04999999999995</v>
      </c>
      <c r="F105" s="36">
        <v>568.69999999999993</v>
      </c>
      <c r="G105" s="36">
        <v>564.09999999999991</v>
      </c>
      <c r="H105" s="36">
        <v>582</v>
      </c>
      <c r="I105" s="36">
        <v>586.60000000000014</v>
      </c>
      <c r="J105" s="36">
        <v>590.95000000000005</v>
      </c>
      <c r="K105" s="31">
        <v>582.25</v>
      </c>
      <c r="L105" s="31">
        <v>573.29999999999995</v>
      </c>
      <c r="M105" s="31">
        <v>13.82865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77.150000000000006</v>
      </c>
      <c r="D106" s="36">
        <v>77.2</v>
      </c>
      <c r="E106" s="36">
        <v>76.7</v>
      </c>
      <c r="F106" s="36">
        <v>76.25</v>
      </c>
      <c r="G106" s="36">
        <v>75.75</v>
      </c>
      <c r="H106" s="36">
        <v>77.650000000000006</v>
      </c>
      <c r="I106" s="36">
        <v>78.150000000000006</v>
      </c>
      <c r="J106" s="36">
        <v>78.600000000000009</v>
      </c>
      <c r="K106" s="31">
        <v>77.7</v>
      </c>
      <c r="L106" s="31">
        <v>76.75</v>
      </c>
      <c r="M106" s="31">
        <v>459.2079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439.9</v>
      </c>
      <c r="D107" s="36">
        <v>439.08333333333331</v>
      </c>
      <c r="E107" s="36">
        <v>436.21666666666664</v>
      </c>
      <c r="F107" s="36">
        <v>432.5333333333333</v>
      </c>
      <c r="G107" s="36">
        <v>429.66666666666663</v>
      </c>
      <c r="H107" s="36">
        <v>442.76666666666665</v>
      </c>
      <c r="I107" s="36">
        <v>445.63333333333333</v>
      </c>
      <c r="J107" s="36">
        <v>449.31666666666666</v>
      </c>
      <c r="K107" s="31">
        <v>441.95</v>
      </c>
      <c r="L107" s="31">
        <v>435.4</v>
      </c>
      <c r="M107" s="31">
        <v>106.27594999999999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566.4</v>
      </c>
      <c r="D108" s="36">
        <v>567.9</v>
      </c>
      <c r="E108" s="36">
        <v>557.54999999999995</v>
      </c>
      <c r="F108" s="36">
        <v>548.69999999999993</v>
      </c>
      <c r="G108" s="36">
        <v>538.34999999999991</v>
      </c>
      <c r="H108" s="36">
        <v>576.75</v>
      </c>
      <c r="I108" s="36">
        <v>587.10000000000014</v>
      </c>
      <c r="J108" s="36">
        <v>595.95000000000005</v>
      </c>
      <c r="K108" s="31">
        <v>578.25</v>
      </c>
      <c r="L108" s="31">
        <v>559.04999999999995</v>
      </c>
      <c r="M108" s="31">
        <v>29.858789999999999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573.15</v>
      </c>
      <c r="D109" s="36">
        <v>571.31666666666661</v>
      </c>
      <c r="E109" s="36">
        <v>566.93333333333317</v>
      </c>
      <c r="F109" s="36">
        <v>560.71666666666658</v>
      </c>
      <c r="G109" s="36">
        <v>556.33333333333314</v>
      </c>
      <c r="H109" s="36">
        <v>577.53333333333319</v>
      </c>
      <c r="I109" s="36">
        <v>581.91666666666663</v>
      </c>
      <c r="J109" s="36">
        <v>588.13333333333321</v>
      </c>
      <c r="K109" s="31">
        <v>575.70000000000005</v>
      </c>
      <c r="L109" s="31">
        <v>565.1</v>
      </c>
      <c r="M109" s="31">
        <v>13.49982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166.95</v>
      </c>
      <c r="D110" s="36">
        <v>166.46666666666667</v>
      </c>
      <c r="E110" s="36">
        <v>164.73333333333335</v>
      </c>
      <c r="F110" s="36">
        <v>162.51666666666668</v>
      </c>
      <c r="G110" s="36">
        <v>160.78333333333336</v>
      </c>
      <c r="H110" s="36">
        <v>168.68333333333334</v>
      </c>
      <c r="I110" s="36">
        <v>170.41666666666663</v>
      </c>
      <c r="J110" s="36">
        <v>172.63333333333333</v>
      </c>
      <c r="K110" s="31">
        <v>168.2</v>
      </c>
      <c r="L110" s="31">
        <v>164.25</v>
      </c>
      <c r="M110" s="31">
        <v>200.53145000000001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1126</v>
      </c>
      <c r="D111" s="36">
        <v>1122.9833333333333</v>
      </c>
      <c r="E111" s="36">
        <v>1109.0666666666666</v>
      </c>
      <c r="F111" s="36">
        <v>1092.1333333333332</v>
      </c>
      <c r="G111" s="36">
        <v>1078.2166666666665</v>
      </c>
      <c r="H111" s="36">
        <v>1139.9166666666667</v>
      </c>
      <c r="I111" s="36">
        <v>1153.8333333333333</v>
      </c>
      <c r="J111" s="36">
        <v>1170.7666666666669</v>
      </c>
      <c r="K111" s="31">
        <v>1136.9000000000001</v>
      </c>
      <c r="L111" s="31">
        <v>1106.05</v>
      </c>
      <c r="M111" s="31">
        <v>36.468499999999999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175.65</v>
      </c>
      <c r="D112" s="36">
        <v>177.45000000000002</v>
      </c>
      <c r="E112" s="36">
        <v>171.20000000000005</v>
      </c>
      <c r="F112" s="36">
        <v>166.75000000000003</v>
      </c>
      <c r="G112" s="36">
        <v>160.50000000000006</v>
      </c>
      <c r="H112" s="36">
        <v>181.90000000000003</v>
      </c>
      <c r="I112" s="36">
        <v>188.14999999999998</v>
      </c>
      <c r="J112" s="36">
        <v>192.60000000000002</v>
      </c>
      <c r="K112" s="31">
        <v>183.7</v>
      </c>
      <c r="L112" s="31">
        <v>173</v>
      </c>
      <c r="M112" s="31">
        <v>933.99530000000004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441.3</v>
      </c>
      <c r="D113" s="36">
        <v>440.18333333333334</v>
      </c>
      <c r="E113" s="36">
        <v>436.56666666666666</v>
      </c>
      <c r="F113" s="36">
        <v>431.83333333333331</v>
      </c>
      <c r="G113" s="36">
        <v>428.21666666666664</v>
      </c>
      <c r="H113" s="36">
        <v>444.91666666666669</v>
      </c>
      <c r="I113" s="36">
        <v>448.53333333333336</v>
      </c>
      <c r="J113" s="36">
        <v>453.26666666666671</v>
      </c>
      <c r="K113" s="31">
        <v>443.8</v>
      </c>
      <c r="L113" s="31">
        <v>435.45</v>
      </c>
      <c r="M113" s="31">
        <v>25.357379999999999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339.5</v>
      </c>
      <c r="D114" s="36">
        <v>340.5</v>
      </c>
      <c r="E114" s="36">
        <v>335.75</v>
      </c>
      <c r="F114" s="36">
        <v>332</v>
      </c>
      <c r="G114" s="36">
        <v>327.25</v>
      </c>
      <c r="H114" s="36">
        <v>344.25</v>
      </c>
      <c r="I114" s="36">
        <v>349</v>
      </c>
      <c r="J114" s="36">
        <v>352.75</v>
      </c>
      <c r="K114" s="31">
        <v>345.25</v>
      </c>
      <c r="L114" s="31">
        <v>336.75</v>
      </c>
      <c r="M114" s="31">
        <v>81.392600000000002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1404.95</v>
      </c>
      <c r="D115" s="36">
        <v>1403.3166666666668</v>
      </c>
      <c r="E115" s="36">
        <v>1393.4833333333336</v>
      </c>
      <c r="F115" s="36">
        <v>1382.0166666666667</v>
      </c>
      <c r="G115" s="36">
        <v>1372.1833333333334</v>
      </c>
      <c r="H115" s="36">
        <v>1414.7833333333338</v>
      </c>
      <c r="I115" s="36">
        <v>1424.6166666666672</v>
      </c>
      <c r="J115" s="36">
        <v>1436.0833333333339</v>
      </c>
      <c r="K115" s="31">
        <v>1413.15</v>
      </c>
      <c r="L115" s="31">
        <v>1391.85</v>
      </c>
      <c r="M115" s="31">
        <v>67.396950000000004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6399.65</v>
      </c>
      <c r="D116" s="36">
        <v>6403.8833333333341</v>
      </c>
      <c r="E116" s="36">
        <v>6342.7666666666682</v>
      </c>
      <c r="F116" s="36">
        <v>6285.8833333333341</v>
      </c>
      <c r="G116" s="36">
        <v>6224.7666666666682</v>
      </c>
      <c r="H116" s="36">
        <v>6460.7666666666682</v>
      </c>
      <c r="I116" s="36">
        <v>6521.883333333335</v>
      </c>
      <c r="J116" s="36">
        <v>6578.7666666666682</v>
      </c>
      <c r="K116" s="31">
        <v>6465</v>
      </c>
      <c r="L116" s="31">
        <v>6347</v>
      </c>
      <c r="M116" s="31">
        <v>7.9855600000000004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1454.8</v>
      </c>
      <c r="D117" s="36">
        <v>1447.5833333333333</v>
      </c>
      <c r="E117" s="36">
        <v>1435.2166666666665</v>
      </c>
      <c r="F117" s="36">
        <v>1415.6333333333332</v>
      </c>
      <c r="G117" s="36">
        <v>1403.2666666666664</v>
      </c>
      <c r="H117" s="36">
        <v>1467.1666666666665</v>
      </c>
      <c r="I117" s="36">
        <v>1479.5333333333333</v>
      </c>
      <c r="J117" s="36">
        <v>1499.1166666666666</v>
      </c>
      <c r="K117" s="31">
        <v>1459.95</v>
      </c>
      <c r="L117" s="31">
        <v>1428</v>
      </c>
      <c r="M117" s="31">
        <v>71.732849999999999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4355.75</v>
      </c>
      <c r="D118" s="36">
        <v>4349.083333333333</v>
      </c>
      <c r="E118" s="36">
        <v>4290.6666666666661</v>
      </c>
      <c r="F118" s="36">
        <v>4225.583333333333</v>
      </c>
      <c r="G118" s="36">
        <v>4167.1666666666661</v>
      </c>
      <c r="H118" s="36">
        <v>4414.1666666666661</v>
      </c>
      <c r="I118" s="36">
        <v>4472.5833333333321</v>
      </c>
      <c r="J118" s="36">
        <v>4537.6666666666661</v>
      </c>
      <c r="K118" s="31">
        <v>4407.5</v>
      </c>
      <c r="L118" s="31">
        <v>4284</v>
      </c>
      <c r="M118" s="31">
        <v>7.4631999999999996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1318.5</v>
      </c>
      <c r="D119" s="36">
        <v>1312.3333333333333</v>
      </c>
      <c r="E119" s="36">
        <v>1299.9666666666665</v>
      </c>
      <c r="F119" s="36">
        <v>1281.4333333333332</v>
      </c>
      <c r="G119" s="36">
        <v>1269.0666666666664</v>
      </c>
      <c r="H119" s="36">
        <v>1330.8666666666666</v>
      </c>
      <c r="I119" s="36">
        <v>1343.2333333333333</v>
      </c>
      <c r="J119" s="36">
        <v>1361.7666666666667</v>
      </c>
      <c r="K119" s="31">
        <v>1324.7</v>
      </c>
      <c r="L119" s="31">
        <v>1293.8</v>
      </c>
      <c r="M119" s="31">
        <v>1.7309399999999999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609.45000000000005</v>
      </c>
      <c r="D120" s="36">
        <v>610.2833333333333</v>
      </c>
      <c r="E120" s="36">
        <v>600.66666666666663</v>
      </c>
      <c r="F120" s="36">
        <v>591.88333333333333</v>
      </c>
      <c r="G120" s="36">
        <v>582.26666666666665</v>
      </c>
      <c r="H120" s="36">
        <v>619.06666666666661</v>
      </c>
      <c r="I120" s="36">
        <v>628.68333333333339</v>
      </c>
      <c r="J120" s="36">
        <v>637.46666666666658</v>
      </c>
      <c r="K120" s="31">
        <v>619.9</v>
      </c>
      <c r="L120" s="31">
        <v>601.5</v>
      </c>
      <c r="M120" s="31">
        <v>51.602260000000001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915.8</v>
      </c>
      <c r="D121" s="36">
        <v>916.38333333333321</v>
      </c>
      <c r="E121" s="36">
        <v>905.46666666666647</v>
      </c>
      <c r="F121" s="36">
        <v>895.13333333333321</v>
      </c>
      <c r="G121" s="36">
        <v>884.21666666666647</v>
      </c>
      <c r="H121" s="36">
        <v>926.71666666666647</v>
      </c>
      <c r="I121" s="36">
        <v>937.63333333333321</v>
      </c>
      <c r="J121" s="36">
        <v>947.96666666666647</v>
      </c>
      <c r="K121" s="31">
        <v>927.3</v>
      </c>
      <c r="L121" s="31">
        <v>906.05</v>
      </c>
      <c r="M121" s="31">
        <v>29.384039999999999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1077.7</v>
      </c>
      <c r="D122" s="36">
        <v>1074.0833333333333</v>
      </c>
      <c r="E122" s="36">
        <v>1062.2166666666665</v>
      </c>
      <c r="F122" s="36">
        <v>1046.7333333333331</v>
      </c>
      <c r="G122" s="36">
        <v>1034.8666666666663</v>
      </c>
      <c r="H122" s="36">
        <v>1089.5666666666666</v>
      </c>
      <c r="I122" s="36">
        <v>1101.4333333333334</v>
      </c>
      <c r="J122" s="36">
        <v>1116.9166666666667</v>
      </c>
      <c r="K122" s="31">
        <v>1085.95</v>
      </c>
      <c r="L122" s="31">
        <v>1058.5999999999999</v>
      </c>
      <c r="M122" s="31">
        <v>21.69567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479.65</v>
      </c>
      <c r="D123" s="36">
        <v>480.06666666666661</v>
      </c>
      <c r="E123" s="36">
        <v>475.23333333333323</v>
      </c>
      <c r="F123" s="36">
        <v>470.81666666666661</v>
      </c>
      <c r="G123" s="36">
        <v>465.98333333333323</v>
      </c>
      <c r="H123" s="36">
        <v>484.48333333333323</v>
      </c>
      <c r="I123" s="36">
        <v>489.31666666666661</v>
      </c>
      <c r="J123" s="36">
        <v>493.73333333333323</v>
      </c>
      <c r="K123" s="31">
        <v>484.9</v>
      </c>
      <c r="L123" s="31">
        <v>475.65</v>
      </c>
      <c r="M123" s="31">
        <v>23.266390000000001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1506.35</v>
      </c>
      <c r="D124" s="36">
        <v>1499.8166666666666</v>
      </c>
      <c r="E124" s="36">
        <v>1480.6333333333332</v>
      </c>
      <c r="F124" s="36">
        <v>1454.9166666666665</v>
      </c>
      <c r="G124" s="36">
        <v>1435.7333333333331</v>
      </c>
      <c r="H124" s="36">
        <v>1525.5333333333333</v>
      </c>
      <c r="I124" s="36">
        <v>1544.7166666666667</v>
      </c>
      <c r="J124" s="36">
        <v>1570.4333333333334</v>
      </c>
      <c r="K124" s="31">
        <v>1519</v>
      </c>
      <c r="L124" s="31">
        <v>1474.1</v>
      </c>
      <c r="M124" s="31">
        <v>6.4379600000000003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1699.55</v>
      </c>
      <c r="D125" s="36">
        <v>1695.2</v>
      </c>
      <c r="E125" s="36">
        <v>1685.45</v>
      </c>
      <c r="F125" s="36">
        <v>1671.35</v>
      </c>
      <c r="G125" s="36">
        <v>1661.6</v>
      </c>
      <c r="H125" s="36">
        <v>1709.3000000000002</v>
      </c>
      <c r="I125" s="36">
        <v>1719.0500000000002</v>
      </c>
      <c r="J125" s="36">
        <v>1733.1500000000003</v>
      </c>
      <c r="K125" s="31">
        <v>1704.95</v>
      </c>
      <c r="L125" s="31">
        <v>1681.1</v>
      </c>
      <c r="M125" s="31">
        <v>60.586970000000001</v>
      </c>
      <c r="N125" s="1"/>
      <c r="O125" s="1"/>
    </row>
    <row r="126" spans="1:15" ht="12.75" customHeight="1">
      <c r="A126" s="51">
        <v>117</v>
      </c>
      <c r="B126" s="53" t="s">
        <v>860</v>
      </c>
      <c r="C126" s="31">
        <v>156.35</v>
      </c>
      <c r="D126" s="36">
        <v>157.31666666666663</v>
      </c>
      <c r="E126" s="36">
        <v>154.68333333333328</v>
      </c>
      <c r="F126" s="36">
        <v>153.01666666666665</v>
      </c>
      <c r="G126" s="36">
        <v>150.3833333333333</v>
      </c>
      <c r="H126" s="36">
        <v>158.98333333333326</v>
      </c>
      <c r="I126" s="36">
        <v>161.61666666666665</v>
      </c>
      <c r="J126" s="36">
        <v>163.28333333333325</v>
      </c>
      <c r="K126" s="31">
        <v>159.94999999999999</v>
      </c>
      <c r="L126" s="31">
        <v>155.65</v>
      </c>
      <c r="M126" s="31">
        <v>24.538519999999998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4588.1499999999996</v>
      </c>
      <c r="D127" s="36">
        <v>4566.3499999999995</v>
      </c>
      <c r="E127" s="36">
        <v>4497.0499999999993</v>
      </c>
      <c r="F127" s="36">
        <v>4405.95</v>
      </c>
      <c r="G127" s="36">
        <v>4336.6499999999996</v>
      </c>
      <c r="H127" s="36">
        <v>4657.4499999999989</v>
      </c>
      <c r="I127" s="36">
        <v>4726.75</v>
      </c>
      <c r="J127" s="36">
        <v>4817.8499999999985</v>
      </c>
      <c r="K127" s="31">
        <v>4635.6499999999996</v>
      </c>
      <c r="L127" s="31">
        <v>4475.25</v>
      </c>
      <c r="M127" s="31">
        <v>4.0873699999999999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655.55</v>
      </c>
      <c r="D128" s="36">
        <v>652.56666666666661</v>
      </c>
      <c r="E128" s="36">
        <v>647.23333333333323</v>
      </c>
      <c r="F128" s="36">
        <v>638.91666666666663</v>
      </c>
      <c r="G128" s="36">
        <v>633.58333333333326</v>
      </c>
      <c r="H128" s="36">
        <v>660.88333333333321</v>
      </c>
      <c r="I128" s="36">
        <v>666.2166666666667</v>
      </c>
      <c r="J128" s="36">
        <v>674.53333333333319</v>
      </c>
      <c r="K128" s="31">
        <v>657.9</v>
      </c>
      <c r="L128" s="31">
        <v>644.25</v>
      </c>
      <c r="M128" s="31">
        <v>24.391580000000001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4775.75</v>
      </c>
      <c r="D129" s="36">
        <v>4767.75</v>
      </c>
      <c r="E129" s="36">
        <v>4730.5</v>
      </c>
      <c r="F129" s="36">
        <v>4685.25</v>
      </c>
      <c r="G129" s="36">
        <v>4648</v>
      </c>
      <c r="H129" s="36">
        <v>4813</v>
      </c>
      <c r="I129" s="36">
        <v>4850.25</v>
      </c>
      <c r="J129" s="36">
        <v>4895.5</v>
      </c>
      <c r="K129" s="31">
        <v>4805</v>
      </c>
      <c r="L129" s="31">
        <v>4722.5</v>
      </c>
      <c r="M129" s="31">
        <v>2.7680699999999998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3460.85</v>
      </c>
      <c r="D130" s="36">
        <v>3456.1999999999994</v>
      </c>
      <c r="E130" s="36">
        <v>3439.6999999999989</v>
      </c>
      <c r="F130" s="36">
        <v>3418.5499999999997</v>
      </c>
      <c r="G130" s="36">
        <v>3402.0499999999993</v>
      </c>
      <c r="H130" s="36">
        <v>3477.3499999999985</v>
      </c>
      <c r="I130" s="36">
        <v>3493.8499999999995</v>
      </c>
      <c r="J130" s="36">
        <v>3514.9999999999982</v>
      </c>
      <c r="K130" s="31">
        <v>3472.7</v>
      </c>
      <c r="L130" s="31">
        <v>3435.05</v>
      </c>
      <c r="M130" s="31">
        <v>14.099919999999999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456.4</v>
      </c>
      <c r="D131" s="36">
        <v>456.0333333333333</v>
      </c>
      <c r="E131" s="36">
        <v>451.61666666666662</v>
      </c>
      <c r="F131" s="36">
        <v>446.83333333333331</v>
      </c>
      <c r="G131" s="36">
        <v>442.41666666666663</v>
      </c>
      <c r="H131" s="36">
        <v>460.81666666666661</v>
      </c>
      <c r="I131" s="36">
        <v>465.23333333333335</v>
      </c>
      <c r="J131" s="36">
        <v>470.01666666666659</v>
      </c>
      <c r="K131" s="31">
        <v>460.45</v>
      </c>
      <c r="L131" s="31">
        <v>451.25</v>
      </c>
      <c r="M131" s="31">
        <v>22.165240000000001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1055.45</v>
      </c>
      <c r="D132" s="36">
        <v>1051.0666666666666</v>
      </c>
      <c r="E132" s="36">
        <v>1035.3833333333332</v>
      </c>
      <c r="F132" s="36">
        <v>1015.3166666666666</v>
      </c>
      <c r="G132" s="36">
        <v>999.63333333333321</v>
      </c>
      <c r="H132" s="36">
        <v>1071.1333333333332</v>
      </c>
      <c r="I132" s="36">
        <v>1086.8166666666666</v>
      </c>
      <c r="J132" s="36">
        <v>1106.8833333333332</v>
      </c>
      <c r="K132" s="31">
        <v>1066.75</v>
      </c>
      <c r="L132" s="31">
        <v>1031</v>
      </c>
      <c r="M132" s="31">
        <v>76.588099999999997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1715.8</v>
      </c>
      <c r="D133" s="36">
        <v>1703.9166666666667</v>
      </c>
      <c r="E133" s="36">
        <v>1679.8333333333335</v>
      </c>
      <c r="F133" s="36">
        <v>1643.8666666666668</v>
      </c>
      <c r="G133" s="36">
        <v>1619.7833333333335</v>
      </c>
      <c r="H133" s="36">
        <v>1739.8833333333334</v>
      </c>
      <c r="I133" s="36">
        <v>1763.9666666666669</v>
      </c>
      <c r="J133" s="36">
        <v>1799.9333333333334</v>
      </c>
      <c r="K133" s="31">
        <v>1728</v>
      </c>
      <c r="L133" s="31">
        <v>1667.95</v>
      </c>
      <c r="M133" s="31">
        <v>26.659269999999999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129481.25</v>
      </c>
      <c r="D134" s="36">
        <v>129560.41666666667</v>
      </c>
      <c r="E134" s="36">
        <v>128920.83333333334</v>
      </c>
      <c r="F134" s="36">
        <v>128360.41666666667</v>
      </c>
      <c r="G134" s="36">
        <v>127720.83333333334</v>
      </c>
      <c r="H134" s="36">
        <v>130120.83333333334</v>
      </c>
      <c r="I134" s="36">
        <v>130760.41666666669</v>
      </c>
      <c r="J134" s="36">
        <v>131320.83333333334</v>
      </c>
      <c r="K134" s="31">
        <v>130200</v>
      </c>
      <c r="L134" s="31">
        <v>129000</v>
      </c>
      <c r="M134" s="31">
        <v>7.1080000000000004E-2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1312.6</v>
      </c>
      <c r="D135" s="36">
        <v>1299.0166666666667</v>
      </c>
      <c r="E135" s="36">
        <v>1266.2333333333333</v>
      </c>
      <c r="F135" s="36">
        <v>1219.8666666666668</v>
      </c>
      <c r="G135" s="36">
        <v>1187.0833333333335</v>
      </c>
      <c r="H135" s="36">
        <v>1345.3833333333332</v>
      </c>
      <c r="I135" s="36">
        <v>1378.1666666666665</v>
      </c>
      <c r="J135" s="36">
        <v>1424.5333333333331</v>
      </c>
      <c r="K135" s="31">
        <v>1331.8</v>
      </c>
      <c r="L135" s="31">
        <v>1252.6500000000001</v>
      </c>
      <c r="M135" s="31">
        <v>25.732880000000002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266.05</v>
      </c>
      <c r="D136" s="36">
        <v>265.26666666666671</v>
      </c>
      <c r="E136" s="36">
        <v>261.88333333333344</v>
      </c>
      <c r="F136" s="36">
        <v>257.71666666666675</v>
      </c>
      <c r="G136" s="36">
        <v>254.33333333333348</v>
      </c>
      <c r="H136" s="36">
        <v>269.43333333333339</v>
      </c>
      <c r="I136" s="36">
        <v>272.81666666666672</v>
      </c>
      <c r="J136" s="36">
        <v>276.98333333333335</v>
      </c>
      <c r="K136" s="31">
        <v>268.64999999999998</v>
      </c>
      <c r="L136" s="31">
        <v>261.10000000000002</v>
      </c>
      <c r="M136" s="31">
        <v>36.334330000000001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2521.0500000000002</v>
      </c>
      <c r="D137" s="36">
        <v>2515.35</v>
      </c>
      <c r="E137" s="36">
        <v>2495.6999999999998</v>
      </c>
      <c r="F137" s="36">
        <v>2470.35</v>
      </c>
      <c r="G137" s="36">
        <v>2450.6999999999998</v>
      </c>
      <c r="H137" s="36">
        <v>2540.6999999999998</v>
      </c>
      <c r="I137" s="36">
        <v>2560.3500000000004</v>
      </c>
      <c r="J137" s="36">
        <v>2585.6999999999998</v>
      </c>
      <c r="K137" s="31">
        <v>2535</v>
      </c>
      <c r="L137" s="31">
        <v>2490</v>
      </c>
      <c r="M137" s="31">
        <v>29.749210000000001</v>
      </c>
      <c r="N137" s="1"/>
      <c r="O137" s="1"/>
    </row>
    <row r="138" spans="1:15" ht="12.75" customHeight="1">
      <c r="A138" s="51">
        <v>129</v>
      </c>
      <c r="B138" s="53" t="s">
        <v>806</v>
      </c>
      <c r="C138" s="31">
        <v>2107.15</v>
      </c>
      <c r="D138" s="36">
        <v>2109.7166666666667</v>
      </c>
      <c r="E138" s="36">
        <v>2080.4333333333334</v>
      </c>
      <c r="F138" s="36">
        <v>2053.7166666666667</v>
      </c>
      <c r="G138" s="36">
        <v>2024.4333333333334</v>
      </c>
      <c r="H138" s="36">
        <v>2136.4333333333334</v>
      </c>
      <c r="I138" s="36">
        <v>2165.7166666666672</v>
      </c>
      <c r="J138" s="36">
        <v>2192.4333333333334</v>
      </c>
      <c r="K138" s="31">
        <v>2139</v>
      </c>
      <c r="L138" s="31">
        <v>2083</v>
      </c>
      <c r="M138" s="31">
        <v>9.2739200000000004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602.70000000000005</v>
      </c>
      <c r="D139" s="36">
        <v>600.4</v>
      </c>
      <c r="E139" s="36">
        <v>592.5</v>
      </c>
      <c r="F139" s="36">
        <v>582.30000000000007</v>
      </c>
      <c r="G139" s="36">
        <v>574.40000000000009</v>
      </c>
      <c r="H139" s="36">
        <v>610.59999999999991</v>
      </c>
      <c r="I139" s="36">
        <v>618.49999999999977</v>
      </c>
      <c r="J139" s="36">
        <v>628.69999999999982</v>
      </c>
      <c r="K139" s="31">
        <v>608.29999999999995</v>
      </c>
      <c r="L139" s="31">
        <v>590.20000000000005</v>
      </c>
      <c r="M139" s="31">
        <v>46.042319999999997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12531.35</v>
      </c>
      <c r="D140" s="36">
        <v>12485.816666666666</v>
      </c>
      <c r="E140" s="36">
        <v>12408.633333333331</v>
      </c>
      <c r="F140" s="36">
        <v>12285.916666666666</v>
      </c>
      <c r="G140" s="36">
        <v>12208.733333333332</v>
      </c>
      <c r="H140" s="36">
        <v>12608.533333333331</v>
      </c>
      <c r="I140" s="36">
        <v>12685.716666666665</v>
      </c>
      <c r="J140" s="36">
        <v>12808.433333333331</v>
      </c>
      <c r="K140" s="31">
        <v>12563</v>
      </c>
      <c r="L140" s="31">
        <v>12363.1</v>
      </c>
      <c r="M140" s="31">
        <v>2.8001499999999999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977.95</v>
      </c>
      <c r="D141" s="36">
        <v>984.4</v>
      </c>
      <c r="E141" s="36">
        <v>959.55</v>
      </c>
      <c r="F141" s="36">
        <v>941.15</v>
      </c>
      <c r="G141" s="36">
        <v>916.3</v>
      </c>
      <c r="H141" s="36">
        <v>1002.8</v>
      </c>
      <c r="I141" s="36">
        <v>1027.6500000000001</v>
      </c>
      <c r="J141" s="36">
        <v>1046.05</v>
      </c>
      <c r="K141" s="31">
        <v>1009.25</v>
      </c>
      <c r="L141" s="31">
        <v>966</v>
      </c>
      <c r="M141" s="31">
        <v>10.778320000000001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838.3</v>
      </c>
      <c r="D142" s="36">
        <v>845.33333333333337</v>
      </c>
      <c r="E142" s="36">
        <v>823.16666666666674</v>
      </c>
      <c r="F142" s="36">
        <v>808.03333333333342</v>
      </c>
      <c r="G142" s="36">
        <v>785.86666666666679</v>
      </c>
      <c r="H142" s="36">
        <v>860.4666666666667</v>
      </c>
      <c r="I142" s="36">
        <v>882.63333333333344</v>
      </c>
      <c r="J142" s="36">
        <v>897.76666666666665</v>
      </c>
      <c r="K142" s="31">
        <v>867.5</v>
      </c>
      <c r="L142" s="31">
        <v>830.2</v>
      </c>
      <c r="M142" s="31">
        <v>25.354009999999999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2878.5</v>
      </c>
      <c r="D143" s="36">
        <v>2892.2666666666664</v>
      </c>
      <c r="E143" s="36">
        <v>2828.7333333333327</v>
      </c>
      <c r="F143" s="36">
        <v>2778.9666666666662</v>
      </c>
      <c r="G143" s="36">
        <v>2715.4333333333325</v>
      </c>
      <c r="H143" s="36">
        <v>2942.0333333333328</v>
      </c>
      <c r="I143" s="36">
        <v>3005.5666666666666</v>
      </c>
      <c r="J143" s="36">
        <v>3055.333333333333</v>
      </c>
      <c r="K143" s="31">
        <v>2955.8</v>
      </c>
      <c r="L143" s="31">
        <v>2842.5</v>
      </c>
      <c r="M143" s="31">
        <v>23.835380000000001</v>
      </c>
      <c r="N143" s="1"/>
      <c r="O143" s="1"/>
    </row>
    <row r="144" spans="1:15" ht="12.75" customHeight="1">
      <c r="A144" s="51">
        <v>135</v>
      </c>
      <c r="B144" s="53" t="s">
        <v>282</v>
      </c>
      <c r="C144" s="31">
        <v>68.45</v>
      </c>
      <c r="D144" s="36">
        <v>68.816666666666663</v>
      </c>
      <c r="E144" s="36">
        <v>67.883333333333326</v>
      </c>
      <c r="F144" s="36">
        <v>67.316666666666663</v>
      </c>
      <c r="G144" s="36">
        <v>66.383333333333326</v>
      </c>
      <c r="H144" s="36">
        <v>69.383333333333326</v>
      </c>
      <c r="I144" s="36">
        <v>70.316666666666663</v>
      </c>
      <c r="J144" s="36">
        <v>70.883333333333326</v>
      </c>
      <c r="K144" s="31">
        <v>69.75</v>
      </c>
      <c r="L144" s="31">
        <v>68.25</v>
      </c>
      <c r="M144" s="31">
        <v>41.758899999999997</v>
      </c>
      <c r="N144" s="1"/>
      <c r="O144" s="1"/>
    </row>
    <row r="145" spans="1:15" ht="12.75" customHeight="1">
      <c r="A145" s="51">
        <v>136</v>
      </c>
      <c r="B145" s="53" t="s">
        <v>178</v>
      </c>
      <c r="C145" s="31">
        <v>2367.5500000000002</v>
      </c>
      <c r="D145" s="36">
        <v>2380.5833333333335</v>
      </c>
      <c r="E145" s="36">
        <v>2349.8166666666671</v>
      </c>
      <c r="F145" s="36">
        <v>2332.0833333333335</v>
      </c>
      <c r="G145" s="36">
        <v>2301.3166666666671</v>
      </c>
      <c r="H145" s="36">
        <v>2398.3166666666671</v>
      </c>
      <c r="I145" s="36">
        <v>2429.0833333333335</v>
      </c>
      <c r="J145" s="36">
        <v>2446.8166666666671</v>
      </c>
      <c r="K145" s="31">
        <v>2411.35</v>
      </c>
      <c r="L145" s="31">
        <v>2362.85</v>
      </c>
      <c r="M145" s="31">
        <v>5.1168699999999996</v>
      </c>
      <c r="N145" s="1"/>
      <c r="O145" s="1"/>
    </row>
    <row r="146" spans="1:15" ht="12.75" customHeight="1">
      <c r="A146" s="51">
        <v>137</v>
      </c>
      <c r="B146" s="53" t="s">
        <v>180</v>
      </c>
      <c r="C146" s="31">
        <v>1708.15</v>
      </c>
      <c r="D146" s="36">
        <v>1702.25</v>
      </c>
      <c r="E146" s="36">
        <v>1689.15</v>
      </c>
      <c r="F146" s="36">
        <v>1670.15</v>
      </c>
      <c r="G146" s="36">
        <v>1657.0500000000002</v>
      </c>
      <c r="H146" s="36">
        <v>1721.25</v>
      </c>
      <c r="I146" s="36">
        <v>1734.35</v>
      </c>
      <c r="J146" s="36">
        <v>1753.35</v>
      </c>
      <c r="K146" s="31">
        <v>1715.35</v>
      </c>
      <c r="L146" s="31">
        <v>1683.25</v>
      </c>
      <c r="M146" s="31">
        <v>2.9956900000000002</v>
      </c>
      <c r="N146" s="1"/>
      <c r="O146" s="1"/>
    </row>
    <row r="147" spans="1:15" ht="12.75" customHeight="1">
      <c r="A147" s="51">
        <v>138</v>
      </c>
      <c r="B147" s="53" t="s">
        <v>442</v>
      </c>
      <c r="C147" s="31">
        <v>105.75</v>
      </c>
      <c r="D147" s="36">
        <v>105.46666666666665</v>
      </c>
      <c r="E147" s="36">
        <v>103.2833333333333</v>
      </c>
      <c r="F147" s="36">
        <v>100.81666666666665</v>
      </c>
      <c r="G147" s="36">
        <v>98.633333333333297</v>
      </c>
      <c r="H147" s="36">
        <v>107.93333333333331</v>
      </c>
      <c r="I147" s="36">
        <v>110.11666666666667</v>
      </c>
      <c r="J147" s="36">
        <v>112.58333333333331</v>
      </c>
      <c r="K147" s="31">
        <v>107.65</v>
      </c>
      <c r="L147" s="31">
        <v>103</v>
      </c>
      <c r="M147" s="31">
        <v>1624.00701</v>
      </c>
      <c r="N147" s="1"/>
      <c r="O147" s="1"/>
    </row>
    <row r="148" spans="1:15" ht="12.75" customHeight="1">
      <c r="A148" s="51">
        <v>139</v>
      </c>
      <c r="B148" s="53" t="s">
        <v>185</v>
      </c>
      <c r="C148" s="31">
        <v>273.2</v>
      </c>
      <c r="D148" s="36">
        <v>276.28333333333336</v>
      </c>
      <c r="E148" s="36">
        <v>267.56666666666672</v>
      </c>
      <c r="F148" s="36">
        <v>261.93333333333334</v>
      </c>
      <c r="G148" s="36">
        <v>253.2166666666667</v>
      </c>
      <c r="H148" s="36">
        <v>281.91666666666674</v>
      </c>
      <c r="I148" s="36">
        <v>290.63333333333333</v>
      </c>
      <c r="J148" s="36">
        <v>296.26666666666677</v>
      </c>
      <c r="K148" s="31">
        <v>285</v>
      </c>
      <c r="L148" s="31">
        <v>270.64999999999998</v>
      </c>
      <c r="M148" s="31">
        <v>191.19025999999999</v>
      </c>
      <c r="N148" s="1"/>
      <c r="O148" s="1"/>
    </row>
    <row r="149" spans="1:15" ht="12.75" customHeight="1">
      <c r="A149" s="51">
        <v>140</v>
      </c>
      <c r="B149" s="53" t="s">
        <v>187</v>
      </c>
      <c r="C149" s="31">
        <v>373.85</v>
      </c>
      <c r="D149" s="36">
        <v>373.93333333333339</v>
      </c>
      <c r="E149" s="36">
        <v>370.51666666666677</v>
      </c>
      <c r="F149" s="36">
        <v>367.18333333333339</v>
      </c>
      <c r="G149" s="36">
        <v>363.76666666666677</v>
      </c>
      <c r="H149" s="36">
        <v>377.26666666666677</v>
      </c>
      <c r="I149" s="36">
        <v>380.68333333333339</v>
      </c>
      <c r="J149" s="36">
        <v>384.01666666666677</v>
      </c>
      <c r="K149" s="31">
        <v>377.35</v>
      </c>
      <c r="L149" s="31">
        <v>370.6</v>
      </c>
      <c r="M149" s="31">
        <v>140.01805999999999</v>
      </c>
      <c r="N149" s="1"/>
      <c r="O149" s="1"/>
    </row>
    <row r="150" spans="1:15" ht="12.75" customHeight="1">
      <c r="A150" s="51">
        <v>141</v>
      </c>
      <c r="B150" s="53" t="s">
        <v>183</v>
      </c>
      <c r="C150" s="31">
        <v>3349.85</v>
      </c>
      <c r="D150" s="36">
        <v>3370.0500000000006</v>
      </c>
      <c r="E150" s="36">
        <v>3320.1000000000013</v>
      </c>
      <c r="F150" s="36">
        <v>3290.3500000000008</v>
      </c>
      <c r="G150" s="36">
        <v>3240.4000000000015</v>
      </c>
      <c r="H150" s="36">
        <v>3399.8000000000011</v>
      </c>
      <c r="I150" s="36">
        <v>3449.7500000000009</v>
      </c>
      <c r="J150" s="36">
        <v>3479.5000000000009</v>
      </c>
      <c r="K150" s="31">
        <v>3420</v>
      </c>
      <c r="L150" s="31">
        <v>3340.3</v>
      </c>
      <c r="M150" s="31">
        <v>0.79344000000000003</v>
      </c>
      <c r="N150" s="1"/>
      <c r="O150" s="1"/>
    </row>
    <row r="151" spans="1:15" ht="12.75" customHeight="1">
      <c r="A151" s="51">
        <v>142</v>
      </c>
      <c r="B151" s="53" t="s">
        <v>184</v>
      </c>
      <c r="C151" s="31">
        <v>2469.15</v>
      </c>
      <c r="D151" s="36">
        <v>2472.85</v>
      </c>
      <c r="E151" s="36">
        <v>2458.1999999999998</v>
      </c>
      <c r="F151" s="36">
        <v>2447.25</v>
      </c>
      <c r="G151" s="36">
        <v>2432.6</v>
      </c>
      <c r="H151" s="36">
        <v>2483.7999999999997</v>
      </c>
      <c r="I151" s="36">
        <v>2498.4500000000003</v>
      </c>
      <c r="J151" s="36">
        <v>2509.3999999999996</v>
      </c>
      <c r="K151" s="31">
        <v>2487.5</v>
      </c>
      <c r="L151" s="31">
        <v>2461.9</v>
      </c>
      <c r="M151" s="31">
        <v>7.8732699999999998</v>
      </c>
      <c r="N151" s="1"/>
      <c r="O151" s="1"/>
    </row>
    <row r="152" spans="1:15" ht="12.75" customHeight="1">
      <c r="A152" s="51">
        <v>143</v>
      </c>
      <c r="B152" s="53" t="s">
        <v>188</v>
      </c>
      <c r="C152" s="31">
        <v>1774.25</v>
      </c>
      <c r="D152" s="36">
        <v>1759.1333333333332</v>
      </c>
      <c r="E152" s="36">
        <v>1722.7166666666665</v>
      </c>
      <c r="F152" s="36">
        <v>1671.1833333333332</v>
      </c>
      <c r="G152" s="36">
        <v>1634.7666666666664</v>
      </c>
      <c r="H152" s="36">
        <v>1810.6666666666665</v>
      </c>
      <c r="I152" s="36">
        <v>1847.0833333333335</v>
      </c>
      <c r="J152" s="36">
        <v>1898.6166666666666</v>
      </c>
      <c r="K152" s="31">
        <v>1795.55</v>
      </c>
      <c r="L152" s="31">
        <v>1707.6</v>
      </c>
      <c r="M152" s="31">
        <v>13.02543</v>
      </c>
      <c r="N152" s="1"/>
      <c r="O152" s="1"/>
    </row>
    <row r="153" spans="1:15" ht="12.75" customHeight="1">
      <c r="A153" s="51">
        <v>144</v>
      </c>
      <c r="B153" s="53" t="s">
        <v>190</v>
      </c>
      <c r="C153" s="31">
        <v>278</v>
      </c>
      <c r="D153" s="36">
        <v>279.63333333333333</v>
      </c>
      <c r="E153" s="36">
        <v>275.26666666666665</v>
      </c>
      <c r="F153" s="36">
        <v>272.5333333333333</v>
      </c>
      <c r="G153" s="36">
        <v>268.16666666666663</v>
      </c>
      <c r="H153" s="36">
        <v>282.36666666666667</v>
      </c>
      <c r="I153" s="36">
        <v>286.73333333333335</v>
      </c>
      <c r="J153" s="36">
        <v>289.4666666666667</v>
      </c>
      <c r="K153" s="31">
        <v>284</v>
      </c>
      <c r="L153" s="31">
        <v>276.89999999999998</v>
      </c>
      <c r="M153" s="31">
        <v>179.35064</v>
      </c>
      <c r="N153" s="1"/>
      <c r="O153" s="1"/>
    </row>
    <row r="154" spans="1:15" ht="12.75" customHeight="1">
      <c r="A154" s="51">
        <v>145</v>
      </c>
      <c r="B154" s="53" t="s">
        <v>284</v>
      </c>
      <c r="C154" s="31">
        <v>656.45</v>
      </c>
      <c r="D154" s="36">
        <v>660.30000000000007</v>
      </c>
      <c r="E154" s="36">
        <v>646.65000000000009</v>
      </c>
      <c r="F154" s="36">
        <v>636.85</v>
      </c>
      <c r="G154" s="36">
        <v>623.20000000000005</v>
      </c>
      <c r="H154" s="36">
        <v>670.10000000000014</v>
      </c>
      <c r="I154" s="36">
        <v>683.75</v>
      </c>
      <c r="J154" s="36">
        <v>693.55000000000018</v>
      </c>
      <c r="K154" s="31">
        <v>673.95</v>
      </c>
      <c r="L154" s="31">
        <v>650.5</v>
      </c>
      <c r="M154" s="31">
        <v>45.53454</v>
      </c>
      <c r="N154" s="1"/>
      <c r="O154" s="1"/>
    </row>
    <row r="155" spans="1:15" ht="12.75" customHeight="1">
      <c r="A155" s="51">
        <v>146</v>
      </c>
      <c r="B155" s="53" t="s">
        <v>285</v>
      </c>
      <c r="C155" s="31">
        <v>368.85</v>
      </c>
      <c r="D155" s="36">
        <v>360.86666666666662</v>
      </c>
      <c r="E155" s="36">
        <v>352.48333333333323</v>
      </c>
      <c r="F155" s="36">
        <v>336.11666666666662</v>
      </c>
      <c r="G155" s="36">
        <v>327.73333333333323</v>
      </c>
      <c r="H155" s="36">
        <v>377.23333333333323</v>
      </c>
      <c r="I155" s="36">
        <v>385.61666666666656</v>
      </c>
      <c r="J155" s="36">
        <v>401.98333333333323</v>
      </c>
      <c r="K155" s="31">
        <v>369.25</v>
      </c>
      <c r="L155" s="31">
        <v>344.5</v>
      </c>
      <c r="M155" s="31">
        <v>52.318930000000002</v>
      </c>
      <c r="N155" s="1"/>
      <c r="O155" s="1"/>
    </row>
    <row r="156" spans="1:15" ht="12.75" customHeight="1">
      <c r="A156" s="51">
        <v>147</v>
      </c>
      <c r="B156" s="53" t="s">
        <v>286</v>
      </c>
      <c r="C156" s="31">
        <v>1293.6500000000001</v>
      </c>
      <c r="D156" s="36">
        <v>1291.75</v>
      </c>
      <c r="E156" s="36">
        <v>1259.7</v>
      </c>
      <c r="F156" s="36">
        <v>1225.75</v>
      </c>
      <c r="G156" s="36">
        <v>1193.7</v>
      </c>
      <c r="H156" s="36">
        <v>1325.7</v>
      </c>
      <c r="I156" s="36">
        <v>1357.7500000000002</v>
      </c>
      <c r="J156" s="36">
        <v>1391.7</v>
      </c>
      <c r="K156" s="31">
        <v>1323.8</v>
      </c>
      <c r="L156" s="31">
        <v>1257.8</v>
      </c>
      <c r="M156" s="31">
        <v>19.293839999999999</v>
      </c>
      <c r="N156" s="1"/>
      <c r="O156" s="1"/>
    </row>
    <row r="157" spans="1:15" ht="12.75" customHeight="1">
      <c r="A157" s="51">
        <v>148</v>
      </c>
      <c r="B157" s="53" t="s">
        <v>197</v>
      </c>
      <c r="C157" s="31">
        <v>3699.75</v>
      </c>
      <c r="D157" s="36">
        <v>3672.1</v>
      </c>
      <c r="E157" s="36">
        <v>3619.7</v>
      </c>
      <c r="F157" s="36">
        <v>3539.65</v>
      </c>
      <c r="G157" s="36">
        <v>3487.25</v>
      </c>
      <c r="H157" s="36">
        <v>3752.1499999999996</v>
      </c>
      <c r="I157" s="36">
        <v>3804.55</v>
      </c>
      <c r="J157" s="36">
        <v>3884.5999999999995</v>
      </c>
      <c r="K157" s="31">
        <v>3724.5</v>
      </c>
      <c r="L157" s="31">
        <v>3592.05</v>
      </c>
      <c r="M157" s="31">
        <v>10.36788</v>
      </c>
      <c r="N157" s="1"/>
      <c r="O157" s="1"/>
    </row>
    <row r="158" spans="1:15" ht="12.75" customHeight="1">
      <c r="A158" s="51">
        <v>149</v>
      </c>
      <c r="B158" s="53" t="s">
        <v>191</v>
      </c>
      <c r="C158" s="31">
        <v>36325.199999999997</v>
      </c>
      <c r="D158" s="36">
        <v>35844.716666666667</v>
      </c>
      <c r="E158" s="36">
        <v>35240.483333333337</v>
      </c>
      <c r="F158" s="36">
        <v>34155.76666666667</v>
      </c>
      <c r="G158" s="36">
        <v>33551.53333333334</v>
      </c>
      <c r="H158" s="36">
        <v>36929.433333333334</v>
      </c>
      <c r="I158" s="36">
        <v>37533.666666666657</v>
      </c>
      <c r="J158" s="36">
        <v>38618.383333333331</v>
      </c>
      <c r="K158" s="31">
        <v>36448.949999999997</v>
      </c>
      <c r="L158" s="31">
        <v>34760</v>
      </c>
      <c r="M158" s="31">
        <v>0.55367</v>
      </c>
      <c r="N158" s="1"/>
      <c r="O158" s="1"/>
    </row>
    <row r="159" spans="1:15" ht="12.75" customHeight="1">
      <c r="A159" s="51">
        <v>150</v>
      </c>
      <c r="B159" s="53" t="s">
        <v>287</v>
      </c>
      <c r="C159" s="31">
        <v>1405.1</v>
      </c>
      <c r="D159" s="36">
        <v>1414.0166666666667</v>
      </c>
      <c r="E159" s="36">
        <v>1393.0833333333333</v>
      </c>
      <c r="F159" s="36">
        <v>1381.0666666666666</v>
      </c>
      <c r="G159" s="36">
        <v>1360.1333333333332</v>
      </c>
      <c r="H159" s="36">
        <v>1426.0333333333333</v>
      </c>
      <c r="I159" s="36">
        <v>1446.9666666666667</v>
      </c>
      <c r="J159" s="36">
        <v>1458.9833333333333</v>
      </c>
      <c r="K159" s="31">
        <v>1434.95</v>
      </c>
      <c r="L159" s="31">
        <v>1402</v>
      </c>
      <c r="M159" s="31">
        <v>1.7473799999999999</v>
      </c>
      <c r="N159" s="1"/>
      <c r="O159" s="1"/>
    </row>
    <row r="160" spans="1:15" ht="12.75" customHeight="1">
      <c r="A160" s="51">
        <v>151</v>
      </c>
      <c r="B160" s="53" t="s">
        <v>193</v>
      </c>
      <c r="C160" s="31">
        <v>3499.3</v>
      </c>
      <c r="D160" s="36">
        <v>3507.6</v>
      </c>
      <c r="E160" s="36">
        <v>3481.2</v>
      </c>
      <c r="F160" s="36">
        <v>3463.1</v>
      </c>
      <c r="G160" s="36">
        <v>3436.7</v>
      </c>
      <c r="H160" s="36">
        <v>3525.7</v>
      </c>
      <c r="I160" s="36">
        <v>3552.1000000000004</v>
      </c>
      <c r="J160" s="36">
        <v>3570.2</v>
      </c>
      <c r="K160" s="31">
        <v>3534</v>
      </c>
      <c r="L160" s="31">
        <v>3489.5</v>
      </c>
      <c r="M160" s="31">
        <v>3.5134099999999999</v>
      </c>
      <c r="N160" s="1"/>
      <c r="O160" s="1"/>
    </row>
    <row r="161" spans="1:15" ht="12.75" customHeight="1">
      <c r="A161" s="51">
        <v>152</v>
      </c>
      <c r="B161" s="53" t="s">
        <v>194</v>
      </c>
      <c r="C161" s="31">
        <v>309.75</v>
      </c>
      <c r="D161" s="36">
        <v>308.15000000000003</v>
      </c>
      <c r="E161" s="36">
        <v>305.20000000000005</v>
      </c>
      <c r="F161" s="36">
        <v>300.65000000000003</v>
      </c>
      <c r="G161" s="36">
        <v>297.70000000000005</v>
      </c>
      <c r="H161" s="36">
        <v>312.70000000000005</v>
      </c>
      <c r="I161" s="36">
        <v>315.64999999999998</v>
      </c>
      <c r="J161" s="36">
        <v>320.20000000000005</v>
      </c>
      <c r="K161" s="31">
        <v>311.10000000000002</v>
      </c>
      <c r="L161" s="31">
        <v>303.60000000000002</v>
      </c>
      <c r="M161" s="31">
        <v>63.53931</v>
      </c>
      <c r="N161" s="1"/>
      <c r="O161" s="1"/>
    </row>
    <row r="162" spans="1:15" ht="12.75" customHeight="1">
      <c r="A162" s="51">
        <v>153</v>
      </c>
      <c r="B162" s="53" t="s">
        <v>196</v>
      </c>
      <c r="C162" s="31">
        <v>3010.95</v>
      </c>
      <c r="D162" s="36">
        <v>3024.65</v>
      </c>
      <c r="E162" s="36">
        <v>2986.3</v>
      </c>
      <c r="F162" s="36">
        <v>2961.65</v>
      </c>
      <c r="G162" s="36">
        <v>2923.3</v>
      </c>
      <c r="H162" s="36">
        <v>3049.3</v>
      </c>
      <c r="I162" s="36">
        <v>3087.6499999999996</v>
      </c>
      <c r="J162" s="36">
        <v>3112.3</v>
      </c>
      <c r="K162" s="31">
        <v>3063</v>
      </c>
      <c r="L162" s="31">
        <v>3000</v>
      </c>
      <c r="M162" s="31">
        <v>6.7238600000000002</v>
      </c>
      <c r="N162" s="1"/>
      <c r="O162" s="1"/>
    </row>
    <row r="163" spans="1:15" ht="12.75" customHeight="1">
      <c r="A163" s="51">
        <v>154</v>
      </c>
      <c r="B163" s="53" t="s">
        <v>192</v>
      </c>
      <c r="C163" s="31">
        <v>817.05</v>
      </c>
      <c r="D163" s="36">
        <v>818.56666666666661</v>
      </c>
      <c r="E163" s="36">
        <v>811.48333333333323</v>
      </c>
      <c r="F163" s="36">
        <v>805.91666666666663</v>
      </c>
      <c r="G163" s="36">
        <v>798.83333333333326</v>
      </c>
      <c r="H163" s="36">
        <v>824.13333333333321</v>
      </c>
      <c r="I163" s="36">
        <v>831.2166666666667</v>
      </c>
      <c r="J163" s="36">
        <v>836.78333333333319</v>
      </c>
      <c r="K163" s="31">
        <v>825.65</v>
      </c>
      <c r="L163" s="31">
        <v>813</v>
      </c>
      <c r="M163" s="31">
        <v>6.2576599999999996</v>
      </c>
      <c r="N163" s="1"/>
      <c r="O163" s="1"/>
    </row>
    <row r="164" spans="1:15" ht="12.75" customHeight="1">
      <c r="A164" s="51">
        <v>155</v>
      </c>
      <c r="B164" s="53" t="s">
        <v>199</v>
      </c>
      <c r="C164" s="31">
        <v>6561.8</v>
      </c>
      <c r="D164" s="36">
        <v>6623.2666666666664</v>
      </c>
      <c r="E164" s="36">
        <v>6468.5333333333328</v>
      </c>
      <c r="F164" s="36">
        <v>6375.2666666666664</v>
      </c>
      <c r="G164" s="36">
        <v>6220.5333333333328</v>
      </c>
      <c r="H164" s="36">
        <v>6716.5333333333328</v>
      </c>
      <c r="I164" s="36">
        <v>6871.2666666666664</v>
      </c>
      <c r="J164" s="36">
        <v>6964.5333333333328</v>
      </c>
      <c r="K164" s="31">
        <v>6778</v>
      </c>
      <c r="L164" s="31">
        <v>6530</v>
      </c>
      <c r="M164" s="31">
        <v>4.2678799999999999</v>
      </c>
      <c r="N164" s="1"/>
      <c r="O164" s="1"/>
    </row>
    <row r="165" spans="1:15" ht="12.75" customHeight="1">
      <c r="A165" s="51">
        <v>156</v>
      </c>
      <c r="B165" s="53" t="s">
        <v>288</v>
      </c>
      <c r="C165" s="31">
        <v>455.4</v>
      </c>
      <c r="D165" s="36">
        <v>458.25</v>
      </c>
      <c r="E165" s="36">
        <v>451.5</v>
      </c>
      <c r="F165" s="36">
        <v>447.6</v>
      </c>
      <c r="G165" s="36">
        <v>440.85</v>
      </c>
      <c r="H165" s="36">
        <v>462.15</v>
      </c>
      <c r="I165" s="36">
        <v>468.9</v>
      </c>
      <c r="J165" s="36">
        <v>472.79999999999995</v>
      </c>
      <c r="K165" s="31">
        <v>465</v>
      </c>
      <c r="L165" s="31">
        <v>454.35</v>
      </c>
      <c r="M165" s="31">
        <v>7.6819699999999997</v>
      </c>
      <c r="N165" s="1"/>
      <c r="O165" s="1"/>
    </row>
    <row r="166" spans="1:15" ht="12.75" customHeight="1">
      <c r="A166" s="51">
        <v>157</v>
      </c>
      <c r="B166" s="53" t="s">
        <v>195</v>
      </c>
      <c r="C166" s="31">
        <v>464.6</v>
      </c>
      <c r="D166" s="36">
        <v>464.66666666666669</v>
      </c>
      <c r="E166" s="36">
        <v>457.93333333333339</v>
      </c>
      <c r="F166" s="36">
        <v>451.26666666666671</v>
      </c>
      <c r="G166" s="36">
        <v>444.53333333333342</v>
      </c>
      <c r="H166" s="36">
        <v>471.33333333333337</v>
      </c>
      <c r="I166" s="36">
        <v>478.06666666666661</v>
      </c>
      <c r="J166" s="36">
        <v>484.73333333333335</v>
      </c>
      <c r="K166" s="31">
        <v>471.4</v>
      </c>
      <c r="L166" s="31">
        <v>458</v>
      </c>
      <c r="M166" s="31">
        <v>82.952089999999998</v>
      </c>
      <c r="N166" s="1"/>
      <c r="O166" s="1"/>
    </row>
    <row r="167" spans="1:15" ht="12.75" customHeight="1">
      <c r="A167" s="51">
        <v>158</v>
      </c>
      <c r="B167" s="53" t="s">
        <v>200</v>
      </c>
      <c r="C167" s="31">
        <v>325.75</v>
      </c>
      <c r="D167" s="36">
        <v>324.56666666666666</v>
      </c>
      <c r="E167" s="36">
        <v>321.38333333333333</v>
      </c>
      <c r="F167" s="36">
        <v>317.01666666666665</v>
      </c>
      <c r="G167" s="36">
        <v>313.83333333333331</v>
      </c>
      <c r="H167" s="36">
        <v>328.93333333333334</v>
      </c>
      <c r="I167" s="36">
        <v>332.11666666666662</v>
      </c>
      <c r="J167" s="36">
        <v>336.48333333333335</v>
      </c>
      <c r="K167" s="31">
        <v>327.75</v>
      </c>
      <c r="L167" s="31">
        <v>320.2</v>
      </c>
      <c r="M167" s="31">
        <v>102.87081000000001</v>
      </c>
      <c r="N167" s="1"/>
      <c r="O167" s="1"/>
    </row>
    <row r="168" spans="1:15" ht="12.75" customHeight="1">
      <c r="A168" s="51">
        <v>159</v>
      </c>
      <c r="B168" s="53" t="s">
        <v>289</v>
      </c>
      <c r="C168" s="31">
        <v>1603.55</v>
      </c>
      <c r="D168" s="36">
        <v>1609.5166666666667</v>
      </c>
      <c r="E168" s="36">
        <v>1574.0333333333333</v>
      </c>
      <c r="F168" s="36">
        <v>1544.5166666666667</v>
      </c>
      <c r="G168" s="36">
        <v>1509.0333333333333</v>
      </c>
      <c r="H168" s="36">
        <v>1639.0333333333333</v>
      </c>
      <c r="I168" s="36">
        <v>1674.5166666666664</v>
      </c>
      <c r="J168" s="36">
        <v>1704.0333333333333</v>
      </c>
      <c r="K168" s="31">
        <v>1645</v>
      </c>
      <c r="L168" s="31">
        <v>1580</v>
      </c>
      <c r="M168" s="31">
        <v>14.65733</v>
      </c>
      <c r="N168" s="1"/>
      <c r="O168" s="1"/>
    </row>
    <row r="169" spans="1:15" ht="12.75" customHeight="1">
      <c r="A169" s="51">
        <v>160</v>
      </c>
      <c r="B169" s="53" t="s">
        <v>290</v>
      </c>
      <c r="C169" s="31">
        <v>16065.7</v>
      </c>
      <c r="D169" s="36">
        <v>16014.566666666666</v>
      </c>
      <c r="E169" s="36">
        <v>15720.133333333331</v>
      </c>
      <c r="F169" s="36">
        <v>15374.566666666666</v>
      </c>
      <c r="G169" s="36">
        <v>15080.133333333331</v>
      </c>
      <c r="H169" s="36">
        <v>16360.133333333331</v>
      </c>
      <c r="I169" s="36">
        <v>16654.566666666666</v>
      </c>
      <c r="J169" s="36">
        <v>17000.133333333331</v>
      </c>
      <c r="K169" s="31">
        <v>16309</v>
      </c>
      <c r="L169" s="31">
        <v>15669</v>
      </c>
      <c r="M169" s="31">
        <v>7.9420000000000004E-2</v>
      </c>
      <c r="N169" s="1"/>
      <c r="O169" s="1"/>
    </row>
    <row r="170" spans="1:15" ht="12.75" customHeight="1">
      <c r="A170" s="51">
        <v>161</v>
      </c>
      <c r="B170" s="53" t="s">
        <v>198</v>
      </c>
      <c r="C170" s="31">
        <v>125.85</v>
      </c>
      <c r="D170" s="36">
        <v>125.45</v>
      </c>
      <c r="E170" s="36">
        <v>123.9</v>
      </c>
      <c r="F170" s="36">
        <v>121.95</v>
      </c>
      <c r="G170" s="36">
        <v>120.4</v>
      </c>
      <c r="H170" s="36">
        <v>127.4</v>
      </c>
      <c r="I170" s="36">
        <v>128.94999999999999</v>
      </c>
      <c r="J170" s="36">
        <v>130.9</v>
      </c>
      <c r="K170" s="31">
        <v>127</v>
      </c>
      <c r="L170" s="31">
        <v>123.5</v>
      </c>
      <c r="M170" s="31">
        <v>306.65827999999999</v>
      </c>
      <c r="N170" s="1"/>
      <c r="O170" s="1"/>
    </row>
    <row r="171" spans="1:15" ht="12.75" customHeight="1">
      <c r="A171" s="51">
        <v>162</v>
      </c>
      <c r="B171" s="53" t="s">
        <v>205</v>
      </c>
      <c r="C171" s="31">
        <v>536.20000000000005</v>
      </c>
      <c r="D171" s="36">
        <v>538.9</v>
      </c>
      <c r="E171" s="36">
        <v>529.4</v>
      </c>
      <c r="F171" s="36">
        <v>522.6</v>
      </c>
      <c r="G171" s="36">
        <v>513.1</v>
      </c>
      <c r="H171" s="36">
        <v>545.69999999999993</v>
      </c>
      <c r="I171" s="36">
        <v>555.19999999999993</v>
      </c>
      <c r="J171" s="36">
        <v>561.99999999999989</v>
      </c>
      <c r="K171" s="31">
        <v>548.4</v>
      </c>
      <c r="L171" s="31">
        <v>532.1</v>
      </c>
      <c r="M171" s="31">
        <v>71.382289999999998</v>
      </c>
      <c r="N171" s="1"/>
      <c r="O171" s="1"/>
    </row>
    <row r="172" spans="1:15" ht="12.75" customHeight="1">
      <c r="A172" s="51">
        <v>163</v>
      </c>
      <c r="B172" s="53" t="s">
        <v>462</v>
      </c>
      <c r="C172" s="31">
        <v>341.4</v>
      </c>
      <c r="D172" s="36">
        <v>343.89999999999992</v>
      </c>
      <c r="E172" s="36">
        <v>328.84999999999985</v>
      </c>
      <c r="F172" s="36">
        <v>316.29999999999995</v>
      </c>
      <c r="G172" s="36">
        <v>301.24999999999989</v>
      </c>
      <c r="H172" s="36">
        <v>356.44999999999982</v>
      </c>
      <c r="I172" s="36">
        <v>371.49999999999989</v>
      </c>
      <c r="J172" s="36">
        <v>384.04999999999978</v>
      </c>
      <c r="K172" s="31">
        <v>358.95</v>
      </c>
      <c r="L172" s="31">
        <v>331.35</v>
      </c>
      <c r="M172" s="31">
        <v>677.35859000000005</v>
      </c>
      <c r="N172" s="1"/>
      <c r="O172" s="1"/>
    </row>
    <row r="173" spans="1:15" ht="12.75" customHeight="1">
      <c r="A173" s="51">
        <v>164</v>
      </c>
      <c r="B173" s="53" t="s">
        <v>206</v>
      </c>
      <c r="C173" s="31">
        <v>2921.3</v>
      </c>
      <c r="D173" s="36">
        <v>2910.4666666666672</v>
      </c>
      <c r="E173" s="36">
        <v>2883.3833333333341</v>
      </c>
      <c r="F173" s="36">
        <v>2845.4666666666672</v>
      </c>
      <c r="G173" s="36">
        <v>2818.3833333333341</v>
      </c>
      <c r="H173" s="36">
        <v>2948.3833333333341</v>
      </c>
      <c r="I173" s="36">
        <v>2975.4666666666672</v>
      </c>
      <c r="J173" s="36">
        <v>3013.3833333333341</v>
      </c>
      <c r="K173" s="31">
        <v>2937.55</v>
      </c>
      <c r="L173" s="31">
        <v>2872.55</v>
      </c>
      <c r="M173" s="31">
        <v>51.40802</v>
      </c>
      <c r="N173" s="1"/>
      <c r="O173" s="1"/>
    </row>
    <row r="174" spans="1:15" ht="12.75" customHeight="1">
      <c r="A174" s="51">
        <v>165</v>
      </c>
      <c r="B174" s="53" t="s">
        <v>208</v>
      </c>
      <c r="C174" s="31">
        <v>708.05</v>
      </c>
      <c r="D174" s="36">
        <v>709.18333333333339</v>
      </c>
      <c r="E174" s="36">
        <v>705.06666666666683</v>
      </c>
      <c r="F174" s="36">
        <v>702.08333333333348</v>
      </c>
      <c r="G174" s="36">
        <v>697.96666666666692</v>
      </c>
      <c r="H174" s="36">
        <v>712.16666666666674</v>
      </c>
      <c r="I174" s="36">
        <v>716.2833333333333</v>
      </c>
      <c r="J174" s="36">
        <v>719.26666666666665</v>
      </c>
      <c r="K174" s="31">
        <v>713.3</v>
      </c>
      <c r="L174" s="31">
        <v>706.2</v>
      </c>
      <c r="M174" s="31">
        <v>6.5701400000000003</v>
      </c>
      <c r="N174" s="1"/>
      <c r="O174" s="1"/>
    </row>
    <row r="175" spans="1:15" ht="12.75" customHeight="1">
      <c r="A175" s="51">
        <v>166</v>
      </c>
      <c r="B175" t="s">
        <v>209</v>
      </c>
      <c r="C175" s="31">
        <v>1427.4</v>
      </c>
      <c r="D175" s="36">
        <v>1428.9833333333333</v>
      </c>
      <c r="E175" s="36">
        <v>1422.4166666666667</v>
      </c>
      <c r="F175" s="36">
        <v>1417.4333333333334</v>
      </c>
      <c r="G175" s="36">
        <v>1410.8666666666668</v>
      </c>
      <c r="H175" s="36">
        <v>1433.9666666666667</v>
      </c>
      <c r="I175" s="36">
        <v>1440.5333333333333</v>
      </c>
      <c r="J175" s="36">
        <v>1445.5166666666667</v>
      </c>
      <c r="K175" s="31">
        <v>1435.55</v>
      </c>
      <c r="L175" s="31">
        <v>1424</v>
      </c>
      <c r="M175" s="31">
        <v>9.6658299999999997</v>
      </c>
      <c r="N175" s="1"/>
      <c r="O175" s="1"/>
    </row>
    <row r="176" spans="1:15" ht="12.75" customHeight="1">
      <c r="A176" s="51">
        <v>167</v>
      </c>
      <c r="B176" s="53" t="s">
        <v>213</v>
      </c>
      <c r="C176" s="31">
        <v>2293.9499999999998</v>
      </c>
      <c r="D176" s="36">
        <v>2291.65</v>
      </c>
      <c r="E176" s="36">
        <v>2275.3000000000002</v>
      </c>
      <c r="F176" s="36">
        <v>2256.65</v>
      </c>
      <c r="G176" s="36">
        <v>2240.3000000000002</v>
      </c>
      <c r="H176" s="36">
        <v>2310.3000000000002</v>
      </c>
      <c r="I176" s="36">
        <v>2326.6499999999996</v>
      </c>
      <c r="J176" s="36">
        <v>2345.3000000000002</v>
      </c>
      <c r="K176" s="31">
        <v>2308</v>
      </c>
      <c r="L176" s="31">
        <v>2273</v>
      </c>
      <c r="M176" s="31">
        <v>3.0183300000000002</v>
      </c>
      <c r="N176" s="1"/>
      <c r="O176" s="1"/>
    </row>
    <row r="177" spans="1:15" ht="12.75" customHeight="1">
      <c r="A177" s="51">
        <v>168</v>
      </c>
      <c r="B177" s="53" t="s">
        <v>177</v>
      </c>
      <c r="C177" s="31">
        <v>133.30000000000001</v>
      </c>
      <c r="D177" s="36">
        <v>133.5</v>
      </c>
      <c r="E177" s="36">
        <v>131.5</v>
      </c>
      <c r="F177" s="36">
        <v>129.69999999999999</v>
      </c>
      <c r="G177" s="36">
        <v>127.69999999999999</v>
      </c>
      <c r="H177" s="36">
        <v>135.30000000000001</v>
      </c>
      <c r="I177" s="36">
        <v>137.30000000000001</v>
      </c>
      <c r="J177" s="36">
        <v>139.10000000000002</v>
      </c>
      <c r="K177" s="31">
        <v>135.5</v>
      </c>
      <c r="L177" s="31">
        <v>131.69999999999999</v>
      </c>
      <c r="M177" s="31">
        <v>222.84693999999999</v>
      </c>
      <c r="N177" s="1"/>
      <c r="O177" s="1"/>
    </row>
    <row r="178" spans="1:15" ht="12.75" customHeight="1">
      <c r="A178" s="51">
        <v>169</v>
      </c>
      <c r="B178" s="53" t="s">
        <v>211</v>
      </c>
      <c r="C178" s="31">
        <v>25678.95</v>
      </c>
      <c r="D178" s="36">
        <v>25716.45</v>
      </c>
      <c r="E178" s="36">
        <v>25482.9</v>
      </c>
      <c r="F178" s="36">
        <v>25286.850000000002</v>
      </c>
      <c r="G178" s="36">
        <v>25053.300000000003</v>
      </c>
      <c r="H178" s="36">
        <v>25912.5</v>
      </c>
      <c r="I178" s="36">
        <v>26146.049999999996</v>
      </c>
      <c r="J178" s="36">
        <v>26342.1</v>
      </c>
      <c r="K178" s="31">
        <v>25950</v>
      </c>
      <c r="L178" s="31">
        <v>25520.400000000001</v>
      </c>
      <c r="M178" s="31">
        <v>0.37478</v>
      </c>
      <c r="N178" s="1"/>
      <c r="O178" s="1"/>
    </row>
    <row r="179" spans="1:15" ht="12.75" customHeight="1">
      <c r="A179" s="51">
        <v>170</v>
      </c>
      <c r="B179" s="53" t="s">
        <v>214</v>
      </c>
      <c r="C179" s="31">
        <v>2336.75</v>
      </c>
      <c r="D179" s="36">
        <v>2349.5666666666671</v>
      </c>
      <c r="E179" s="36">
        <v>2319.2833333333342</v>
      </c>
      <c r="F179" s="36">
        <v>2301.8166666666671</v>
      </c>
      <c r="G179" s="36">
        <v>2271.5333333333342</v>
      </c>
      <c r="H179" s="36">
        <v>2367.0333333333342</v>
      </c>
      <c r="I179" s="36">
        <v>2397.3166666666671</v>
      </c>
      <c r="J179" s="36">
        <v>2414.7833333333342</v>
      </c>
      <c r="K179" s="31">
        <v>2379.85</v>
      </c>
      <c r="L179" s="31">
        <v>2332.1</v>
      </c>
      <c r="M179" s="31">
        <v>6.9310799999999997</v>
      </c>
      <c r="N179" s="1"/>
      <c r="O179" s="1"/>
    </row>
    <row r="180" spans="1:15" ht="12.75" customHeight="1">
      <c r="A180" s="51">
        <v>171</v>
      </c>
      <c r="B180" s="53" t="s">
        <v>212</v>
      </c>
      <c r="C180" s="31">
        <v>7159.3</v>
      </c>
      <c r="D180" s="36">
        <v>7209.1333333333341</v>
      </c>
      <c r="E180" s="36">
        <v>7084.2666666666682</v>
      </c>
      <c r="F180" s="36">
        <v>7009.2333333333345</v>
      </c>
      <c r="G180" s="36">
        <v>6884.3666666666686</v>
      </c>
      <c r="H180" s="36">
        <v>7284.1666666666679</v>
      </c>
      <c r="I180" s="36">
        <v>7409.0333333333347</v>
      </c>
      <c r="J180" s="36">
        <v>7484.0666666666675</v>
      </c>
      <c r="K180" s="31">
        <v>7334</v>
      </c>
      <c r="L180" s="31">
        <v>7134.1</v>
      </c>
      <c r="M180" s="31">
        <v>4.6612</v>
      </c>
      <c r="N180" s="1"/>
      <c r="O180" s="1"/>
    </row>
    <row r="181" spans="1:15" ht="12.75" customHeight="1">
      <c r="A181" s="51">
        <v>172</v>
      </c>
      <c r="B181" s="53" t="s">
        <v>291</v>
      </c>
      <c r="C181" s="31">
        <v>633.1</v>
      </c>
      <c r="D181" s="36">
        <v>637.35</v>
      </c>
      <c r="E181" s="36">
        <v>626.80000000000007</v>
      </c>
      <c r="F181" s="36">
        <v>620.5</v>
      </c>
      <c r="G181" s="36">
        <v>609.95000000000005</v>
      </c>
      <c r="H181" s="36">
        <v>643.65000000000009</v>
      </c>
      <c r="I181" s="36">
        <v>654.20000000000005</v>
      </c>
      <c r="J181" s="36">
        <v>660.50000000000011</v>
      </c>
      <c r="K181" s="31">
        <v>647.9</v>
      </c>
      <c r="L181" s="31">
        <v>631.04999999999995</v>
      </c>
      <c r="M181" s="31">
        <v>12.233890000000001</v>
      </c>
      <c r="N181" s="1"/>
      <c r="O181" s="1"/>
    </row>
    <row r="182" spans="1:15" ht="12.75" customHeight="1">
      <c r="A182" s="51">
        <v>173</v>
      </c>
      <c r="B182" s="53" t="s">
        <v>210</v>
      </c>
      <c r="C182" s="31">
        <v>818.75</v>
      </c>
      <c r="D182" s="36">
        <v>819.65</v>
      </c>
      <c r="E182" s="36">
        <v>812.65</v>
      </c>
      <c r="F182" s="36">
        <v>806.55</v>
      </c>
      <c r="G182" s="36">
        <v>799.55</v>
      </c>
      <c r="H182" s="36">
        <v>825.75</v>
      </c>
      <c r="I182" s="36">
        <v>832.75</v>
      </c>
      <c r="J182" s="36">
        <v>838.85</v>
      </c>
      <c r="K182" s="31">
        <v>826.65</v>
      </c>
      <c r="L182" s="31">
        <v>813.55</v>
      </c>
      <c r="M182" s="31">
        <v>192.39277000000001</v>
      </c>
      <c r="N182" s="1"/>
      <c r="O182" s="1"/>
    </row>
    <row r="183" spans="1:15" ht="12.75" customHeight="1">
      <c r="A183" s="51">
        <v>174</v>
      </c>
      <c r="B183" s="53" t="s">
        <v>207</v>
      </c>
      <c r="C183" s="31">
        <v>169.05</v>
      </c>
      <c r="D183" s="36">
        <v>170.5</v>
      </c>
      <c r="E183" s="36">
        <v>165.65</v>
      </c>
      <c r="F183" s="36">
        <v>162.25</v>
      </c>
      <c r="G183" s="36">
        <v>157.4</v>
      </c>
      <c r="H183" s="36">
        <v>173.9</v>
      </c>
      <c r="I183" s="36">
        <v>178.75000000000003</v>
      </c>
      <c r="J183" s="36">
        <v>182.15</v>
      </c>
      <c r="K183" s="31">
        <v>175.35</v>
      </c>
      <c r="L183" s="31">
        <v>167.1</v>
      </c>
      <c r="M183" s="31">
        <v>539.54827</v>
      </c>
      <c r="N183" s="1"/>
      <c r="O183" s="1"/>
    </row>
    <row r="184" spans="1:15" ht="12.75" customHeight="1">
      <c r="A184" s="51">
        <v>175</v>
      </c>
      <c r="B184" s="53" t="s">
        <v>215</v>
      </c>
      <c r="C184" s="31">
        <v>1539.3</v>
      </c>
      <c r="D184" s="36">
        <v>1536.2333333333336</v>
      </c>
      <c r="E184" s="36">
        <v>1508.4666666666672</v>
      </c>
      <c r="F184" s="36">
        <v>1477.6333333333337</v>
      </c>
      <c r="G184" s="36">
        <v>1449.8666666666672</v>
      </c>
      <c r="H184" s="36">
        <v>1567.0666666666671</v>
      </c>
      <c r="I184" s="36">
        <v>1594.8333333333335</v>
      </c>
      <c r="J184" s="36">
        <v>1625.666666666667</v>
      </c>
      <c r="K184" s="31">
        <v>1564</v>
      </c>
      <c r="L184" s="31">
        <v>1505.4</v>
      </c>
      <c r="M184" s="31">
        <v>39.482390000000002</v>
      </c>
      <c r="N184" s="1"/>
      <c r="O184" s="1"/>
    </row>
    <row r="185" spans="1:15" ht="12.75" customHeight="1">
      <c r="A185" s="51">
        <v>176</v>
      </c>
      <c r="B185" s="53" t="s">
        <v>216</v>
      </c>
      <c r="C185" s="31">
        <v>675.1</v>
      </c>
      <c r="D185" s="36">
        <v>671.11666666666667</v>
      </c>
      <c r="E185" s="36">
        <v>664.7833333333333</v>
      </c>
      <c r="F185" s="36">
        <v>654.46666666666658</v>
      </c>
      <c r="G185" s="36">
        <v>648.13333333333321</v>
      </c>
      <c r="H185" s="36">
        <v>681.43333333333339</v>
      </c>
      <c r="I185" s="36">
        <v>687.76666666666665</v>
      </c>
      <c r="J185" s="36">
        <v>698.08333333333348</v>
      </c>
      <c r="K185" s="31">
        <v>677.45</v>
      </c>
      <c r="L185" s="31">
        <v>660.8</v>
      </c>
      <c r="M185" s="31">
        <v>3.5827200000000001</v>
      </c>
      <c r="N185" s="1"/>
      <c r="O185" s="1"/>
    </row>
    <row r="186" spans="1:15" ht="12.75" customHeight="1">
      <c r="A186" s="51">
        <v>177</v>
      </c>
      <c r="B186" s="53" t="s">
        <v>217</v>
      </c>
      <c r="C186" s="31">
        <v>700.45</v>
      </c>
      <c r="D186" s="36">
        <v>698.11666666666679</v>
      </c>
      <c r="E186" s="36">
        <v>692.38333333333355</v>
      </c>
      <c r="F186" s="36">
        <v>684.31666666666672</v>
      </c>
      <c r="G186" s="36">
        <v>678.58333333333348</v>
      </c>
      <c r="H186" s="36">
        <v>706.18333333333362</v>
      </c>
      <c r="I186" s="36">
        <v>711.91666666666674</v>
      </c>
      <c r="J186" s="36">
        <v>719.98333333333369</v>
      </c>
      <c r="K186" s="31">
        <v>703.85</v>
      </c>
      <c r="L186" s="31">
        <v>690.05</v>
      </c>
      <c r="M186" s="31">
        <v>10.379160000000001</v>
      </c>
      <c r="N186" s="1"/>
      <c r="O186" s="1"/>
    </row>
    <row r="187" spans="1:15" ht="12.75" customHeight="1">
      <c r="A187" s="51">
        <v>178</v>
      </c>
      <c r="B187" s="53" t="s">
        <v>229</v>
      </c>
      <c r="C187" s="31">
        <v>2142.3000000000002</v>
      </c>
      <c r="D187" s="36">
        <v>2144.4666666666667</v>
      </c>
      <c r="E187" s="36">
        <v>2118.9333333333334</v>
      </c>
      <c r="F187" s="36">
        <v>2095.5666666666666</v>
      </c>
      <c r="G187" s="36">
        <v>2070.0333333333333</v>
      </c>
      <c r="H187" s="36">
        <v>2167.8333333333335</v>
      </c>
      <c r="I187" s="36">
        <v>2193.3666666666672</v>
      </c>
      <c r="J187" s="36">
        <v>2216.7333333333336</v>
      </c>
      <c r="K187" s="31">
        <v>2170</v>
      </c>
      <c r="L187" s="31">
        <v>2121.1</v>
      </c>
      <c r="M187" s="31">
        <v>6.09077</v>
      </c>
      <c r="N187" s="1"/>
      <c r="O187" s="1"/>
    </row>
    <row r="188" spans="1:15" ht="12.75" customHeight="1">
      <c r="A188" s="51">
        <v>179</v>
      </c>
      <c r="B188" s="53" t="s">
        <v>218</v>
      </c>
      <c r="C188" s="31">
        <v>1086.45</v>
      </c>
      <c r="D188" s="36">
        <v>1085.9166666666667</v>
      </c>
      <c r="E188" s="36">
        <v>1076.9833333333336</v>
      </c>
      <c r="F188" s="36">
        <v>1067.5166666666669</v>
      </c>
      <c r="G188" s="36">
        <v>1058.5833333333337</v>
      </c>
      <c r="H188" s="36">
        <v>1095.3833333333334</v>
      </c>
      <c r="I188" s="36">
        <v>1104.3166666666664</v>
      </c>
      <c r="J188" s="36">
        <v>1113.7833333333333</v>
      </c>
      <c r="K188" s="31">
        <v>1094.8499999999999</v>
      </c>
      <c r="L188" s="31">
        <v>1076.45</v>
      </c>
      <c r="M188" s="31">
        <v>4.9653700000000001</v>
      </c>
      <c r="N188" s="1"/>
      <c r="O188" s="1"/>
    </row>
    <row r="189" spans="1:15" ht="12.75" customHeight="1">
      <c r="A189" s="51">
        <v>180</v>
      </c>
      <c r="B189" s="53" t="s">
        <v>219</v>
      </c>
      <c r="C189" s="31">
        <v>1817.8</v>
      </c>
      <c r="D189" s="36">
        <v>1814.1333333333332</v>
      </c>
      <c r="E189" s="36">
        <v>1798.2666666666664</v>
      </c>
      <c r="F189" s="36">
        <v>1778.7333333333331</v>
      </c>
      <c r="G189" s="36">
        <v>1762.8666666666663</v>
      </c>
      <c r="H189" s="36">
        <v>1833.6666666666665</v>
      </c>
      <c r="I189" s="36">
        <v>1849.5333333333333</v>
      </c>
      <c r="J189" s="36">
        <v>1869.0666666666666</v>
      </c>
      <c r="K189" s="31">
        <v>1830</v>
      </c>
      <c r="L189" s="31">
        <v>1794.6</v>
      </c>
      <c r="M189" s="31">
        <v>2.6516500000000001</v>
      </c>
      <c r="N189" s="1"/>
      <c r="O189" s="1"/>
    </row>
    <row r="190" spans="1:15" ht="12.75" customHeight="1">
      <c r="A190" s="51">
        <v>181</v>
      </c>
      <c r="B190" s="53" t="s">
        <v>224</v>
      </c>
      <c r="C190" s="31">
        <v>3832</v>
      </c>
      <c r="D190" s="36">
        <v>3830.2666666666664</v>
      </c>
      <c r="E190" s="36">
        <v>3819.2833333333328</v>
      </c>
      <c r="F190" s="36">
        <v>3806.5666666666666</v>
      </c>
      <c r="G190" s="36">
        <v>3795.583333333333</v>
      </c>
      <c r="H190" s="36">
        <v>3842.9833333333327</v>
      </c>
      <c r="I190" s="36">
        <v>3853.9666666666662</v>
      </c>
      <c r="J190" s="36">
        <v>3866.6833333333325</v>
      </c>
      <c r="K190" s="31">
        <v>3841.25</v>
      </c>
      <c r="L190" s="31">
        <v>3817.55</v>
      </c>
      <c r="M190" s="31">
        <v>13.11168</v>
      </c>
      <c r="N190" s="1"/>
      <c r="O190" s="1"/>
    </row>
    <row r="191" spans="1:15" ht="12.75" customHeight="1">
      <c r="A191" s="51">
        <v>182</v>
      </c>
      <c r="B191" s="53" t="s">
        <v>220</v>
      </c>
      <c r="C191" s="31">
        <v>1120.3499999999999</v>
      </c>
      <c r="D191" s="36">
        <v>1112.1000000000001</v>
      </c>
      <c r="E191" s="36">
        <v>1102.2000000000003</v>
      </c>
      <c r="F191" s="36">
        <v>1084.0500000000002</v>
      </c>
      <c r="G191" s="36">
        <v>1074.1500000000003</v>
      </c>
      <c r="H191" s="36">
        <v>1130.2500000000002</v>
      </c>
      <c r="I191" s="36">
        <v>1140.1500000000003</v>
      </c>
      <c r="J191" s="36">
        <v>1158.3000000000002</v>
      </c>
      <c r="K191" s="31">
        <v>1122</v>
      </c>
      <c r="L191" s="31">
        <v>1093.95</v>
      </c>
      <c r="M191" s="31">
        <v>20.32291</v>
      </c>
      <c r="N191" s="1"/>
      <c r="O191" s="1"/>
    </row>
    <row r="192" spans="1:15" ht="12.75" customHeight="1">
      <c r="A192" s="51">
        <v>183</v>
      </c>
      <c r="B192" s="53" t="s">
        <v>292</v>
      </c>
      <c r="C192" s="31">
        <v>7211.6</v>
      </c>
      <c r="D192" s="36">
        <v>7228.9000000000005</v>
      </c>
      <c r="E192" s="36">
        <v>7154.2000000000007</v>
      </c>
      <c r="F192" s="36">
        <v>7096.8</v>
      </c>
      <c r="G192" s="36">
        <v>7022.1</v>
      </c>
      <c r="H192" s="36">
        <v>7286.3000000000011</v>
      </c>
      <c r="I192" s="36">
        <v>7361</v>
      </c>
      <c r="J192" s="36">
        <v>7418.4000000000015</v>
      </c>
      <c r="K192" s="31">
        <v>7303.6</v>
      </c>
      <c r="L192" s="31">
        <v>7171.5</v>
      </c>
      <c r="M192" s="31">
        <v>1.12856</v>
      </c>
      <c r="N192" s="1"/>
      <c r="O192" s="1"/>
    </row>
    <row r="193" spans="1:15" ht="12.75" customHeight="1">
      <c r="A193" s="51">
        <v>184</v>
      </c>
      <c r="B193" s="53" t="s">
        <v>497</v>
      </c>
      <c r="C193" s="31">
        <v>638.45000000000005</v>
      </c>
      <c r="D193" s="36">
        <v>639.48333333333335</v>
      </c>
      <c r="E193" s="36">
        <v>635.01666666666665</v>
      </c>
      <c r="F193" s="36">
        <v>631.58333333333326</v>
      </c>
      <c r="G193" s="36">
        <v>627.11666666666656</v>
      </c>
      <c r="H193" s="36">
        <v>642.91666666666674</v>
      </c>
      <c r="I193" s="36">
        <v>647.38333333333344</v>
      </c>
      <c r="J193" s="36">
        <v>650.81666666666683</v>
      </c>
      <c r="K193" s="31">
        <v>643.95000000000005</v>
      </c>
      <c r="L193" s="31">
        <v>636.04999999999995</v>
      </c>
      <c r="M193" s="31">
        <v>10.414999999999999</v>
      </c>
      <c r="N193" s="1"/>
      <c r="O193" s="1"/>
    </row>
    <row r="194" spans="1:15" ht="12.75" customHeight="1">
      <c r="A194" s="51">
        <v>185</v>
      </c>
      <c r="B194" s="53" t="s">
        <v>221</v>
      </c>
      <c r="C194" s="31">
        <v>947.5</v>
      </c>
      <c r="D194" s="36">
        <v>948.31666666666661</v>
      </c>
      <c r="E194" s="36">
        <v>941.73333333333323</v>
      </c>
      <c r="F194" s="36">
        <v>935.96666666666658</v>
      </c>
      <c r="G194" s="36">
        <v>929.38333333333321</v>
      </c>
      <c r="H194" s="36">
        <v>954.08333333333326</v>
      </c>
      <c r="I194" s="36">
        <v>960.66666666666674</v>
      </c>
      <c r="J194" s="36">
        <v>966.43333333333328</v>
      </c>
      <c r="K194" s="31">
        <v>954.9</v>
      </c>
      <c r="L194" s="31">
        <v>942.55</v>
      </c>
      <c r="M194" s="31">
        <v>94.952789999999993</v>
      </c>
      <c r="N194" s="1"/>
      <c r="O194" s="1"/>
    </row>
    <row r="195" spans="1:15" ht="12.75" customHeight="1">
      <c r="A195" s="51">
        <v>186</v>
      </c>
      <c r="B195" s="53" t="s">
        <v>222</v>
      </c>
      <c r="C195" s="31">
        <v>447.7</v>
      </c>
      <c r="D195" s="36">
        <v>444.75</v>
      </c>
      <c r="E195" s="36">
        <v>439.45</v>
      </c>
      <c r="F195" s="36">
        <v>431.2</v>
      </c>
      <c r="G195" s="36">
        <v>425.9</v>
      </c>
      <c r="H195" s="36">
        <v>453</v>
      </c>
      <c r="I195" s="36">
        <v>458.29999999999995</v>
      </c>
      <c r="J195" s="36">
        <v>466.55</v>
      </c>
      <c r="K195" s="31">
        <v>450.05</v>
      </c>
      <c r="L195" s="31">
        <v>436.5</v>
      </c>
      <c r="M195" s="31">
        <v>160.85201000000001</v>
      </c>
      <c r="N195" s="1"/>
      <c r="O195" s="1"/>
    </row>
    <row r="196" spans="1:15" ht="12.75" customHeight="1">
      <c r="A196" s="51">
        <v>187</v>
      </c>
      <c r="B196" s="53" t="s">
        <v>223</v>
      </c>
      <c r="C196" s="31">
        <v>173.3</v>
      </c>
      <c r="D196" s="36">
        <v>173.43333333333331</v>
      </c>
      <c r="E196" s="36">
        <v>171.36666666666662</v>
      </c>
      <c r="F196" s="36">
        <v>169.43333333333331</v>
      </c>
      <c r="G196" s="36">
        <v>167.36666666666662</v>
      </c>
      <c r="H196" s="36">
        <v>175.36666666666662</v>
      </c>
      <c r="I196" s="36">
        <v>177.43333333333328</v>
      </c>
      <c r="J196" s="36">
        <v>179.36666666666662</v>
      </c>
      <c r="K196" s="31">
        <v>175.5</v>
      </c>
      <c r="L196" s="31">
        <v>171.5</v>
      </c>
      <c r="M196" s="31">
        <v>429.19832000000002</v>
      </c>
      <c r="N196" s="1"/>
      <c r="O196" s="1"/>
    </row>
    <row r="197" spans="1:15" ht="12.75" customHeight="1">
      <c r="A197" s="51">
        <v>188</v>
      </c>
      <c r="B197" s="53" t="s">
        <v>225</v>
      </c>
      <c r="C197" s="31">
        <v>1330.4</v>
      </c>
      <c r="D197" s="36">
        <v>1325.6166666666668</v>
      </c>
      <c r="E197" s="36">
        <v>1315.8333333333335</v>
      </c>
      <c r="F197" s="36">
        <v>1301.2666666666667</v>
      </c>
      <c r="G197" s="36">
        <v>1291.4833333333333</v>
      </c>
      <c r="H197" s="36">
        <v>1340.1833333333336</v>
      </c>
      <c r="I197" s="36">
        <v>1349.9666666666669</v>
      </c>
      <c r="J197" s="36">
        <v>1364.5333333333338</v>
      </c>
      <c r="K197" s="31">
        <v>1335.4</v>
      </c>
      <c r="L197" s="31">
        <v>1311.05</v>
      </c>
      <c r="M197" s="31">
        <v>14.11627</v>
      </c>
      <c r="N197" s="1"/>
      <c r="O197" s="1"/>
    </row>
    <row r="198" spans="1:15" ht="12.75" customHeight="1">
      <c r="A198" s="51">
        <v>189</v>
      </c>
      <c r="B198" s="53" t="s">
        <v>203</v>
      </c>
      <c r="C198" s="31">
        <v>774.15</v>
      </c>
      <c r="D198" s="36">
        <v>773.65</v>
      </c>
      <c r="E198" s="36">
        <v>767.3</v>
      </c>
      <c r="F198" s="36">
        <v>760.44999999999993</v>
      </c>
      <c r="G198" s="36">
        <v>754.09999999999991</v>
      </c>
      <c r="H198" s="36">
        <v>780.5</v>
      </c>
      <c r="I198" s="36">
        <v>786.85000000000014</v>
      </c>
      <c r="J198" s="36">
        <v>793.7</v>
      </c>
      <c r="K198" s="31">
        <v>780</v>
      </c>
      <c r="L198" s="31">
        <v>766.8</v>
      </c>
      <c r="M198" s="31">
        <v>5.54298</v>
      </c>
      <c r="N198" s="1"/>
      <c r="O198" s="1"/>
    </row>
    <row r="199" spans="1:15" ht="12.75" customHeight="1">
      <c r="A199" s="51">
        <v>190</v>
      </c>
      <c r="B199" s="53" t="s">
        <v>226</v>
      </c>
      <c r="C199" s="31">
        <v>3383.85</v>
      </c>
      <c r="D199" s="36">
        <v>3382.3166666666671</v>
      </c>
      <c r="E199" s="36">
        <v>3361.5333333333342</v>
      </c>
      <c r="F199" s="36">
        <v>3339.2166666666672</v>
      </c>
      <c r="G199" s="36">
        <v>3318.4333333333343</v>
      </c>
      <c r="H199" s="36">
        <v>3404.6333333333341</v>
      </c>
      <c r="I199" s="36">
        <v>3425.416666666667</v>
      </c>
      <c r="J199" s="36">
        <v>3447.733333333334</v>
      </c>
      <c r="K199" s="31">
        <v>3403.1</v>
      </c>
      <c r="L199" s="31">
        <v>3360</v>
      </c>
      <c r="M199" s="31">
        <v>6.2656700000000001</v>
      </c>
      <c r="N199" s="1"/>
      <c r="O199" s="1"/>
    </row>
    <row r="200" spans="1:15" ht="12.75" customHeight="1">
      <c r="A200" s="51">
        <v>191</v>
      </c>
      <c r="B200" s="53" t="s">
        <v>227</v>
      </c>
      <c r="C200" s="31">
        <v>2663.75</v>
      </c>
      <c r="D200" s="36">
        <v>2671.1666666666665</v>
      </c>
      <c r="E200" s="36">
        <v>2639.4333333333329</v>
      </c>
      <c r="F200" s="36">
        <v>2615.1166666666663</v>
      </c>
      <c r="G200" s="36">
        <v>2583.3833333333328</v>
      </c>
      <c r="H200" s="36">
        <v>2695.4833333333331</v>
      </c>
      <c r="I200" s="36">
        <v>2727.2166666666667</v>
      </c>
      <c r="J200" s="36">
        <v>2751.5333333333333</v>
      </c>
      <c r="K200" s="31">
        <v>2702.9</v>
      </c>
      <c r="L200" s="31">
        <v>2646.85</v>
      </c>
      <c r="M200" s="31">
        <v>1.21332</v>
      </c>
      <c r="N200" s="1"/>
      <c r="O200" s="1"/>
    </row>
    <row r="201" spans="1:15" ht="12.75" customHeight="1">
      <c r="A201" s="51">
        <v>192</v>
      </c>
      <c r="B201" s="53" t="s">
        <v>294</v>
      </c>
      <c r="C201" s="31">
        <v>1381.8</v>
      </c>
      <c r="D201" s="36">
        <v>1403.6666666666667</v>
      </c>
      <c r="E201" s="36">
        <v>1348.3333333333335</v>
      </c>
      <c r="F201" s="36">
        <v>1314.8666666666668</v>
      </c>
      <c r="G201" s="36">
        <v>1259.5333333333335</v>
      </c>
      <c r="H201" s="36">
        <v>1437.1333333333334</v>
      </c>
      <c r="I201" s="36">
        <v>1492.4666666666669</v>
      </c>
      <c r="J201" s="36">
        <v>1525.9333333333334</v>
      </c>
      <c r="K201" s="31">
        <v>1459</v>
      </c>
      <c r="L201" s="31">
        <v>1370.2</v>
      </c>
      <c r="M201" s="31">
        <v>8.7118500000000001</v>
      </c>
      <c r="N201" s="1"/>
      <c r="O201" s="1"/>
    </row>
    <row r="202" spans="1:15" ht="12.75" customHeight="1">
      <c r="A202" s="51">
        <v>193</v>
      </c>
      <c r="B202" s="53" t="s">
        <v>228</v>
      </c>
      <c r="C202" s="31">
        <v>4646.95</v>
      </c>
      <c r="D202" s="36">
        <v>4635.2666666666664</v>
      </c>
      <c r="E202" s="36">
        <v>4556.6833333333325</v>
      </c>
      <c r="F202" s="36">
        <v>4466.4166666666661</v>
      </c>
      <c r="G202" s="36">
        <v>4387.8333333333321</v>
      </c>
      <c r="H202" s="36">
        <v>4725.5333333333328</v>
      </c>
      <c r="I202" s="36">
        <v>4804.1166666666668</v>
      </c>
      <c r="J202" s="36">
        <v>4894.3833333333332</v>
      </c>
      <c r="K202" s="31">
        <v>4713.8500000000004</v>
      </c>
      <c r="L202" s="31">
        <v>4545</v>
      </c>
      <c r="M202" s="31">
        <v>7.42788</v>
      </c>
      <c r="N202" s="1"/>
      <c r="O202" s="1"/>
    </row>
    <row r="203" spans="1:15" ht="12.75" customHeight="1">
      <c r="A203" s="51">
        <v>194</v>
      </c>
      <c r="B203" s="53" t="s">
        <v>296</v>
      </c>
      <c r="C203" s="31">
        <v>3699.75</v>
      </c>
      <c r="D203" s="36">
        <v>3676.5166666666664</v>
      </c>
      <c r="E203" s="36">
        <v>3643.2333333333327</v>
      </c>
      <c r="F203" s="36">
        <v>3586.7166666666662</v>
      </c>
      <c r="G203" s="36">
        <v>3553.4333333333325</v>
      </c>
      <c r="H203" s="36">
        <v>3733.0333333333328</v>
      </c>
      <c r="I203" s="36">
        <v>3766.3166666666666</v>
      </c>
      <c r="J203" s="36">
        <v>3822.833333333333</v>
      </c>
      <c r="K203" s="31">
        <v>3709.8</v>
      </c>
      <c r="L203" s="31">
        <v>3620</v>
      </c>
      <c r="M203" s="31">
        <v>4.1514600000000002</v>
      </c>
      <c r="N203" s="1"/>
      <c r="O203" s="1"/>
    </row>
    <row r="204" spans="1:15" ht="12.75" customHeight="1">
      <c r="A204" s="51">
        <v>195</v>
      </c>
      <c r="B204" s="53" t="s">
        <v>232</v>
      </c>
      <c r="C204" s="31">
        <v>515.54999999999995</v>
      </c>
      <c r="D204" s="36">
        <v>515.98333333333323</v>
      </c>
      <c r="E204" s="36">
        <v>509.91666666666652</v>
      </c>
      <c r="F204" s="36">
        <v>504.2833333333333</v>
      </c>
      <c r="G204" s="36">
        <v>498.21666666666658</v>
      </c>
      <c r="H204" s="36">
        <v>521.61666666666645</v>
      </c>
      <c r="I204" s="36">
        <v>527.68333333333328</v>
      </c>
      <c r="J204" s="36">
        <v>533.31666666666638</v>
      </c>
      <c r="K204" s="31">
        <v>522.04999999999995</v>
      </c>
      <c r="L204" s="31">
        <v>510.35</v>
      </c>
      <c r="M204" s="31">
        <v>28.073540000000001</v>
      </c>
      <c r="N204" s="1"/>
      <c r="O204" s="1"/>
    </row>
    <row r="205" spans="1:15" ht="12.75" customHeight="1">
      <c r="A205" s="51">
        <v>196</v>
      </c>
      <c r="B205" s="53" t="s">
        <v>231</v>
      </c>
      <c r="C205" s="31">
        <v>9894.85</v>
      </c>
      <c r="D205" s="36">
        <v>9889.0333333333328</v>
      </c>
      <c r="E205" s="36">
        <v>9828.0666666666657</v>
      </c>
      <c r="F205" s="36">
        <v>9761.2833333333328</v>
      </c>
      <c r="G205" s="36">
        <v>9700.3166666666657</v>
      </c>
      <c r="H205" s="36">
        <v>9955.8166666666657</v>
      </c>
      <c r="I205" s="36">
        <v>10016.783333333333</v>
      </c>
      <c r="J205" s="36">
        <v>10083.566666666666</v>
      </c>
      <c r="K205" s="31">
        <v>9950</v>
      </c>
      <c r="L205" s="31">
        <v>9822.25</v>
      </c>
      <c r="M205" s="31">
        <v>2.8023699999999998</v>
      </c>
      <c r="N205" s="1"/>
      <c r="O205" s="1"/>
    </row>
    <row r="206" spans="1:15" ht="12.75" customHeight="1">
      <c r="A206" s="51">
        <v>197</v>
      </c>
      <c r="B206" s="53" t="s">
        <v>297</v>
      </c>
      <c r="C206" s="31">
        <v>148.19999999999999</v>
      </c>
      <c r="D206" s="36">
        <v>147.08333333333334</v>
      </c>
      <c r="E206" s="36">
        <v>144.61666666666667</v>
      </c>
      <c r="F206" s="36">
        <v>141.03333333333333</v>
      </c>
      <c r="G206" s="36">
        <v>138.56666666666666</v>
      </c>
      <c r="H206" s="36">
        <v>150.66666666666669</v>
      </c>
      <c r="I206" s="36">
        <v>153.13333333333333</v>
      </c>
      <c r="J206" s="36">
        <v>156.7166666666667</v>
      </c>
      <c r="K206" s="31">
        <v>149.55000000000001</v>
      </c>
      <c r="L206" s="31">
        <v>143.5</v>
      </c>
      <c r="M206" s="31">
        <v>294.96408000000002</v>
      </c>
      <c r="N206" s="1"/>
      <c r="O206" s="1"/>
    </row>
    <row r="207" spans="1:15" ht="12.75" customHeight="1">
      <c r="A207" s="51">
        <v>198</v>
      </c>
      <c r="B207" s="53" t="s">
        <v>230</v>
      </c>
      <c r="C207" s="31">
        <v>1879.45</v>
      </c>
      <c r="D207" s="36">
        <v>1874.0833333333333</v>
      </c>
      <c r="E207" s="36">
        <v>1850.6666666666665</v>
      </c>
      <c r="F207" s="36">
        <v>1821.8833333333332</v>
      </c>
      <c r="G207" s="36">
        <v>1798.4666666666665</v>
      </c>
      <c r="H207" s="36">
        <v>1902.8666666666666</v>
      </c>
      <c r="I207" s="36">
        <v>1926.2833333333331</v>
      </c>
      <c r="J207" s="36">
        <v>1955.0666666666666</v>
      </c>
      <c r="K207" s="31">
        <v>1897.5</v>
      </c>
      <c r="L207" s="31">
        <v>1845.3</v>
      </c>
      <c r="M207" s="31">
        <v>3.5230899999999998</v>
      </c>
      <c r="N207" s="1"/>
      <c r="O207" s="1"/>
    </row>
    <row r="208" spans="1:15" ht="12.75" customHeight="1">
      <c r="A208" s="51">
        <v>199</v>
      </c>
      <c r="B208" s="53" t="s">
        <v>172</v>
      </c>
      <c r="C208" s="31">
        <v>1187.25</v>
      </c>
      <c r="D208" s="36">
        <v>1180.1666666666667</v>
      </c>
      <c r="E208" s="36">
        <v>1170.4333333333334</v>
      </c>
      <c r="F208" s="36">
        <v>1153.6166666666666</v>
      </c>
      <c r="G208" s="36">
        <v>1143.8833333333332</v>
      </c>
      <c r="H208" s="36">
        <v>1196.9833333333336</v>
      </c>
      <c r="I208" s="36">
        <v>1206.7166666666667</v>
      </c>
      <c r="J208" s="36">
        <v>1223.5333333333338</v>
      </c>
      <c r="K208" s="31">
        <v>1189.9000000000001</v>
      </c>
      <c r="L208" s="31">
        <v>1163.3499999999999</v>
      </c>
      <c r="M208" s="31">
        <v>9.4160699999999995</v>
      </c>
      <c r="N208" s="1"/>
      <c r="O208" s="1"/>
    </row>
    <row r="209" spans="1:15" ht="12.75" customHeight="1">
      <c r="A209" s="51">
        <v>200</v>
      </c>
      <c r="B209" s="53" t="s">
        <v>298</v>
      </c>
      <c r="C209" s="31">
        <v>1514.1</v>
      </c>
      <c r="D209" s="36">
        <v>1515.1666666666667</v>
      </c>
      <c r="E209" s="36">
        <v>1506.9333333333334</v>
      </c>
      <c r="F209" s="36">
        <v>1499.7666666666667</v>
      </c>
      <c r="G209" s="36">
        <v>1491.5333333333333</v>
      </c>
      <c r="H209" s="36">
        <v>1522.3333333333335</v>
      </c>
      <c r="I209" s="36">
        <v>1530.5666666666666</v>
      </c>
      <c r="J209" s="36">
        <v>1537.7333333333336</v>
      </c>
      <c r="K209" s="31">
        <v>1523.4</v>
      </c>
      <c r="L209" s="31">
        <v>1508</v>
      </c>
      <c r="M209" s="31">
        <v>10.20058</v>
      </c>
      <c r="N209" s="1"/>
      <c r="O209" s="1"/>
    </row>
    <row r="210" spans="1:15" ht="12.75" customHeight="1">
      <c r="A210" s="51">
        <v>201</v>
      </c>
      <c r="B210" s="53" t="s">
        <v>233</v>
      </c>
      <c r="C210" s="31">
        <v>487</v>
      </c>
      <c r="D210" s="36">
        <v>490.18333333333334</v>
      </c>
      <c r="E210" s="36">
        <v>473.61666666666667</v>
      </c>
      <c r="F210" s="36">
        <v>460.23333333333335</v>
      </c>
      <c r="G210" s="36">
        <v>443.66666666666669</v>
      </c>
      <c r="H210" s="36">
        <v>503.56666666666666</v>
      </c>
      <c r="I210" s="36">
        <v>520.13333333333344</v>
      </c>
      <c r="J210" s="36">
        <v>533.51666666666665</v>
      </c>
      <c r="K210" s="31">
        <v>506.75</v>
      </c>
      <c r="L210" s="31">
        <v>476.8</v>
      </c>
      <c r="M210" s="31">
        <v>339.32801999999998</v>
      </c>
      <c r="N210" s="1"/>
      <c r="O210" s="1"/>
    </row>
    <row r="211" spans="1:15" ht="12.75" customHeight="1">
      <c r="A211" s="51">
        <v>202</v>
      </c>
      <c r="B211" s="53" t="s">
        <v>138</v>
      </c>
      <c r="C211" s="31">
        <v>13.5</v>
      </c>
      <c r="D211" s="36">
        <v>13.583333333333334</v>
      </c>
      <c r="E211" s="36">
        <v>13.366666666666667</v>
      </c>
      <c r="F211" s="36">
        <v>13.233333333333333</v>
      </c>
      <c r="G211" s="36">
        <v>13.016666666666666</v>
      </c>
      <c r="H211" s="36">
        <v>13.716666666666669</v>
      </c>
      <c r="I211" s="36">
        <v>13.933333333333334</v>
      </c>
      <c r="J211" s="36">
        <v>14.06666666666667</v>
      </c>
      <c r="K211" s="31">
        <v>13.8</v>
      </c>
      <c r="L211" s="31">
        <v>13.45</v>
      </c>
      <c r="M211" s="31">
        <v>3632.22831</v>
      </c>
      <c r="N211" s="1"/>
      <c r="O211" s="1"/>
    </row>
    <row r="212" spans="1:15" ht="12.75" customHeight="1">
      <c r="A212" s="51">
        <v>203</v>
      </c>
      <c r="B212" s="53" t="s">
        <v>234</v>
      </c>
      <c r="C212" s="31">
        <v>1297.6500000000001</v>
      </c>
      <c r="D212" s="36">
        <v>1297.2166666666667</v>
      </c>
      <c r="E212" s="36">
        <v>1287.4333333333334</v>
      </c>
      <c r="F212" s="36">
        <v>1277.2166666666667</v>
      </c>
      <c r="G212" s="36">
        <v>1267.4333333333334</v>
      </c>
      <c r="H212" s="36">
        <v>1307.4333333333334</v>
      </c>
      <c r="I212" s="36">
        <v>1317.2166666666667</v>
      </c>
      <c r="J212" s="36">
        <v>1327.4333333333334</v>
      </c>
      <c r="K212" s="31">
        <v>1307</v>
      </c>
      <c r="L212" s="31">
        <v>1287</v>
      </c>
      <c r="M212" s="31">
        <v>6.8118999999999996</v>
      </c>
      <c r="N212" s="1"/>
      <c r="O212" s="1"/>
    </row>
    <row r="213" spans="1:15" ht="12.75" customHeight="1">
      <c r="A213" s="51">
        <v>204</v>
      </c>
      <c r="B213" s="53" t="s">
        <v>235</v>
      </c>
      <c r="C213" s="31">
        <v>461.3</v>
      </c>
      <c r="D213" s="36">
        <v>461.2</v>
      </c>
      <c r="E213" s="36">
        <v>458.95</v>
      </c>
      <c r="F213" s="36">
        <v>456.6</v>
      </c>
      <c r="G213" s="36">
        <v>454.35</v>
      </c>
      <c r="H213" s="36">
        <v>463.54999999999995</v>
      </c>
      <c r="I213" s="36">
        <v>465.79999999999995</v>
      </c>
      <c r="J213" s="36">
        <v>468.14999999999992</v>
      </c>
      <c r="K213" s="31">
        <v>463.45</v>
      </c>
      <c r="L213" s="31">
        <v>458.85</v>
      </c>
      <c r="M213" s="31">
        <v>38.829419999999999</v>
      </c>
      <c r="N213" s="1"/>
      <c r="O213" s="1"/>
    </row>
    <row r="214" spans="1:15" ht="12.75" customHeight="1">
      <c r="A214" s="51">
        <v>205</v>
      </c>
      <c r="B214" s="53" t="s">
        <v>300</v>
      </c>
      <c r="C214" s="31">
        <v>22.95</v>
      </c>
      <c r="D214" s="36">
        <v>23.033333333333331</v>
      </c>
      <c r="E214" s="36">
        <v>22.666666666666664</v>
      </c>
      <c r="F214" s="36">
        <v>22.383333333333333</v>
      </c>
      <c r="G214" s="36">
        <v>22.016666666666666</v>
      </c>
      <c r="H214" s="36">
        <v>23.316666666666663</v>
      </c>
      <c r="I214" s="36">
        <v>23.68333333333333</v>
      </c>
      <c r="J214" s="36">
        <v>23.966666666666661</v>
      </c>
      <c r="K214" s="31">
        <v>23.4</v>
      </c>
      <c r="L214" s="31">
        <v>22.75</v>
      </c>
      <c r="M214" s="31">
        <v>1551.2409500000001</v>
      </c>
      <c r="N214" s="1"/>
      <c r="O214" s="1"/>
    </row>
    <row r="215" spans="1:15" ht="12.75" customHeight="1">
      <c r="A215" s="51">
        <v>206</v>
      </c>
      <c r="B215" s="53" t="s">
        <v>236</v>
      </c>
      <c r="C215" s="31">
        <v>151.25</v>
      </c>
      <c r="D215" s="36">
        <v>149.54999999999998</v>
      </c>
      <c r="E215" s="36">
        <v>147.29999999999995</v>
      </c>
      <c r="F215" s="36">
        <v>143.34999999999997</v>
      </c>
      <c r="G215" s="36">
        <v>141.09999999999994</v>
      </c>
      <c r="H215" s="36">
        <v>153.49999999999997</v>
      </c>
      <c r="I215" s="36">
        <v>155.75000000000003</v>
      </c>
      <c r="J215" s="36">
        <v>159.69999999999999</v>
      </c>
      <c r="K215" s="31">
        <v>151.80000000000001</v>
      </c>
      <c r="L215" s="31">
        <v>145.6</v>
      </c>
      <c r="M215" s="31">
        <v>197.07534999999999</v>
      </c>
      <c r="N215" s="1"/>
      <c r="O215" s="1"/>
    </row>
    <row r="216" spans="1:15" ht="12.75" customHeight="1">
      <c r="A216" s="51">
        <v>207</v>
      </c>
      <c r="B216" s="53" t="s">
        <v>301</v>
      </c>
      <c r="C216" s="31">
        <v>185.5</v>
      </c>
      <c r="D216" s="36">
        <v>186.28333333333333</v>
      </c>
      <c r="E216" s="36">
        <v>182.56666666666666</v>
      </c>
      <c r="F216" s="36">
        <v>179.63333333333333</v>
      </c>
      <c r="G216" s="36">
        <v>175.91666666666666</v>
      </c>
      <c r="H216" s="36">
        <v>189.21666666666667</v>
      </c>
      <c r="I216" s="36">
        <v>192.93333333333331</v>
      </c>
      <c r="J216" s="36">
        <v>195.86666666666667</v>
      </c>
      <c r="K216" s="31">
        <v>190</v>
      </c>
      <c r="L216" s="31">
        <v>183.35</v>
      </c>
      <c r="M216" s="31">
        <v>403.74419</v>
      </c>
      <c r="N216" s="1"/>
      <c r="O216" s="1"/>
    </row>
    <row r="217" spans="1:15" ht="12.75" customHeight="1">
      <c r="A217" s="51">
        <v>208</v>
      </c>
      <c r="B217" s="53" t="s">
        <v>237</v>
      </c>
      <c r="C217" s="31">
        <v>1080.6500000000001</v>
      </c>
      <c r="D217" s="36">
        <v>1075.1833333333332</v>
      </c>
      <c r="E217" s="36">
        <v>1053.8166666666664</v>
      </c>
      <c r="F217" s="36">
        <v>1026.9833333333331</v>
      </c>
      <c r="G217" s="36">
        <v>1005.6166666666663</v>
      </c>
      <c r="H217" s="36">
        <v>1102.0166666666664</v>
      </c>
      <c r="I217" s="36">
        <v>1123.3833333333332</v>
      </c>
      <c r="J217" s="36">
        <v>1150.2166666666665</v>
      </c>
      <c r="K217" s="31">
        <v>1096.55</v>
      </c>
      <c r="L217" s="31">
        <v>1048.3499999999999</v>
      </c>
      <c r="M217" s="31">
        <v>28.657879999999999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304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238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239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240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241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242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243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244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245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246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247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248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249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250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251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252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404"/>
      <c r="B1" s="405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45435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8" t="s">
        <v>16</v>
      </c>
      <c r="B9" s="400" t="s">
        <v>18</v>
      </c>
      <c r="C9" s="403" t="s">
        <v>20</v>
      </c>
      <c r="D9" s="403" t="s">
        <v>21</v>
      </c>
      <c r="E9" s="395" t="s">
        <v>22</v>
      </c>
      <c r="F9" s="396"/>
      <c r="G9" s="397"/>
      <c r="H9" s="395" t="s">
        <v>23</v>
      </c>
      <c r="I9" s="396"/>
      <c r="J9" s="397"/>
      <c r="K9" s="26"/>
      <c r="L9" s="27"/>
      <c r="M9" s="48"/>
      <c r="N9" s="1"/>
      <c r="O9" s="1"/>
    </row>
    <row r="10" spans="1:15" ht="42.75" customHeight="1">
      <c r="A10" s="399"/>
      <c r="B10" s="402"/>
      <c r="C10" s="402"/>
      <c r="D10" s="40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794.5</v>
      </c>
      <c r="D11" s="36">
        <v>787.5</v>
      </c>
      <c r="E11" s="36">
        <v>777</v>
      </c>
      <c r="F11" s="36">
        <v>759.5</v>
      </c>
      <c r="G11" s="36">
        <v>749</v>
      </c>
      <c r="H11" s="36">
        <v>805</v>
      </c>
      <c r="I11" s="36">
        <v>815.5</v>
      </c>
      <c r="J11" s="36">
        <v>833</v>
      </c>
      <c r="K11" s="31">
        <v>798</v>
      </c>
      <c r="L11" s="31">
        <v>770</v>
      </c>
      <c r="M11" s="31">
        <v>3.4476100000000001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31189.3</v>
      </c>
      <c r="D12" s="36">
        <v>31320.216666666664</v>
      </c>
      <c r="E12" s="36">
        <v>30985.133333333328</v>
      </c>
      <c r="F12" s="36">
        <v>30780.966666666664</v>
      </c>
      <c r="G12" s="36">
        <v>30445.883333333328</v>
      </c>
      <c r="H12" s="36">
        <v>31524.383333333328</v>
      </c>
      <c r="I12" s="36">
        <v>31859.466666666664</v>
      </c>
      <c r="J12" s="36">
        <v>32063.633333333328</v>
      </c>
      <c r="K12" s="31">
        <v>31655.3</v>
      </c>
      <c r="L12" s="31">
        <v>31116.05</v>
      </c>
      <c r="M12" s="31">
        <v>6.5369999999999998E-2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8413.2000000000007</v>
      </c>
      <c r="D13" s="36">
        <v>8462.5833333333339</v>
      </c>
      <c r="E13" s="36">
        <v>8335.1666666666679</v>
      </c>
      <c r="F13" s="36">
        <v>8257.1333333333332</v>
      </c>
      <c r="G13" s="36">
        <v>8129.7166666666672</v>
      </c>
      <c r="H13" s="36">
        <v>8540.6166666666686</v>
      </c>
      <c r="I13" s="36">
        <v>8668.0333333333365</v>
      </c>
      <c r="J13" s="36">
        <v>8746.0666666666693</v>
      </c>
      <c r="K13" s="31">
        <v>8590</v>
      </c>
      <c r="L13" s="31">
        <v>8384.5499999999993</v>
      </c>
      <c r="M13" s="31">
        <v>3.2637399999999999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2543.35</v>
      </c>
      <c r="D14" s="36">
        <v>2528.8333333333335</v>
      </c>
      <c r="E14" s="36">
        <v>2509.5166666666669</v>
      </c>
      <c r="F14" s="36">
        <v>2475.6833333333334</v>
      </c>
      <c r="G14" s="36">
        <v>2456.3666666666668</v>
      </c>
      <c r="H14" s="36">
        <v>2562.666666666667</v>
      </c>
      <c r="I14" s="36">
        <v>2581.9833333333336</v>
      </c>
      <c r="J14" s="36">
        <v>2615.8166666666671</v>
      </c>
      <c r="K14" s="31">
        <v>2548.15</v>
      </c>
      <c r="L14" s="31">
        <v>2495</v>
      </c>
      <c r="M14" s="31">
        <v>3.9620799999999998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3647.6</v>
      </c>
      <c r="D15" s="36">
        <v>3665.5333333333328</v>
      </c>
      <c r="E15" s="36">
        <v>3574.1166666666659</v>
      </c>
      <c r="F15" s="36">
        <v>3500.6333333333332</v>
      </c>
      <c r="G15" s="36">
        <v>3409.2166666666662</v>
      </c>
      <c r="H15" s="36">
        <v>3739.0166666666655</v>
      </c>
      <c r="I15" s="36">
        <v>3830.4333333333325</v>
      </c>
      <c r="J15" s="36">
        <v>3903.9166666666652</v>
      </c>
      <c r="K15" s="31">
        <v>3756.95</v>
      </c>
      <c r="L15" s="31">
        <v>3592.05</v>
      </c>
      <c r="M15" s="31">
        <v>1.0364800000000001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1704.1</v>
      </c>
      <c r="D16" s="36">
        <v>1704.4000000000003</v>
      </c>
      <c r="E16" s="36">
        <v>1679.8500000000006</v>
      </c>
      <c r="F16" s="36">
        <v>1655.6000000000004</v>
      </c>
      <c r="G16" s="36">
        <v>1631.0500000000006</v>
      </c>
      <c r="H16" s="36">
        <v>1728.6500000000005</v>
      </c>
      <c r="I16" s="36">
        <v>1753.2000000000003</v>
      </c>
      <c r="J16" s="36">
        <v>1777.4500000000005</v>
      </c>
      <c r="K16" s="31">
        <v>1728.95</v>
      </c>
      <c r="L16" s="31">
        <v>1680.15</v>
      </c>
      <c r="M16" s="31">
        <v>3.8495499999999998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603.29999999999995</v>
      </c>
      <c r="D17" s="36">
        <v>608.13333333333333</v>
      </c>
      <c r="E17" s="36">
        <v>595.7166666666667</v>
      </c>
      <c r="F17" s="36">
        <v>588.13333333333333</v>
      </c>
      <c r="G17" s="36">
        <v>575.7166666666667</v>
      </c>
      <c r="H17" s="36">
        <v>615.7166666666667</v>
      </c>
      <c r="I17" s="36">
        <v>628.13333333333344</v>
      </c>
      <c r="J17" s="36">
        <v>635.7166666666667</v>
      </c>
      <c r="K17" s="31">
        <v>620.54999999999995</v>
      </c>
      <c r="L17" s="31">
        <v>600.54999999999995</v>
      </c>
      <c r="M17" s="31">
        <v>48.91339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630.20000000000005</v>
      </c>
      <c r="D18" s="36">
        <v>629.01666666666677</v>
      </c>
      <c r="E18" s="36">
        <v>624.28333333333353</v>
      </c>
      <c r="F18" s="36">
        <v>618.36666666666679</v>
      </c>
      <c r="G18" s="36">
        <v>613.63333333333355</v>
      </c>
      <c r="H18" s="36">
        <v>634.93333333333351</v>
      </c>
      <c r="I18" s="36">
        <v>639.66666666666686</v>
      </c>
      <c r="J18" s="36">
        <v>645.58333333333348</v>
      </c>
      <c r="K18" s="31">
        <v>633.75</v>
      </c>
      <c r="L18" s="31">
        <v>623.1</v>
      </c>
      <c r="M18" s="31">
        <v>6.4022399999999999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1602.05</v>
      </c>
      <c r="D19" s="36">
        <v>1609.2833333333335</v>
      </c>
      <c r="E19" s="36">
        <v>1591.0666666666671</v>
      </c>
      <c r="F19" s="36">
        <v>1580.0833333333335</v>
      </c>
      <c r="G19" s="36">
        <v>1561.866666666667</v>
      </c>
      <c r="H19" s="36">
        <v>1620.2666666666671</v>
      </c>
      <c r="I19" s="36">
        <v>1638.4833333333338</v>
      </c>
      <c r="J19" s="36">
        <v>1649.4666666666672</v>
      </c>
      <c r="K19" s="31">
        <v>1627.5</v>
      </c>
      <c r="L19" s="31">
        <v>1598.3</v>
      </c>
      <c r="M19" s="31">
        <v>2.7827999999999999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26196.2</v>
      </c>
      <c r="D20" s="36">
        <v>26264.45</v>
      </c>
      <c r="E20" s="36">
        <v>26063.75</v>
      </c>
      <c r="F20" s="36">
        <v>25931.3</v>
      </c>
      <c r="G20" s="36">
        <v>25730.6</v>
      </c>
      <c r="H20" s="36">
        <v>26396.9</v>
      </c>
      <c r="I20" s="36">
        <v>26597.600000000006</v>
      </c>
      <c r="J20" s="36">
        <v>26730.050000000003</v>
      </c>
      <c r="K20" s="31">
        <v>26465.15</v>
      </c>
      <c r="L20" s="31">
        <v>26132</v>
      </c>
      <c r="M20" s="31">
        <v>8.3110000000000003E-2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1524.15</v>
      </c>
      <c r="D21" s="36">
        <v>1559.4166666666667</v>
      </c>
      <c r="E21" s="36">
        <v>1469.8333333333335</v>
      </c>
      <c r="F21" s="36">
        <v>1415.5166666666667</v>
      </c>
      <c r="G21" s="36">
        <v>1325.9333333333334</v>
      </c>
      <c r="H21" s="36">
        <v>1613.7333333333336</v>
      </c>
      <c r="I21" s="36">
        <v>1703.3166666666671</v>
      </c>
      <c r="J21" s="36">
        <v>1757.6333333333337</v>
      </c>
      <c r="K21" s="31">
        <v>1649</v>
      </c>
      <c r="L21" s="31">
        <v>1505.1</v>
      </c>
      <c r="M21" s="31">
        <v>16.104749999999999</v>
      </c>
      <c r="N21" s="1"/>
      <c r="O21" s="1"/>
    </row>
    <row r="22" spans="1:15" ht="12" customHeight="1">
      <c r="A22" s="33">
        <v>12</v>
      </c>
      <c r="B22" s="53" t="s">
        <v>828</v>
      </c>
      <c r="C22" s="31">
        <v>1086.95</v>
      </c>
      <c r="D22" s="36">
        <v>1080.5</v>
      </c>
      <c r="E22" s="36">
        <v>1069</v>
      </c>
      <c r="F22" s="36">
        <v>1051.05</v>
      </c>
      <c r="G22" s="36">
        <v>1039.55</v>
      </c>
      <c r="H22" s="36">
        <v>1098.45</v>
      </c>
      <c r="I22" s="36">
        <v>1109.95</v>
      </c>
      <c r="J22" s="36">
        <v>1127.9000000000001</v>
      </c>
      <c r="K22" s="31">
        <v>1092</v>
      </c>
      <c r="L22" s="31">
        <v>1062.55</v>
      </c>
      <c r="M22" s="31">
        <v>12.74103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3140.95</v>
      </c>
      <c r="D23" s="36">
        <v>3119.8166666666671</v>
      </c>
      <c r="E23" s="36">
        <v>3094.6333333333341</v>
      </c>
      <c r="F23" s="36">
        <v>3048.3166666666671</v>
      </c>
      <c r="G23" s="36">
        <v>3023.1333333333341</v>
      </c>
      <c r="H23" s="36">
        <v>3166.1333333333341</v>
      </c>
      <c r="I23" s="36">
        <v>3191.3166666666675</v>
      </c>
      <c r="J23" s="36">
        <v>3237.6333333333341</v>
      </c>
      <c r="K23" s="31">
        <v>3145</v>
      </c>
      <c r="L23" s="31">
        <v>3073.5</v>
      </c>
      <c r="M23" s="31">
        <v>33.710769999999997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1866.45</v>
      </c>
      <c r="D24" s="36">
        <v>1874.8166666666666</v>
      </c>
      <c r="E24" s="36">
        <v>1851.6333333333332</v>
      </c>
      <c r="F24" s="36">
        <v>1836.8166666666666</v>
      </c>
      <c r="G24" s="36">
        <v>1813.6333333333332</v>
      </c>
      <c r="H24" s="36">
        <v>1889.6333333333332</v>
      </c>
      <c r="I24" s="36">
        <v>1912.8166666666666</v>
      </c>
      <c r="J24" s="36">
        <v>1927.6333333333332</v>
      </c>
      <c r="K24" s="31">
        <v>1898</v>
      </c>
      <c r="L24" s="31">
        <v>1860</v>
      </c>
      <c r="M24" s="31">
        <v>5.7831099999999998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1378.2</v>
      </c>
      <c r="D25" s="36">
        <v>1378.9166666666667</v>
      </c>
      <c r="E25" s="36">
        <v>1363.4833333333336</v>
      </c>
      <c r="F25" s="36">
        <v>1348.7666666666669</v>
      </c>
      <c r="G25" s="36">
        <v>1333.3333333333337</v>
      </c>
      <c r="H25" s="36">
        <v>1393.6333333333334</v>
      </c>
      <c r="I25" s="36">
        <v>1409.0666666666664</v>
      </c>
      <c r="J25" s="36">
        <v>1423.7833333333333</v>
      </c>
      <c r="K25" s="31">
        <v>1394.35</v>
      </c>
      <c r="L25" s="31">
        <v>1364.2</v>
      </c>
      <c r="M25" s="31">
        <v>18.785620000000002</v>
      </c>
      <c r="N25" s="1"/>
      <c r="O25" s="1"/>
    </row>
    <row r="26" spans="1:15" ht="12.75" customHeight="1">
      <c r="A26" s="33">
        <v>16</v>
      </c>
      <c r="B26" s="53" t="s">
        <v>791</v>
      </c>
      <c r="C26" s="31">
        <v>691.45</v>
      </c>
      <c r="D26" s="36">
        <v>697.70000000000016</v>
      </c>
      <c r="E26" s="36">
        <v>679.8000000000003</v>
      </c>
      <c r="F26" s="36">
        <v>668.15000000000009</v>
      </c>
      <c r="G26" s="36">
        <v>650.25000000000023</v>
      </c>
      <c r="H26" s="36">
        <v>709.35000000000036</v>
      </c>
      <c r="I26" s="36">
        <v>727.25000000000023</v>
      </c>
      <c r="J26" s="36">
        <v>738.90000000000043</v>
      </c>
      <c r="K26" s="31">
        <v>715.6</v>
      </c>
      <c r="L26" s="31">
        <v>686.05</v>
      </c>
      <c r="M26" s="31">
        <v>101.00566999999999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934.85</v>
      </c>
      <c r="D27" s="36">
        <v>936.6</v>
      </c>
      <c r="E27" s="36">
        <v>926.75</v>
      </c>
      <c r="F27" s="36">
        <v>918.65</v>
      </c>
      <c r="G27" s="36">
        <v>908.8</v>
      </c>
      <c r="H27" s="36">
        <v>944.7</v>
      </c>
      <c r="I27" s="36">
        <v>954.55000000000018</v>
      </c>
      <c r="J27" s="36">
        <v>962.65000000000009</v>
      </c>
      <c r="K27" s="31">
        <v>946.45</v>
      </c>
      <c r="L27" s="31">
        <v>928.5</v>
      </c>
      <c r="M27" s="31">
        <v>10.75521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340.35</v>
      </c>
      <c r="D28" s="36">
        <v>342.56666666666666</v>
      </c>
      <c r="E28" s="36">
        <v>337.13333333333333</v>
      </c>
      <c r="F28" s="36">
        <v>333.91666666666669</v>
      </c>
      <c r="G28" s="36">
        <v>328.48333333333335</v>
      </c>
      <c r="H28" s="36">
        <v>345.7833333333333</v>
      </c>
      <c r="I28" s="36">
        <v>351.21666666666658</v>
      </c>
      <c r="J28" s="36">
        <v>354.43333333333328</v>
      </c>
      <c r="K28" s="31">
        <v>348</v>
      </c>
      <c r="L28" s="31">
        <v>339.35</v>
      </c>
      <c r="M28" s="31">
        <v>13.867749999999999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223.35</v>
      </c>
      <c r="D29" s="36">
        <v>223.83333333333334</v>
      </c>
      <c r="E29" s="36">
        <v>220.31666666666669</v>
      </c>
      <c r="F29" s="36">
        <v>217.28333333333336</v>
      </c>
      <c r="G29" s="36">
        <v>213.76666666666671</v>
      </c>
      <c r="H29" s="36">
        <v>226.86666666666667</v>
      </c>
      <c r="I29" s="36">
        <v>230.38333333333333</v>
      </c>
      <c r="J29" s="36">
        <v>233.41666666666666</v>
      </c>
      <c r="K29" s="31">
        <v>227.35</v>
      </c>
      <c r="L29" s="31">
        <v>220.8</v>
      </c>
      <c r="M29" s="31">
        <v>51.424039999999998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282.5</v>
      </c>
      <c r="D30" s="36">
        <v>282.98333333333335</v>
      </c>
      <c r="E30" s="36">
        <v>277.7166666666667</v>
      </c>
      <c r="F30" s="36">
        <v>272.93333333333334</v>
      </c>
      <c r="G30" s="36">
        <v>267.66666666666669</v>
      </c>
      <c r="H30" s="36">
        <v>287.76666666666671</v>
      </c>
      <c r="I30" s="36">
        <v>293.03333333333336</v>
      </c>
      <c r="J30" s="36">
        <v>297.81666666666672</v>
      </c>
      <c r="K30" s="31">
        <v>288.25</v>
      </c>
      <c r="L30" s="31">
        <v>278.2</v>
      </c>
      <c r="M30" s="31">
        <v>119.66754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634.29999999999995</v>
      </c>
      <c r="D31" s="36">
        <v>640.06666666666672</v>
      </c>
      <c r="E31" s="36">
        <v>620.93333333333339</v>
      </c>
      <c r="F31" s="36">
        <v>607.56666666666672</v>
      </c>
      <c r="G31" s="36">
        <v>588.43333333333339</v>
      </c>
      <c r="H31" s="36">
        <v>653.43333333333339</v>
      </c>
      <c r="I31" s="36">
        <v>672.56666666666683</v>
      </c>
      <c r="J31" s="36">
        <v>685.93333333333339</v>
      </c>
      <c r="K31" s="31">
        <v>659.2</v>
      </c>
      <c r="L31" s="31">
        <v>626.70000000000005</v>
      </c>
      <c r="M31" s="31">
        <v>5.3599300000000003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813.3</v>
      </c>
      <c r="D32" s="36">
        <v>815.76666666666677</v>
      </c>
      <c r="E32" s="36">
        <v>801.53333333333353</v>
      </c>
      <c r="F32" s="36">
        <v>789.76666666666677</v>
      </c>
      <c r="G32" s="36">
        <v>775.53333333333353</v>
      </c>
      <c r="H32" s="36">
        <v>827.53333333333353</v>
      </c>
      <c r="I32" s="36">
        <v>841.76666666666688</v>
      </c>
      <c r="J32" s="36">
        <v>853.53333333333353</v>
      </c>
      <c r="K32" s="31">
        <v>830</v>
      </c>
      <c r="L32" s="31">
        <v>804</v>
      </c>
      <c r="M32" s="31">
        <v>1.6417299999999999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1196.3</v>
      </c>
      <c r="D33" s="36">
        <v>1206.5166666666667</v>
      </c>
      <c r="E33" s="36">
        <v>1182.7833333333333</v>
      </c>
      <c r="F33" s="36">
        <v>1169.2666666666667</v>
      </c>
      <c r="G33" s="36">
        <v>1145.5333333333333</v>
      </c>
      <c r="H33" s="36">
        <v>1220.0333333333333</v>
      </c>
      <c r="I33" s="36">
        <v>1243.7666666666664</v>
      </c>
      <c r="J33" s="36">
        <v>1257.2833333333333</v>
      </c>
      <c r="K33" s="31">
        <v>1230.25</v>
      </c>
      <c r="L33" s="31">
        <v>1193</v>
      </c>
      <c r="M33" s="31">
        <v>1.71323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2378.9</v>
      </c>
      <c r="D34" s="36">
        <v>2385.4333333333334</v>
      </c>
      <c r="E34" s="36">
        <v>2366.4666666666667</v>
      </c>
      <c r="F34" s="36">
        <v>2354.0333333333333</v>
      </c>
      <c r="G34" s="36">
        <v>2335.0666666666666</v>
      </c>
      <c r="H34" s="36">
        <v>2397.8666666666668</v>
      </c>
      <c r="I34" s="36">
        <v>2416.8333333333339</v>
      </c>
      <c r="J34" s="36">
        <v>2429.2666666666669</v>
      </c>
      <c r="K34" s="31">
        <v>2404.4</v>
      </c>
      <c r="L34" s="31">
        <v>2373</v>
      </c>
      <c r="M34" s="31">
        <v>0.45167000000000002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954.95</v>
      </c>
      <c r="D35" s="36">
        <v>952.31666666666661</v>
      </c>
      <c r="E35" s="36">
        <v>943.63333333333321</v>
      </c>
      <c r="F35" s="36">
        <v>932.31666666666661</v>
      </c>
      <c r="G35" s="36">
        <v>923.63333333333321</v>
      </c>
      <c r="H35" s="36">
        <v>963.63333333333321</v>
      </c>
      <c r="I35" s="36">
        <v>972.31666666666661</v>
      </c>
      <c r="J35" s="36">
        <v>983.63333333333321</v>
      </c>
      <c r="K35" s="31">
        <v>961</v>
      </c>
      <c r="L35" s="31">
        <v>941</v>
      </c>
      <c r="M35" s="31">
        <v>0.67330000000000001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5304.25</v>
      </c>
      <c r="D36" s="36">
        <v>5298.25</v>
      </c>
      <c r="E36" s="36">
        <v>5214.1499999999996</v>
      </c>
      <c r="F36" s="36">
        <v>5124.0499999999993</v>
      </c>
      <c r="G36" s="36">
        <v>5039.9499999999989</v>
      </c>
      <c r="H36" s="36">
        <v>5388.35</v>
      </c>
      <c r="I36" s="36">
        <v>5472.4500000000007</v>
      </c>
      <c r="J36" s="36">
        <v>5562.5500000000011</v>
      </c>
      <c r="K36" s="31">
        <v>5382.35</v>
      </c>
      <c r="L36" s="31">
        <v>5208.1499999999996</v>
      </c>
      <c r="M36" s="31">
        <v>1.6680999999999999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1985.1</v>
      </c>
      <c r="D37" s="36">
        <v>1990.9166666666667</v>
      </c>
      <c r="E37" s="36">
        <v>1973.1833333333334</v>
      </c>
      <c r="F37" s="36">
        <v>1961.2666666666667</v>
      </c>
      <c r="G37" s="36">
        <v>1943.5333333333333</v>
      </c>
      <c r="H37" s="36">
        <v>2002.8333333333335</v>
      </c>
      <c r="I37" s="36">
        <v>2020.5666666666666</v>
      </c>
      <c r="J37" s="36">
        <v>2032.4833333333336</v>
      </c>
      <c r="K37" s="31">
        <v>2008.65</v>
      </c>
      <c r="L37" s="31">
        <v>1979</v>
      </c>
      <c r="M37" s="31">
        <v>0.27268999999999999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70.55</v>
      </c>
      <c r="D38" s="36">
        <v>70.749999999999986</v>
      </c>
      <c r="E38" s="36">
        <v>69.899999999999977</v>
      </c>
      <c r="F38" s="36">
        <v>69.249999999999986</v>
      </c>
      <c r="G38" s="36">
        <v>68.399999999999977</v>
      </c>
      <c r="H38" s="36">
        <v>71.399999999999977</v>
      </c>
      <c r="I38" s="36">
        <v>72.249999999999972</v>
      </c>
      <c r="J38" s="36">
        <v>72.899999999999977</v>
      </c>
      <c r="K38" s="31">
        <v>71.599999999999994</v>
      </c>
      <c r="L38" s="31">
        <v>70.099999999999994</v>
      </c>
      <c r="M38" s="31">
        <v>6.9780199999999999</v>
      </c>
      <c r="N38" s="1"/>
      <c r="O38" s="1"/>
    </row>
    <row r="39" spans="1:15" ht="12.75" customHeight="1">
      <c r="A39" s="33">
        <v>29</v>
      </c>
      <c r="B39" s="53" t="s">
        <v>829</v>
      </c>
      <c r="C39" s="31">
        <v>26.75</v>
      </c>
      <c r="D39" s="36">
        <v>26.900000000000002</v>
      </c>
      <c r="E39" s="36">
        <v>26.450000000000003</v>
      </c>
      <c r="F39" s="36">
        <v>26.150000000000002</v>
      </c>
      <c r="G39" s="36">
        <v>25.700000000000003</v>
      </c>
      <c r="H39" s="36">
        <v>27.200000000000003</v>
      </c>
      <c r="I39" s="36">
        <v>27.65</v>
      </c>
      <c r="J39" s="36">
        <v>27.950000000000003</v>
      </c>
      <c r="K39" s="31">
        <v>27.35</v>
      </c>
      <c r="L39" s="31">
        <v>26.6</v>
      </c>
      <c r="M39" s="31">
        <v>56.03895</v>
      </c>
      <c r="N39" s="1"/>
      <c r="O39" s="1"/>
    </row>
    <row r="40" spans="1:15" ht="12.75" customHeight="1">
      <c r="A40" s="33">
        <v>30</v>
      </c>
      <c r="B40" s="53" t="s">
        <v>815</v>
      </c>
      <c r="C40" s="31">
        <v>1140.45</v>
      </c>
      <c r="D40" s="36">
        <v>1142.7333333333333</v>
      </c>
      <c r="E40" s="36">
        <v>1120.6166666666668</v>
      </c>
      <c r="F40" s="36">
        <v>1100.7833333333335</v>
      </c>
      <c r="G40" s="36">
        <v>1078.666666666667</v>
      </c>
      <c r="H40" s="36">
        <v>1162.5666666666666</v>
      </c>
      <c r="I40" s="36">
        <v>1184.6833333333329</v>
      </c>
      <c r="J40" s="36">
        <v>1204.5166666666664</v>
      </c>
      <c r="K40" s="31">
        <v>1164.8499999999999</v>
      </c>
      <c r="L40" s="31">
        <v>1122.9000000000001</v>
      </c>
      <c r="M40" s="31">
        <v>6.4311800000000003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3823.75</v>
      </c>
      <c r="D41" s="36">
        <v>3825.7666666666664</v>
      </c>
      <c r="E41" s="36">
        <v>3763.5333333333328</v>
      </c>
      <c r="F41" s="36">
        <v>3703.3166666666666</v>
      </c>
      <c r="G41" s="36">
        <v>3641.083333333333</v>
      </c>
      <c r="H41" s="36">
        <v>3885.9833333333327</v>
      </c>
      <c r="I41" s="36">
        <v>3948.2166666666662</v>
      </c>
      <c r="J41" s="36">
        <v>4008.4333333333325</v>
      </c>
      <c r="K41" s="31">
        <v>3888</v>
      </c>
      <c r="L41" s="31">
        <v>3765.55</v>
      </c>
      <c r="M41" s="31">
        <v>1.0939700000000001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633.04999999999995</v>
      </c>
      <c r="D42" s="36">
        <v>630.15</v>
      </c>
      <c r="E42" s="36">
        <v>624.54999999999995</v>
      </c>
      <c r="F42" s="36">
        <v>616.04999999999995</v>
      </c>
      <c r="G42" s="36">
        <v>610.44999999999993</v>
      </c>
      <c r="H42" s="36">
        <v>638.65</v>
      </c>
      <c r="I42" s="36">
        <v>644.25000000000011</v>
      </c>
      <c r="J42" s="36">
        <v>652.75</v>
      </c>
      <c r="K42" s="31">
        <v>635.75</v>
      </c>
      <c r="L42" s="31">
        <v>621.65</v>
      </c>
      <c r="M42" s="31">
        <v>22.090620000000001</v>
      </c>
      <c r="N42" s="1"/>
      <c r="O42" s="1"/>
    </row>
    <row r="43" spans="1:15" ht="12.75" customHeight="1">
      <c r="A43" s="33">
        <v>33</v>
      </c>
      <c r="B43" s="53" t="s">
        <v>1037</v>
      </c>
      <c r="C43" s="31">
        <v>4042.35</v>
      </c>
      <c r="D43" s="36">
        <v>4017.4166666666665</v>
      </c>
      <c r="E43" s="36">
        <v>3964.9333333333329</v>
      </c>
      <c r="F43" s="36">
        <v>3887.5166666666664</v>
      </c>
      <c r="G43" s="36">
        <v>3835.0333333333328</v>
      </c>
      <c r="H43" s="36">
        <v>4094.833333333333</v>
      </c>
      <c r="I43" s="36">
        <v>4147.3166666666666</v>
      </c>
      <c r="J43" s="36">
        <v>4224.7333333333336</v>
      </c>
      <c r="K43" s="31">
        <v>4069.9</v>
      </c>
      <c r="L43" s="31">
        <v>3940</v>
      </c>
      <c r="M43" s="31">
        <v>0.49973000000000001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2606.1</v>
      </c>
      <c r="D44" s="36">
        <v>2625.9333333333329</v>
      </c>
      <c r="E44" s="36">
        <v>2575.1666666666661</v>
      </c>
      <c r="F44" s="36">
        <v>2544.2333333333331</v>
      </c>
      <c r="G44" s="36">
        <v>2493.4666666666662</v>
      </c>
      <c r="H44" s="36">
        <v>2656.8666666666659</v>
      </c>
      <c r="I44" s="36">
        <v>2707.6333333333332</v>
      </c>
      <c r="J44" s="36">
        <v>2738.5666666666657</v>
      </c>
      <c r="K44" s="31">
        <v>2676.7</v>
      </c>
      <c r="L44" s="31">
        <v>2595</v>
      </c>
      <c r="M44" s="31">
        <v>3.7787099999999998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778.1</v>
      </c>
      <c r="D45" s="36">
        <v>780.85</v>
      </c>
      <c r="E45" s="36">
        <v>767.75</v>
      </c>
      <c r="F45" s="36">
        <v>757.4</v>
      </c>
      <c r="G45" s="36">
        <v>744.3</v>
      </c>
      <c r="H45" s="36">
        <v>791.2</v>
      </c>
      <c r="I45" s="36">
        <v>804.30000000000018</v>
      </c>
      <c r="J45" s="36">
        <v>814.65000000000009</v>
      </c>
      <c r="K45" s="31">
        <v>793.95</v>
      </c>
      <c r="L45" s="31">
        <v>770.5</v>
      </c>
      <c r="M45" s="31">
        <v>0.68054000000000003</v>
      </c>
      <c r="N45" s="1"/>
      <c r="O45" s="1"/>
    </row>
    <row r="46" spans="1:15" ht="12.75" customHeight="1">
      <c r="A46" s="33">
        <v>36</v>
      </c>
      <c r="B46" s="53" t="s">
        <v>793</v>
      </c>
      <c r="C46" s="31">
        <v>7855</v>
      </c>
      <c r="D46" s="36">
        <v>7860.0333333333328</v>
      </c>
      <c r="E46" s="36">
        <v>7747.4166666666661</v>
      </c>
      <c r="F46" s="36">
        <v>7639.833333333333</v>
      </c>
      <c r="G46" s="36">
        <v>7527.2166666666662</v>
      </c>
      <c r="H46" s="36">
        <v>7967.6166666666659</v>
      </c>
      <c r="I46" s="36">
        <v>8080.2333333333327</v>
      </c>
      <c r="J46" s="36">
        <v>8187.8166666666657</v>
      </c>
      <c r="K46" s="31">
        <v>7972.65</v>
      </c>
      <c r="L46" s="31">
        <v>7752.45</v>
      </c>
      <c r="M46" s="31">
        <v>1.5763499999999999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5868.15</v>
      </c>
      <c r="D47" s="36">
        <v>5890.5666666666666</v>
      </c>
      <c r="E47" s="36">
        <v>5822.5333333333328</v>
      </c>
      <c r="F47" s="36">
        <v>5776.9166666666661</v>
      </c>
      <c r="G47" s="36">
        <v>5708.8833333333323</v>
      </c>
      <c r="H47" s="36">
        <v>5936.1833333333334</v>
      </c>
      <c r="I47" s="36">
        <v>6004.2166666666681</v>
      </c>
      <c r="J47" s="36">
        <v>6049.8333333333339</v>
      </c>
      <c r="K47" s="31">
        <v>5958.6</v>
      </c>
      <c r="L47" s="31">
        <v>5844.95</v>
      </c>
      <c r="M47" s="31">
        <v>7.3570099999999998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490.75</v>
      </c>
      <c r="D48" s="36">
        <v>493.7166666666667</v>
      </c>
      <c r="E48" s="36">
        <v>477.43333333333339</v>
      </c>
      <c r="F48" s="36">
        <v>464.11666666666667</v>
      </c>
      <c r="G48" s="36">
        <v>447.83333333333337</v>
      </c>
      <c r="H48" s="36">
        <v>507.03333333333342</v>
      </c>
      <c r="I48" s="36">
        <v>523.31666666666672</v>
      </c>
      <c r="J48" s="36">
        <v>536.63333333333344</v>
      </c>
      <c r="K48" s="31">
        <v>510</v>
      </c>
      <c r="L48" s="31">
        <v>480.4</v>
      </c>
      <c r="M48" s="31">
        <v>95.063410000000005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306.95</v>
      </c>
      <c r="D49" s="36">
        <v>307.01666666666665</v>
      </c>
      <c r="E49" s="36">
        <v>304.13333333333333</v>
      </c>
      <c r="F49" s="36">
        <v>301.31666666666666</v>
      </c>
      <c r="G49" s="36">
        <v>298.43333333333334</v>
      </c>
      <c r="H49" s="36">
        <v>309.83333333333331</v>
      </c>
      <c r="I49" s="36">
        <v>312.71666666666664</v>
      </c>
      <c r="J49" s="36">
        <v>315.5333333333333</v>
      </c>
      <c r="K49" s="31">
        <v>309.89999999999998</v>
      </c>
      <c r="L49" s="31">
        <v>304.2</v>
      </c>
      <c r="M49" s="31">
        <v>21.818069999999999</v>
      </c>
      <c r="N49" s="1"/>
      <c r="O49" s="1"/>
    </row>
    <row r="50" spans="1:15" ht="12.75" customHeight="1">
      <c r="A50" s="33">
        <v>40</v>
      </c>
      <c r="B50" s="53" t="s">
        <v>792</v>
      </c>
      <c r="C50" s="31">
        <v>616.5</v>
      </c>
      <c r="D50" s="36">
        <v>617.5</v>
      </c>
      <c r="E50" s="36">
        <v>613.20000000000005</v>
      </c>
      <c r="F50" s="36">
        <v>609.90000000000009</v>
      </c>
      <c r="G50" s="36">
        <v>605.60000000000014</v>
      </c>
      <c r="H50" s="36">
        <v>620.79999999999995</v>
      </c>
      <c r="I50" s="36">
        <v>625.09999999999991</v>
      </c>
      <c r="J50" s="36">
        <v>628.39999999999986</v>
      </c>
      <c r="K50" s="31">
        <v>621.79999999999995</v>
      </c>
      <c r="L50" s="31">
        <v>614.20000000000005</v>
      </c>
      <c r="M50" s="31">
        <v>1.69119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595.1</v>
      </c>
      <c r="D51" s="36">
        <v>596.15</v>
      </c>
      <c r="E51" s="36">
        <v>590</v>
      </c>
      <c r="F51" s="36">
        <v>584.9</v>
      </c>
      <c r="G51" s="36">
        <v>578.75</v>
      </c>
      <c r="H51" s="36">
        <v>601.25</v>
      </c>
      <c r="I51" s="36">
        <v>607.39999999999986</v>
      </c>
      <c r="J51" s="36">
        <v>612.5</v>
      </c>
      <c r="K51" s="31">
        <v>602.29999999999995</v>
      </c>
      <c r="L51" s="31">
        <v>591.04999999999995</v>
      </c>
      <c r="M51" s="31">
        <v>0.43319000000000002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208.2</v>
      </c>
      <c r="D52" s="36">
        <v>208.73333333333332</v>
      </c>
      <c r="E52" s="36">
        <v>205.61666666666665</v>
      </c>
      <c r="F52" s="36">
        <v>203.03333333333333</v>
      </c>
      <c r="G52" s="36">
        <v>199.91666666666666</v>
      </c>
      <c r="H52" s="36">
        <v>211.31666666666663</v>
      </c>
      <c r="I52" s="36">
        <v>214.43333333333331</v>
      </c>
      <c r="J52" s="36">
        <v>217.01666666666662</v>
      </c>
      <c r="K52" s="31">
        <v>211.85</v>
      </c>
      <c r="L52" s="31">
        <v>206.15</v>
      </c>
      <c r="M52" s="31">
        <v>113.30579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2885.75</v>
      </c>
      <c r="D53" s="36">
        <v>2872.4500000000003</v>
      </c>
      <c r="E53" s="36">
        <v>2849.9000000000005</v>
      </c>
      <c r="F53" s="36">
        <v>2814.05</v>
      </c>
      <c r="G53" s="36">
        <v>2791.5000000000005</v>
      </c>
      <c r="H53" s="36">
        <v>2908.3000000000006</v>
      </c>
      <c r="I53" s="36">
        <v>2930.8500000000008</v>
      </c>
      <c r="J53" s="36">
        <v>2966.7000000000007</v>
      </c>
      <c r="K53" s="31">
        <v>2895</v>
      </c>
      <c r="L53" s="31">
        <v>2836.6</v>
      </c>
      <c r="M53" s="31">
        <v>9.3384599999999995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355.4</v>
      </c>
      <c r="D54" s="36">
        <v>356.3</v>
      </c>
      <c r="E54" s="36">
        <v>351.70000000000005</v>
      </c>
      <c r="F54" s="36">
        <v>348.00000000000006</v>
      </c>
      <c r="G54" s="36">
        <v>343.40000000000009</v>
      </c>
      <c r="H54" s="36">
        <v>360</v>
      </c>
      <c r="I54" s="36">
        <v>364.6</v>
      </c>
      <c r="J54" s="36">
        <v>368.29999999999995</v>
      </c>
      <c r="K54" s="31">
        <v>360.9</v>
      </c>
      <c r="L54" s="31">
        <v>352.6</v>
      </c>
      <c r="M54" s="31">
        <v>7.7249499999999998</v>
      </c>
      <c r="N54" s="1"/>
      <c r="O54" s="1"/>
    </row>
    <row r="55" spans="1:15" ht="12.75" customHeight="1">
      <c r="A55" s="33">
        <v>45</v>
      </c>
      <c r="B55" s="53" t="s">
        <v>1038</v>
      </c>
      <c r="C55" s="31">
        <v>5753.1</v>
      </c>
      <c r="D55" s="36">
        <v>5742.666666666667</v>
      </c>
      <c r="E55" s="36">
        <v>5685.5333333333338</v>
      </c>
      <c r="F55" s="36">
        <v>5617.9666666666672</v>
      </c>
      <c r="G55" s="36">
        <v>5560.8333333333339</v>
      </c>
      <c r="H55" s="36">
        <v>5810.2333333333336</v>
      </c>
      <c r="I55" s="36">
        <v>5867.3666666666668</v>
      </c>
      <c r="J55" s="36">
        <v>5934.9333333333334</v>
      </c>
      <c r="K55" s="31">
        <v>5799.8</v>
      </c>
      <c r="L55" s="31">
        <v>5675.1</v>
      </c>
      <c r="M55" s="31">
        <v>4.265E-2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2105.4499999999998</v>
      </c>
      <c r="D56" s="36">
        <v>2102.9166666666665</v>
      </c>
      <c r="E56" s="36">
        <v>2080.833333333333</v>
      </c>
      <c r="F56" s="36">
        <v>2056.2166666666667</v>
      </c>
      <c r="G56" s="36">
        <v>2034.1333333333332</v>
      </c>
      <c r="H56" s="36">
        <v>2127.5333333333328</v>
      </c>
      <c r="I56" s="36">
        <v>2149.6166666666659</v>
      </c>
      <c r="J56" s="36">
        <v>2174.2333333333327</v>
      </c>
      <c r="K56" s="31">
        <v>2125</v>
      </c>
      <c r="L56" s="31">
        <v>2078.3000000000002</v>
      </c>
      <c r="M56" s="31">
        <v>9.9654500000000006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5959.05</v>
      </c>
      <c r="D57" s="36">
        <v>5971.416666666667</v>
      </c>
      <c r="E57" s="36">
        <v>5927.8333333333339</v>
      </c>
      <c r="F57" s="36">
        <v>5896.6166666666668</v>
      </c>
      <c r="G57" s="36">
        <v>5853.0333333333338</v>
      </c>
      <c r="H57" s="36">
        <v>6002.6333333333341</v>
      </c>
      <c r="I57" s="36">
        <v>6046.2166666666681</v>
      </c>
      <c r="J57" s="36">
        <v>6077.4333333333343</v>
      </c>
      <c r="K57" s="31">
        <v>6015</v>
      </c>
      <c r="L57" s="31">
        <v>5940.2</v>
      </c>
      <c r="M57" s="31">
        <v>0.16777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1222.75</v>
      </c>
      <c r="D58" s="36">
        <v>1220.0833333333333</v>
      </c>
      <c r="E58" s="36">
        <v>1208.3166666666666</v>
      </c>
      <c r="F58" s="36">
        <v>1193.8833333333334</v>
      </c>
      <c r="G58" s="36">
        <v>1182.1166666666668</v>
      </c>
      <c r="H58" s="36">
        <v>1234.5166666666664</v>
      </c>
      <c r="I58" s="36">
        <v>1246.2833333333333</v>
      </c>
      <c r="J58" s="36">
        <v>1260.7166666666662</v>
      </c>
      <c r="K58" s="31">
        <v>1231.8499999999999</v>
      </c>
      <c r="L58" s="31">
        <v>1205.6500000000001</v>
      </c>
      <c r="M58" s="31">
        <v>18.96537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540.85</v>
      </c>
      <c r="D59" s="36">
        <v>543.41666666666663</v>
      </c>
      <c r="E59" s="36">
        <v>529.43333333333328</v>
      </c>
      <c r="F59" s="36">
        <v>518.01666666666665</v>
      </c>
      <c r="G59" s="36">
        <v>504.0333333333333</v>
      </c>
      <c r="H59" s="36">
        <v>554.83333333333326</v>
      </c>
      <c r="I59" s="36">
        <v>568.81666666666661</v>
      </c>
      <c r="J59" s="36">
        <v>580.23333333333323</v>
      </c>
      <c r="K59" s="31">
        <v>557.4</v>
      </c>
      <c r="L59" s="31">
        <v>532</v>
      </c>
      <c r="M59" s="31">
        <v>8.6810200000000002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4798.8</v>
      </c>
      <c r="D60" s="36">
        <v>4820.05</v>
      </c>
      <c r="E60" s="36">
        <v>4715.9000000000005</v>
      </c>
      <c r="F60" s="36">
        <v>4633</v>
      </c>
      <c r="G60" s="36">
        <v>4528.8500000000004</v>
      </c>
      <c r="H60" s="36">
        <v>4902.9500000000007</v>
      </c>
      <c r="I60" s="36">
        <v>5007.1000000000004</v>
      </c>
      <c r="J60" s="36">
        <v>5090.0000000000009</v>
      </c>
      <c r="K60" s="31">
        <v>4924.2</v>
      </c>
      <c r="L60" s="31">
        <v>4737.1499999999996</v>
      </c>
      <c r="M60" s="31">
        <v>7.16981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1126</v>
      </c>
      <c r="D61" s="36">
        <v>1128.6499999999999</v>
      </c>
      <c r="E61" s="36">
        <v>1115.2999999999997</v>
      </c>
      <c r="F61" s="36">
        <v>1104.5999999999999</v>
      </c>
      <c r="G61" s="36">
        <v>1091.2499999999998</v>
      </c>
      <c r="H61" s="36">
        <v>1139.3499999999997</v>
      </c>
      <c r="I61" s="36">
        <v>1152.6999999999996</v>
      </c>
      <c r="J61" s="36">
        <v>1163.3999999999996</v>
      </c>
      <c r="K61" s="31">
        <v>1142</v>
      </c>
      <c r="L61" s="31">
        <v>1117.95</v>
      </c>
      <c r="M61" s="31">
        <v>90.940330000000003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4559</v>
      </c>
      <c r="D62" s="36">
        <v>4473.5333333333338</v>
      </c>
      <c r="E62" s="36">
        <v>4267.0666666666675</v>
      </c>
      <c r="F62" s="36">
        <v>3975.1333333333341</v>
      </c>
      <c r="G62" s="36">
        <v>3768.6666666666679</v>
      </c>
      <c r="H62" s="36">
        <v>4765.4666666666672</v>
      </c>
      <c r="I62" s="36">
        <v>4971.9333333333325</v>
      </c>
      <c r="J62" s="36">
        <v>5263.8666666666668</v>
      </c>
      <c r="K62" s="31">
        <v>4680</v>
      </c>
      <c r="L62" s="31">
        <v>4181.6000000000004</v>
      </c>
      <c r="M62" s="31">
        <v>28.988589999999999</v>
      </c>
      <c r="N62" s="1"/>
      <c r="O62" s="1"/>
    </row>
    <row r="63" spans="1:15" ht="12.75" customHeight="1">
      <c r="A63" s="33">
        <v>53</v>
      </c>
      <c r="B63" s="53" t="s">
        <v>795</v>
      </c>
      <c r="C63" s="31">
        <v>322.55</v>
      </c>
      <c r="D63" s="36">
        <v>323.06666666666666</v>
      </c>
      <c r="E63" s="36">
        <v>317.83333333333331</v>
      </c>
      <c r="F63" s="36">
        <v>313.11666666666667</v>
      </c>
      <c r="G63" s="36">
        <v>307.88333333333333</v>
      </c>
      <c r="H63" s="36">
        <v>327.7833333333333</v>
      </c>
      <c r="I63" s="36">
        <v>333.01666666666665</v>
      </c>
      <c r="J63" s="36">
        <v>337.73333333333329</v>
      </c>
      <c r="K63" s="31">
        <v>328.3</v>
      </c>
      <c r="L63" s="31">
        <v>318.35000000000002</v>
      </c>
      <c r="M63" s="31">
        <v>24.678550000000001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2655.85</v>
      </c>
      <c r="D64" s="36">
        <v>2687.6</v>
      </c>
      <c r="E64" s="36">
        <v>2620.1999999999998</v>
      </c>
      <c r="F64" s="36">
        <v>2584.5499999999997</v>
      </c>
      <c r="G64" s="36">
        <v>2517.1499999999996</v>
      </c>
      <c r="H64" s="36">
        <v>2723.25</v>
      </c>
      <c r="I64" s="36">
        <v>2790.6500000000005</v>
      </c>
      <c r="J64" s="36">
        <v>2826.3</v>
      </c>
      <c r="K64" s="31">
        <v>2755</v>
      </c>
      <c r="L64" s="31">
        <v>2651.95</v>
      </c>
      <c r="M64" s="31">
        <v>11.00102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8805.5499999999993</v>
      </c>
      <c r="D65" s="36">
        <v>8797.1833333333325</v>
      </c>
      <c r="E65" s="36">
        <v>8744.366666666665</v>
      </c>
      <c r="F65" s="36">
        <v>8683.1833333333325</v>
      </c>
      <c r="G65" s="36">
        <v>8630.366666666665</v>
      </c>
      <c r="H65" s="36">
        <v>8858.366666666665</v>
      </c>
      <c r="I65" s="36">
        <v>8911.1833333333343</v>
      </c>
      <c r="J65" s="36">
        <v>8972.366666666665</v>
      </c>
      <c r="K65" s="31">
        <v>8850</v>
      </c>
      <c r="L65" s="31">
        <v>8736</v>
      </c>
      <c r="M65" s="31">
        <v>3.0283799999999998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6744.55</v>
      </c>
      <c r="D66" s="36">
        <v>6749.75</v>
      </c>
      <c r="E66" s="36">
        <v>6722.05</v>
      </c>
      <c r="F66" s="36">
        <v>6699.55</v>
      </c>
      <c r="G66" s="36">
        <v>6671.85</v>
      </c>
      <c r="H66" s="36">
        <v>6772.25</v>
      </c>
      <c r="I66" s="36">
        <v>6799.9500000000007</v>
      </c>
      <c r="J66" s="36">
        <v>6822.45</v>
      </c>
      <c r="K66" s="31">
        <v>6777.45</v>
      </c>
      <c r="L66" s="31">
        <v>6727.25</v>
      </c>
      <c r="M66" s="31">
        <v>4.1604599999999996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1583.95</v>
      </c>
      <c r="D67" s="36">
        <v>1582.9833333333333</v>
      </c>
      <c r="E67" s="36">
        <v>1575.9666666666667</v>
      </c>
      <c r="F67" s="36">
        <v>1567.9833333333333</v>
      </c>
      <c r="G67" s="36">
        <v>1560.9666666666667</v>
      </c>
      <c r="H67" s="36">
        <v>1590.9666666666667</v>
      </c>
      <c r="I67" s="36">
        <v>1597.9833333333336</v>
      </c>
      <c r="J67" s="36">
        <v>1605.9666666666667</v>
      </c>
      <c r="K67" s="31">
        <v>1590</v>
      </c>
      <c r="L67" s="31">
        <v>1575</v>
      </c>
      <c r="M67" s="31">
        <v>5.7866900000000001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8123.95</v>
      </c>
      <c r="D68" s="36">
        <v>8124.6833333333343</v>
      </c>
      <c r="E68" s="36">
        <v>8074.3666666666686</v>
      </c>
      <c r="F68" s="36">
        <v>8024.7833333333347</v>
      </c>
      <c r="G68" s="36">
        <v>7974.466666666669</v>
      </c>
      <c r="H68" s="36">
        <v>8174.2666666666682</v>
      </c>
      <c r="I68" s="36">
        <v>8224.5833333333339</v>
      </c>
      <c r="J68" s="36">
        <v>8274.1666666666679</v>
      </c>
      <c r="K68" s="31">
        <v>8175</v>
      </c>
      <c r="L68" s="31">
        <v>8075.1</v>
      </c>
      <c r="M68" s="31">
        <v>0.15809999999999999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2238.35</v>
      </c>
      <c r="D69" s="36">
        <v>2251.4333333333329</v>
      </c>
      <c r="E69" s="36">
        <v>2216.9166666666661</v>
      </c>
      <c r="F69" s="36">
        <v>2195.4833333333331</v>
      </c>
      <c r="G69" s="36">
        <v>2160.9666666666662</v>
      </c>
      <c r="H69" s="36">
        <v>2272.8666666666659</v>
      </c>
      <c r="I69" s="36">
        <v>2307.3833333333332</v>
      </c>
      <c r="J69" s="36">
        <v>2328.8166666666657</v>
      </c>
      <c r="K69" s="31">
        <v>2285.9499999999998</v>
      </c>
      <c r="L69" s="31">
        <v>2230</v>
      </c>
      <c r="M69" s="31">
        <v>0.34326000000000001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3113.5</v>
      </c>
      <c r="D70" s="36">
        <v>3102.9166666666665</v>
      </c>
      <c r="E70" s="36">
        <v>3041.083333333333</v>
      </c>
      <c r="F70" s="36">
        <v>2968.6666666666665</v>
      </c>
      <c r="G70" s="36">
        <v>2906.833333333333</v>
      </c>
      <c r="H70" s="36">
        <v>3175.333333333333</v>
      </c>
      <c r="I70" s="36">
        <v>3237.1666666666661</v>
      </c>
      <c r="J70" s="36">
        <v>3309.583333333333</v>
      </c>
      <c r="K70" s="31">
        <v>3164.75</v>
      </c>
      <c r="L70" s="31">
        <v>3030.5</v>
      </c>
      <c r="M70" s="31">
        <v>13.57297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376.5</v>
      </c>
      <c r="D71" s="36">
        <v>377.36666666666662</v>
      </c>
      <c r="E71" s="36">
        <v>373.43333333333322</v>
      </c>
      <c r="F71" s="36">
        <v>370.36666666666662</v>
      </c>
      <c r="G71" s="36">
        <v>366.43333333333322</v>
      </c>
      <c r="H71" s="36">
        <v>380.43333333333322</v>
      </c>
      <c r="I71" s="36">
        <v>384.36666666666662</v>
      </c>
      <c r="J71" s="36">
        <v>387.43333333333322</v>
      </c>
      <c r="K71" s="31">
        <v>381.3</v>
      </c>
      <c r="L71" s="31">
        <v>374.3</v>
      </c>
      <c r="M71" s="31">
        <v>5.0416299999999996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183.5</v>
      </c>
      <c r="D72" s="36">
        <v>183.46666666666667</v>
      </c>
      <c r="E72" s="36">
        <v>181.53333333333333</v>
      </c>
      <c r="F72" s="36">
        <v>179.56666666666666</v>
      </c>
      <c r="G72" s="36">
        <v>177.63333333333333</v>
      </c>
      <c r="H72" s="36">
        <v>185.43333333333334</v>
      </c>
      <c r="I72" s="36">
        <v>187.36666666666667</v>
      </c>
      <c r="J72" s="36">
        <v>189.33333333333334</v>
      </c>
      <c r="K72" s="31">
        <v>185.4</v>
      </c>
      <c r="L72" s="31">
        <v>181.5</v>
      </c>
      <c r="M72" s="31">
        <v>127.9884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263.35000000000002</v>
      </c>
      <c r="D73" s="36">
        <v>264.59999999999997</v>
      </c>
      <c r="E73" s="36">
        <v>261.24999999999994</v>
      </c>
      <c r="F73" s="36">
        <v>259.14999999999998</v>
      </c>
      <c r="G73" s="36">
        <v>255.79999999999995</v>
      </c>
      <c r="H73" s="36">
        <v>266.69999999999993</v>
      </c>
      <c r="I73" s="36">
        <v>270.04999999999995</v>
      </c>
      <c r="J73" s="36">
        <v>272.14999999999992</v>
      </c>
      <c r="K73" s="31">
        <v>267.95</v>
      </c>
      <c r="L73" s="31">
        <v>262.5</v>
      </c>
      <c r="M73" s="31">
        <v>169.12682000000001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126.8</v>
      </c>
      <c r="D74" s="36">
        <v>126.05</v>
      </c>
      <c r="E74" s="36">
        <v>124.69999999999999</v>
      </c>
      <c r="F74" s="36">
        <v>122.6</v>
      </c>
      <c r="G74" s="36">
        <v>121.24999999999999</v>
      </c>
      <c r="H74" s="36">
        <v>128.14999999999998</v>
      </c>
      <c r="I74" s="36">
        <v>129.5</v>
      </c>
      <c r="J74" s="36">
        <v>131.6</v>
      </c>
      <c r="K74" s="31">
        <v>127.4</v>
      </c>
      <c r="L74" s="31">
        <v>123.95</v>
      </c>
      <c r="M74" s="31">
        <v>148.05581000000001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67.55</v>
      </c>
      <c r="D75" s="36">
        <v>67.566666666666663</v>
      </c>
      <c r="E75" s="36">
        <v>66.73333333333332</v>
      </c>
      <c r="F75" s="36">
        <v>65.916666666666657</v>
      </c>
      <c r="G75" s="36">
        <v>65.083333333333314</v>
      </c>
      <c r="H75" s="36">
        <v>68.383333333333326</v>
      </c>
      <c r="I75" s="36">
        <v>69.216666666666669</v>
      </c>
      <c r="J75" s="36">
        <v>70.033333333333331</v>
      </c>
      <c r="K75" s="31">
        <v>68.400000000000006</v>
      </c>
      <c r="L75" s="31">
        <v>66.75</v>
      </c>
      <c r="M75" s="31">
        <v>182.46222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1366.45</v>
      </c>
      <c r="D76" s="36">
        <v>1366.9166666666667</v>
      </c>
      <c r="E76" s="36">
        <v>1357.9833333333336</v>
      </c>
      <c r="F76" s="36">
        <v>1349.5166666666669</v>
      </c>
      <c r="G76" s="36">
        <v>1340.5833333333337</v>
      </c>
      <c r="H76" s="36">
        <v>1375.3833333333334</v>
      </c>
      <c r="I76" s="36">
        <v>1384.3166666666664</v>
      </c>
      <c r="J76" s="36">
        <v>1392.7833333333333</v>
      </c>
      <c r="K76" s="31">
        <v>1375.85</v>
      </c>
      <c r="L76" s="31">
        <v>1358.45</v>
      </c>
      <c r="M76" s="31">
        <v>2.1169099999999998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5624.75</v>
      </c>
      <c r="D77" s="36">
        <v>5653.7666666666664</v>
      </c>
      <c r="E77" s="36">
        <v>5555.0333333333328</v>
      </c>
      <c r="F77" s="36">
        <v>5485.3166666666666</v>
      </c>
      <c r="G77" s="36">
        <v>5386.583333333333</v>
      </c>
      <c r="H77" s="36">
        <v>5723.4833333333327</v>
      </c>
      <c r="I77" s="36">
        <v>5822.2166666666662</v>
      </c>
      <c r="J77" s="36">
        <v>5891.9333333333325</v>
      </c>
      <c r="K77" s="31">
        <v>5752.5</v>
      </c>
      <c r="L77" s="31">
        <v>5584.05</v>
      </c>
      <c r="M77" s="31">
        <v>0.44491000000000003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488</v>
      </c>
      <c r="D78" s="36">
        <v>489.33333333333331</v>
      </c>
      <c r="E78" s="36">
        <v>484.66666666666663</v>
      </c>
      <c r="F78" s="36">
        <v>481.33333333333331</v>
      </c>
      <c r="G78" s="36">
        <v>476.66666666666663</v>
      </c>
      <c r="H78" s="36">
        <v>492.66666666666663</v>
      </c>
      <c r="I78" s="36">
        <v>497.33333333333326</v>
      </c>
      <c r="J78" s="36">
        <v>500.66666666666663</v>
      </c>
      <c r="K78" s="31">
        <v>494</v>
      </c>
      <c r="L78" s="31">
        <v>486</v>
      </c>
      <c r="M78" s="31">
        <v>16.100619999999999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2638.85</v>
      </c>
      <c r="D79" s="36">
        <v>2625.9166666666665</v>
      </c>
      <c r="E79" s="36">
        <v>2513.9333333333329</v>
      </c>
      <c r="F79" s="36">
        <v>2389.0166666666664</v>
      </c>
      <c r="G79" s="36">
        <v>2277.0333333333328</v>
      </c>
      <c r="H79" s="36">
        <v>2750.833333333333</v>
      </c>
      <c r="I79" s="36">
        <v>2862.8166666666666</v>
      </c>
      <c r="J79" s="36">
        <v>2987.7333333333331</v>
      </c>
      <c r="K79" s="31">
        <v>2737.9</v>
      </c>
      <c r="L79" s="31">
        <v>2501</v>
      </c>
      <c r="M79" s="31">
        <v>43.642910000000001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283.60000000000002</v>
      </c>
      <c r="D80" s="36">
        <v>277.4666666666667</v>
      </c>
      <c r="E80" s="36">
        <v>270.43333333333339</v>
      </c>
      <c r="F80" s="36">
        <v>257.26666666666671</v>
      </c>
      <c r="G80" s="36">
        <v>250.23333333333341</v>
      </c>
      <c r="H80" s="36">
        <v>290.63333333333338</v>
      </c>
      <c r="I80" s="36">
        <v>297.66666666666669</v>
      </c>
      <c r="J80" s="36">
        <v>310.83333333333337</v>
      </c>
      <c r="K80" s="31">
        <v>284.5</v>
      </c>
      <c r="L80" s="31">
        <v>264.3</v>
      </c>
      <c r="M80" s="31">
        <v>858.01217999999994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1478.3</v>
      </c>
      <c r="D81" s="36">
        <v>1483.0833333333333</v>
      </c>
      <c r="E81" s="36">
        <v>1455.2166666666665</v>
      </c>
      <c r="F81" s="36">
        <v>1432.1333333333332</v>
      </c>
      <c r="G81" s="36">
        <v>1404.2666666666664</v>
      </c>
      <c r="H81" s="36">
        <v>1506.1666666666665</v>
      </c>
      <c r="I81" s="36">
        <v>1534.0333333333333</v>
      </c>
      <c r="J81" s="36">
        <v>1557.1166666666666</v>
      </c>
      <c r="K81" s="31">
        <v>1510.95</v>
      </c>
      <c r="L81" s="31">
        <v>1460</v>
      </c>
      <c r="M81" s="31">
        <v>7.6671500000000004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301.95</v>
      </c>
      <c r="D82" s="36">
        <v>302.2</v>
      </c>
      <c r="E82" s="36">
        <v>294.75</v>
      </c>
      <c r="F82" s="36">
        <v>287.55</v>
      </c>
      <c r="G82" s="36">
        <v>280.10000000000002</v>
      </c>
      <c r="H82" s="36">
        <v>309.39999999999998</v>
      </c>
      <c r="I82" s="36">
        <v>316.84999999999991</v>
      </c>
      <c r="J82" s="36">
        <v>324.04999999999995</v>
      </c>
      <c r="K82" s="31">
        <v>309.64999999999998</v>
      </c>
      <c r="L82" s="31">
        <v>295</v>
      </c>
      <c r="M82" s="31">
        <v>749.32754999999997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640.5</v>
      </c>
      <c r="D83" s="36">
        <v>640.75</v>
      </c>
      <c r="E83" s="36">
        <v>630.79999999999995</v>
      </c>
      <c r="F83" s="36">
        <v>621.09999999999991</v>
      </c>
      <c r="G83" s="36">
        <v>611.14999999999986</v>
      </c>
      <c r="H83" s="36">
        <v>650.45000000000005</v>
      </c>
      <c r="I83" s="36">
        <v>660.40000000000009</v>
      </c>
      <c r="J83" s="36">
        <v>670.10000000000014</v>
      </c>
      <c r="K83" s="31">
        <v>650.70000000000005</v>
      </c>
      <c r="L83" s="31">
        <v>631.04999999999995</v>
      </c>
      <c r="M83" s="31">
        <v>73.369050000000001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1347.9</v>
      </c>
      <c r="D84" s="36">
        <v>1342.8166666666666</v>
      </c>
      <c r="E84" s="36">
        <v>1334.6333333333332</v>
      </c>
      <c r="F84" s="36">
        <v>1321.3666666666666</v>
      </c>
      <c r="G84" s="36">
        <v>1313.1833333333332</v>
      </c>
      <c r="H84" s="36">
        <v>1356.0833333333333</v>
      </c>
      <c r="I84" s="36">
        <v>1364.2666666666667</v>
      </c>
      <c r="J84" s="36">
        <v>1377.5333333333333</v>
      </c>
      <c r="K84" s="31">
        <v>1351</v>
      </c>
      <c r="L84" s="31">
        <v>1329.55</v>
      </c>
      <c r="M84" s="31">
        <v>30.267230000000001</v>
      </c>
      <c r="N84" s="1"/>
      <c r="O84" s="1"/>
    </row>
    <row r="85" spans="1:15" ht="12.75" customHeight="1">
      <c r="A85" s="33">
        <v>75</v>
      </c>
      <c r="B85" s="53" t="s">
        <v>794</v>
      </c>
      <c r="C85" s="31">
        <v>536.9</v>
      </c>
      <c r="D85" s="36">
        <v>536.69999999999993</v>
      </c>
      <c r="E85" s="36">
        <v>531.84999999999991</v>
      </c>
      <c r="F85" s="36">
        <v>526.79999999999995</v>
      </c>
      <c r="G85" s="36">
        <v>521.94999999999993</v>
      </c>
      <c r="H85" s="36">
        <v>541.74999999999989</v>
      </c>
      <c r="I85" s="36">
        <v>546.6</v>
      </c>
      <c r="J85" s="36">
        <v>551.64999999999986</v>
      </c>
      <c r="K85" s="31">
        <v>541.54999999999995</v>
      </c>
      <c r="L85" s="31">
        <v>531.65</v>
      </c>
      <c r="M85" s="31">
        <v>1.05593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307.95</v>
      </c>
      <c r="D86" s="36">
        <v>307.98333333333335</v>
      </c>
      <c r="E86" s="36">
        <v>304.4666666666667</v>
      </c>
      <c r="F86" s="36">
        <v>300.98333333333335</v>
      </c>
      <c r="G86" s="36">
        <v>297.4666666666667</v>
      </c>
      <c r="H86" s="36">
        <v>311.4666666666667</v>
      </c>
      <c r="I86" s="36">
        <v>314.98333333333335</v>
      </c>
      <c r="J86" s="36">
        <v>318.4666666666667</v>
      </c>
      <c r="K86" s="31">
        <v>311.5</v>
      </c>
      <c r="L86" s="31">
        <v>304.5</v>
      </c>
      <c r="M86" s="31">
        <v>36.668329999999997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1436.9</v>
      </c>
      <c r="D87" s="36">
        <v>1444.7333333333333</v>
      </c>
      <c r="E87" s="36">
        <v>1425.4666666666667</v>
      </c>
      <c r="F87" s="36">
        <v>1414.0333333333333</v>
      </c>
      <c r="G87" s="36">
        <v>1394.7666666666667</v>
      </c>
      <c r="H87" s="36">
        <v>1456.1666666666667</v>
      </c>
      <c r="I87" s="36">
        <v>1475.4333333333336</v>
      </c>
      <c r="J87" s="36">
        <v>1486.8666666666668</v>
      </c>
      <c r="K87" s="31">
        <v>1464</v>
      </c>
      <c r="L87" s="31">
        <v>1433.3</v>
      </c>
      <c r="M87" s="31">
        <v>1.14253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601.29999999999995</v>
      </c>
      <c r="D88" s="36">
        <v>601.1</v>
      </c>
      <c r="E88" s="36">
        <v>595.70000000000005</v>
      </c>
      <c r="F88" s="36">
        <v>590.1</v>
      </c>
      <c r="G88" s="36">
        <v>584.70000000000005</v>
      </c>
      <c r="H88" s="36">
        <v>606.70000000000005</v>
      </c>
      <c r="I88" s="36">
        <v>612.09999999999991</v>
      </c>
      <c r="J88" s="36">
        <v>617.70000000000005</v>
      </c>
      <c r="K88" s="31">
        <v>606.5</v>
      </c>
      <c r="L88" s="31">
        <v>595.5</v>
      </c>
      <c r="M88" s="31">
        <v>33.759340000000002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7207.3</v>
      </c>
      <c r="D89" s="36">
        <v>7230.9666666666672</v>
      </c>
      <c r="E89" s="36">
        <v>7156.3333333333339</v>
      </c>
      <c r="F89" s="36">
        <v>7105.3666666666668</v>
      </c>
      <c r="G89" s="36">
        <v>7030.7333333333336</v>
      </c>
      <c r="H89" s="36">
        <v>7281.9333333333343</v>
      </c>
      <c r="I89" s="36">
        <v>7356.5666666666675</v>
      </c>
      <c r="J89" s="36">
        <v>7407.5333333333347</v>
      </c>
      <c r="K89" s="31">
        <v>7305.6</v>
      </c>
      <c r="L89" s="31">
        <v>7180</v>
      </c>
      <c r="M89" s="31">
        <v>5.9080000000000001E-2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1529.5</v>
      </c>
      <c r="D90" s="36">
        <v>1546.3999999999999</v>
      </c>
      <c r="E90" s="36">
        <v>1503.0999999999997</v>
      </c>
      <c r="F90" s="36">
        <v>1476.6999999999998</v>
      </c>
      <c r="G90" s="36">
        <v>1433.3999999999996</v>
      </c>
      <c r="H90" s="36">
        <v>1572.7999999999997</v>
      </c>
      <c r="I90" s="36">
        <v>1616.1</v>
      </c>
      <c r="J90" s="36">
        <v>1642.4999999999998</v>
      </c>
      <c r="K90" s="31">
        <v>1589.7</v>
      </c>
      <c r="L90" s="31">
        <v>1520</v>
      </c>
      <c r="M90" s="31">
        <v>2.62005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1547.9</v>
      </c>
      <c r="D91" s="36">
        <v>1559.95</v>
      </c>
      <c r="E91" s="36">
        <v>1530</v>
      </c>
      <c r="F91" s="36">
        <v>1512.1</v>
      </c>
      <c r="G91" s="36">
        <v>1482.1499999999999</v>
      </c>
      <c r="H91" s="36">
        <v>1577.8500000000001</v>
      </c>
      <c r="I91" s="36">
        <v>1607.8000000000004</v>
      </c>
      <c r="J91" s="36">
        <v>1625.7000000000003</v>
      </c>
      <c r="K91" s="31">
        <v>1589.9</v>
      </c>
      <c r="L91" s="31">
        <v>1542.05</v>
      </c>
      <c r="M91" s="31">
        <v>0.46503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502.35</v>
      </c>
      <c r="D92" s="36">
        <v>502.65000000000003</v>
      </c>
      <c r="E92" s="36">
        <v>495.30000000000007</v>
      </c>
      <c r="F92" s="36">
        <v>488.25000000000006</v>
      </c>
      <c r="G92" s="36">
        <v>480.90000000000009</v>
      </c>
      <c r="H92" s="36">
        <v>509.70000000000005</v>
      </c>
      <c r="I92" s="36">
        <v>517.05000000000007</v>
      </c>
      <c r="J92" s="36">
        <v>524.1</v>
      </c>
      <c r="K92" s="31">
        <v>510</v>
      </c>
      <c r="L92" s="31">
        <v>495.6</v>
      </c>
      <c r="M92" s="31">
        <v>2.9807100000000002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30935.45</v>
      </c>
      <c r="D93" s="36">
        <v>30955.983333333334</v>
      </c>
      <c r="E93" s="36">
        <v>30567.016666666666</v>
      </c>
      <c r="F93" s="36">
        <v>30198.583333333332</v>
      </c>
      <c r="G93" s="36">
        <v>29809.616666666665</v>
      </c>
      <c r="H93" s="36">
        <v>31324.416666666668</v>
      </c>
      <c r="I93" s="36">
        <v>31713.383333333335</v>
      </c>
      <c r="J93" s="36">
        <v>32081.816666666669</v>
      </c>
      <c r="K93" s="31">
        <v>31344.95</v>
      </c>
      <c r="L93" s="31">
        <v>30587.55</v>
      </c>
      <c r="M93" s="31">
        <v>0.85633999999999999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1193.8</v>
      </c>
      <c r="D94" s="36">
        <v>1189.6000000000001</v>
      </c>
      <c r="E94" s="36">
        <v>1176.9000000000003</v>
      </c>
      <c r="F94" s="36">
        <v>1160.0000000000002</v>
      </c>
      <c r="G94" s="36">
        <v>1147.3000000000004</v>
      </c>
      <c r="H94" s="36">
        <v>1206.5000000000002</v>
      </c>
      <c r="I94" s="36">
        <v>1219.2</v>
      </c>
      <c r="J94" s="36">
        <v>1236.1000000000001</v>
      </c>
      <c r="K94" s="31">
        <v>1202.3</v>
      </c>
      <c r="L94" s="31">
        <v>1172.7</v>
      </c>
      <c r="M94" s="31">
        <v>6.51119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5267.4</v>
      </c>
      <c r="D95" s="36">
        <v>5254.9666666666662</v>
      </c>
      <c r="E95" s="36">
        <v>5207.4333333333325</v>
      </c>
      <c r="F95" s="36">
        <v>5147.4666666666662</v>
      </c>
      <c r="G95" s="36">
        <v>5099.9333333333325</v>
      </c>
      <c r="H95" s="36">
        <v>5314.9333333333325</v>
      </c>
      <c r="I95" s="36">
        <v>5362.4666666666672</v>
      </c>
      <c r="J95" s="36">
        <v>5422.4333333333325</v>
      </c>
      <c r="K95" s="31">
        <v>5302.5</v>
      </c>
      <c r="L95" s="31">
        <v>5195</v>
      </c>
      <c r="M95" s="31">
        <v>7.4823599999999999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2000.6</v>
      </c>
      <c r="D96" s="36">
        <v>1994.5166666666667</v>
      </c>
      <c r="E96" s="36">
        <v>1964.0833333333333</v>
      </c>
      <c r="F96" s="36">
        <v>1927.5666666666666</v>
      </c>
      <c r="G96" s="36">
        <v>1897.1333333333332</v>
      </c>
      <c r="H96" s="36">
        <v>2031.0333333333333</v>
      </c>
      <c r="I96" s="36">
        <v>2061.4666666666667</v>
      </c>
      <c r="J96" s="36">
        <v>2097.9833333333336</v>
      </c>
      <c r="K96" s="31">
        <v>2024.95</v>
      </c>
      <c r="L96" s="31">
        <v>1958</v>
      </c>
      <c r="M96" s="31">
        <v>0.48841000000000001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565.1</v>
      </c>
      <c r="D97" s="36">
        <v>561.23333333333323</v>
      </c>
      <c r="E97" s="36">
        <v>555.46666666666647</v>
      </c>
      <c r="F97" s="36">
        <v>545.83333333333326</v>
      </c>
      <c r="G97" s="36">
        <v>540.06666666666649</v>
      </c>
      <c r="H97" s="36">
        <v>570.86666666666645</v>
      </c>
      <c r="I97" s="36">
        <v>576.6333333333331</v>
      </c>
      <c r="J97" s="36">
        <v>586.26666666666642</v>
      </c>
      <c r="K97" s="31">
        <v>567</v>
      </c>
      <c r="L97" s="31">
        <v>551.6</v>
      </c>
      <c r="M97" s="31">
        <v>1.42364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148.4</v>
      </c>
      <c r="D98" s="36">
        <v>147.46666666666667</v>
      </c>
      <c r="E98" s="36">
        <v>145.48333333333335</v>
      </c>
      <c r="F98" s="36">
        <v>142.56666666666669</v>
      </c>
      <c r="G98" s="36">
        <v>140.58333333333337</v>
      </c>
      <c r="H98" s="36">
        <v>150.38333333333333</v>
      </c>
      <c r="I98" s="36">
        <v>152.36666666666662</v>
      </c>
      <c r="J98" s="36">
        <v>155.2833333333333</v>
      </c>
      <c r="K98" s="31">
        <v>149.44999999999999</v>
      </c>
      <c r="L98" s="31">
        <v>144.55000000000001</v>
      </c>
      <c r="M98" s="31">
        <v>54.444220000000001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641.04999999999995</v>
      </c>
      <c r="D99" s="36">
        <v>642.9666666666667</v>
      </c>
      <c r="E99" s="36">
        <v>628.48333333333335</v>
      </c>
      <c r="F99" s="36">
        <v>615.91666666666663</v>
      </c>
      <c r="G99" s="36">
        <v>601.43333333333328</v>
      </c>
      <c r="H99" s="36">
        <v>655.53333333333342</v>
      </c>
      <c r="I99" s="36">
        <v>670.01666666666677</v>
      </c>
      <c r="J99" s="36">
        <v>682.58333333333348</v>
      </c>
      <c r="K99" s="31">
        <v>657.45</v>
      </c>
      <c r="L99" s="31">
        <v>630.4</v>
      </c>
      <c r="M99" s="31">
        <v>23.864159999999998</v>
      </c>
      <c r="N99" s="1"/>
      <c r="O99" s="1"/>
    </row>
    <row r="100" spans="1:15" ht="12.75" customHeight="1">
      <c r="A100" s="33">
        <v>90</v>
      </c>
      <c r="B100" s="53" t="s">
        <v>790</v>
      </c>
      <c r="C100" s="31">
        <v>530.29999999999995</v>
      </c>
      <c r="D100" s="36">
        <v>519.83333333333337</v>
      </c>
      <c r="E100" s="36">
        <v>499.81666666666672</v>
      </c>
      <c r="F100" s="36">
        <v>469.33333333333337</v>
      </c>
      <c r="G100" s="36">
        <v>449.31666666666672</v>
      </c>
      <c r="H100" s="36">
        <v>550.31666666666672</v>
      </c>
      <c r="I100" s="36">
        <v>570.33333333333337</v>
      </c>
      <c r="J100" s="36">
        <v>600.81666666666672</v>
      </c>
      <c r="K100" s="31">
        <v>539.85</v>
      </c>
      <c r="L100" s="31">
        <v>489.35</v>
      </c>
      <c r="M100" s="31">
        <v>44.500190000000003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4431.3</v>
      </c>
      <c r="D101" s="36">
        <v>4418.2333333333336</v>
      </c>
      <c r="E101" s="36">
        <v>4378.5666666666675</v>
      </c>
      <c r="F101" s="36">
        <v>4325.8333333333339</v>
      </c>
      <c r="G101" s="36">
        <v>4286.1666666666679</v>
      </c>
      <c r="H101" s="36">
        <v>4470.9666666666672</v>
      </c>
      <c r="I101" s="36">
        <v>4510.6333333333332</v>
      </c>
      <c r="J101" s="36">
        <v>4563.3666666666668</v>
      </c>
      <c r="K101" s="31">
        <v>4457.8999999999996</v>
      </c>
      <c r="L101" s="31">
        <v>4365.5</v>
      </c>
      <c r="M101" s="31">
        <v>0.13516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334.8</v>
      </c>
      <c r="D102" s="36">
        <v>336.93333333333334</v>
      </c>
      <c r="E102" s="36">
        <v>330.86666666666667</v>
      </c>
      <c r="F102" s="36">
        <v>326.93333333333334</v>
      </c>
      <c r="G102" s="36">
        <v>320.86666666666667</v>
      </c>
      <c r="H102" s="36">
        <v>340.86666666666667</v>
      </c>
      <c r="I102" s="36">
        <v>346.93333333333339</v>
      </c>
      <c r="J102" s="36">
        <v>350.86666666666667</v>
      </c>
      <c r="K102" s="31">
        <v>343</v>
      </c>
      <c r="L102" s="31">
        <v>333</v>
      </c>
      <c r="M102" s="31">
        <v>3.0535800000000002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261.10000000000002</v>
      </c>
      <c r="D103" s="36">
        <v>259.34999999999997</v>
      </c>
      <c r="E103" s="36">
        <v>255.79999999999995</v>
      </c>
      <c r="F103" s="36">
        <v>250.5</v>
      </c>
      <c r="G103" s="36">
        <v>246.95</v>
      </c>
      <c r="H103" s="36">
        <v>264.64999999999992</v>
      </c>
      <c r="I103" s="36">
        <v>268.2</v>
      </c>
      <c r="J103" s="36">
        <v>273.49999999999989</v>
      </c>
      <c r="K103" s="31">
        <v>262.89999999999998</v>
      </c>
      <c r="L103" s="31">
        <v>254.05</v>
      </c>
      <c r="M103" s="31">
        <v>10.819800000000001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739.5</v>
      </c>
      <c r="D104" s="36">
        <v>742.58333333333337</v>
      </c>
      <c r="E104" s="36">
        <v>732.56666666666672</v>
      </c>
      <c r="F104" s="36">
        <v>725.63333333333333</v>
      </c>
      <c r="G104" s="36">
        <v>715.61666666666667</v>
      </c>
      <c r="H104" s="36">
        <v>749.51666666666677</v>
      </c>
      <c r="I104" s="36">
        <v>759.53333333333342</v>
      </c>
      <c r="J104" s="36">
        <v>766.46666666666681</v>
      </c>
      <c r="K104" s="31">
        <v>752.6</v>
      </c>
      <c r="L104" s="31">
        <v>735.65</v>
      </c>
      <c r="M104" s="31">
        <v>3.0125099999999998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116</v>
      </c>
      <c r="D105" s="36">
        <v>115.93333333333334</v>
      </c>
      <c r="E105" s="36">
        <v>114.96666666666667</v>
      </c>
      <c r="F105" s="36">
        <v>113.93333333333334</v>
      </c>
      <c r="G105" s="36">
        <v>112.96666666666667</v>
      </c>
      <c r="H105" s="36">
        <v>116.96666666666667</v>
      </c>
      <c r="I105" s="36">
        <v>117.93333333333334</v>
      </c>
      <c r="J105" s="36">
        <v>118.96666666666667</v>
      </c>
      <c r="K105" s="31">
        <v>116.9</v>
      </c>
      <c r="L105" s="31">
        <v>114.9</v>
      </c>
      <c r="M105" s="31">
        <v>328.41192000000001</v>
      </c>
      <c r="N105" s="1"/>
      <c r="O105" s="1"/>
    </row>
    <row r="106" spans="1:15" ht="12.75" customHeight="1">
      <c r="A106" s="33">
        <v>96</v>
      </c>
      <c r="B106" s="53" t="s">
        <v>813</v>
      </c>
      <c r="C106" s="31">
        <v>1293.2</v>
      </c>
      <c r="D106" s="36">
        <v>1289.6000000000001</v>
      </c>
      <c r="E106" s="36">
        <v>1278.6000000000004</v>
      </c>
      <c r="F106" s="36">
        <v>1264.0000000000002</v>
      </c>
      <c r="G106" s="36">
        <v>1253.0000000000005</v>
      </c>
      <c r="H106" s="36">
        <v>1304.2000000000003</v>
      </c>
      <c r="I106" s="36">
        <v>1315.1999999999998</v>
      </c>
      <c r="J106" s="36">
        <v>1329.8000000000002</v>
      </c>
      <c r="K106" s="31">
        <v>1300.5999999999999</v>
      </c>
      <c r="L106" s="31">
        <v>1275</v>
      </c>
      <c r="M106" s="31">
        <v>0.60863999999999996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222.65</v>
      </c>
      <c r="D107" s="36">
        <v>223.28333333333333</v>
      </c>
      <c r="E107" s="36">
        <v>220.21666666666667</v>
      </c>
      <c r="F107" s="36">
        <v>217.78333333333333</v>
      </c>
      <c r="G107" s="36">
        <v>214.71666666666667</v>
      </c>
      <c r="H107" s="36">
        <v>225.71666666666667</v>
      </c>
      <c r="I107" s="36">
        <v>228.78333333333333</v>
      </c>
      <c r="J107" s="36">
        <v>231.21666666666667</v>
      </c>
      <c r="K107" s="31">
        <v>226.35</v>
      </c>
      <c r="L107" s="31">
        <v>220.85</v>
      </c>
      <c r="M107" s="31">
        <v>1.5507899999999999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1738.7</v>
      </c>
      <c r="D108" s="36">
        <v>1712.0333333333335</v>
      </c>
      <c r="E108" s="36">
        <v>1653.0666666666671</v>
      </c>
      <c r="F108" s="36">
        <v>1567.4333333333336</v>
      </c>
      <c r="G108" s="36">
        <v>1508.4666666666672</v>
      </c>
      <c r="H108" s="36">
        <v>1797.666666666667</v>
      </c>
      <c r="I108" s="36">
        <v>1856.6333333333337</v>
      </c>
      <c r="J108" s="36">
        <v>1942.2666666666669</v>
      </c>
      <c r="K108" s="31">
        <v>1771</v>
      </c>
      <c r="L108" s="31">
        <v>1626.4</v>
      </c>
      <c r="M108" s="31">
        <v>1.8562799999999999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192.6</v>
      </c>
      <c r="D109" s="36">
        <v>192.96666666666667</v>
      </c>
      <c r="E109" s="36">
        <v>190.73333333333335</v>
      </c>
      <c r="F109" s="36">
        <v>188.86666666666667</v>
      </c>
      <c r="G109" s="36">
        <v>186.63333333333335</v>
      </c>
      <c r="H109" s="36">
        <v>194.83333333333334</v>
      </c>
      <c r="I109" s="36">
        <v>197.06666666666663</v>
      </c>
      <c r="J109" s="36">
        <v>198.93333333333334</v>
      </c>
      <c r="K109" s="31">
        <v>195.2</v>
      </c>
      <c r="L109" s="31">
        <v>191.1</v>
      </c>
      <c r="M109" s="31">
        <v>14.35445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2380.1999999999998</v>
      </c>
      <c r="D110" s="36">
        <v>2380.0833333333335</v>
      </c>
      <c r="E110" s="36">
        <v>2361.7166666666672</v>
      </c>
      <c r="F110" s="36">
        <v>2343.2333333333336</v>
      </c>
      <c r="G110" s="36">
        <v>2324.8666666666672</v>
      </c>
      <c r="H110" s="36">
        <v>2398.5666666666671</v>
      </c>
      <c r="I110" s="36">
        <v>2416.9333333333329</v>
      </c>
      <c r="J110" s="36">
        <v>2435.416666666667</v>
      </c>
      <c r="K110" s="31">
        <v>2398.4499999999998</v>
      </c>
      <c r="L110" s="31">
        <v>2361.6</v>
      </c>
      <c r="M110" s="31">
        <v>1.03969</v>
      </c>
      <c r="N110" s="1"/>
      <c r="O110" s="1"/>
    </row>
    <row r="111" spans="1:15" ht="12.75" customHeight="1">
      <c r="A111" s="33">
        <v>101</v>
      </c>
      <c r="B111" s="53" t="s">
        <v>1039</v>
      </c>
      <c r="C111" s="31">
        <v>917.75</v>
      </c>
      <c r="D111" s="36">
        <v>920.7833333333333</v>
      </c>
      <c r="E111" s="36">
        <v>906.71666666666658</v>
      </c>
      <c r="F111" s="36">
        <v>895.68333333333328</v>
      </c>
      <c r="G111" s="36">
        <v>881.61666666666656</v>
      </c>
      <c r="H111" s="36">
        <v>931.81666666666661</v>
      </c>
      <c r="I111" s="36">
        <v>945.88333333333321</v>
      </c>
      <c r="J111" s="36">
        <v>956.91666666666663</v>
      </c>
      <c r="K111" s="31">
        <v>934.85</v>
      </c>
      <c r="L111" s="31">
        <v>909.75</v>
      </c>
      <c r="M111" s="31">
        <v>0.80025000000000002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65.150000000000006</v>
      </c>
      <c r="D112" s="36">
        <v>65.183333333333337</v>
      </c>
      <c r="E112" s="36">
        <v>64.166666666666671</v>
      </c>
      <c r="F112" s="36">
        <v>63.183333333333337</v>
      </c>
      <c r="G112" s="36">
        <v>62.166666666666671</v>
      </c>
      <c r="H112" s="36">
        <v>66.166666666666671</v>
      </c>
      <c r="I112" s="36">
        <v>67.183333333333323</v>
      </c>
      <c r="J112" s="36">
        <v>68.166666666666671</v>
      </c>
      <c r="K112" s="31">
        <v>66.2</v>
      </c>
      <c r="L112" s="31">
        <v>64.2</v>
      </c>
      <c r="M112" s="31">
        <v>92.73845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2164.85</v>
      </c>
      <c r="D113" s="36">
        <v>2176.2333333333331</v>
      </c>
      <c r="E113" s="36">
        <v>2146.6666666666661</v>
      </c>
      <c r="F113" s="36">
        <v>2128.4833333333331</v>
      </c>
      <c r="G113" s="36">
        <v>2098.9166666666661</v>
      </c>
      <c r="H113" s="36">
        <v>2194.4166666666661</v>
      </c>
      <c r="I113" s="36">
        <v>2223.9833333333327</v>
      </c>
      <c r="J113" s="36">
        <v>2242.1666666666661</v>
      </c>
      <c r="K113" s="31">
        <v>2205.8000000000002</v>
      </c>
      <c r="L113" s="31">
        <v>2158.0500000000002</v>
      </c>
      <c r="M113" s="31">
        <v>14.59651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668.5</v>
      </c>
      <c r="D114" s="36">
        <v>668.16666666666663</v>
      </c>
      <c r="E114" s="36">
        <v>661.33333333333326</v>
      </c>
      <c r="F114" s="36">
        <v>654.16666666666663</v>
      </c>
      <c r="G114" s="36">
        <v>647.33333333333326</v>
      </c>
      <c r="H114" s="36">
        <v>675.33333333333326</v>
      </c>
      <c r="I114" s="36">
        <v>682.16666666666652</v>
      </c>
      <c r="J114" s="36">
        <v>689.33333333333326</v>
      </c>
      <c r="K114" s="31">
        <v>675</v>
      </c>
      <c r="L114" s="31">
        <v>661</v>
      </c>
      <c r="M114" s="31">
        <v>0.66583999999999999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2153.3000000000002</v>
      </c>
      <c r="D115" s="36">
        <v>2155</v>
      </c>
      <c r="E115" s="36">
        <v>2120.3000000000002</v>
      </c>
      <c r="F115" s="36">
        <v>2087.3000000000002</v>
      </c>
      <c r="G115" s="36">
        <v>2052.6000000000004</v>
      </c>
      <c r="H115" s="36">
        <v>2188</v>
      </c>
      <c r="I115" s="36">
        <v>2222.6999999999998</v>
      </c>
      <c r="J115" s="36">
        <v>2255.6999999999998</v>
      </c>
      <c r="K115" s="31">
        <v>2189.6999999999998</v>
      </c>
      <c r="L115" s="31">
        <v>2122</v>
      </c>
      <c r="M115" s="31">
        <v>1.79501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7151</v>
      </c>
      <c r="D116" s="36">
        <v>7140.3166666666666</v>
      </c>
      <c r="E116" s="36">
        <v>7080.6333333333332</v>
      </c>
      <c r="F116" s="36">
        <v>7010.2666666666664</v>
      </c>
      <c r="G116" s="36">
        <v>6950.583333333333</v>
      </c>
      <c r="H116" s="36">
        <v>7210.6833333333334</v>
      </c>
      <c r="I116" s="36">
        <v>7270.3666666666659</v>
      </c>
      <c r="J116" s="36">
        <v>7340.7333333333336</v>
      </c>
      <c r="K116" s="31">
        <v>7200</v>
      </c>
      <c r="L116" s="31">
        <v>7069.95</v>
      </c>
      <c r="M116" s="31">
        <v>6.8599999999999994E-2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767.45</v>
      </c>
      <c r="D117" s="36">
        <v>768.71666666666658</v>
      </c>
      <c r="E117" s="36">
        <v>757.78333333333319</v>
      </c>
      <c r="F117" s="36">
        <v>748.11666666666656</v>
      </c>
      <c r="G117" s="36">
        <v>737.18333333333317</v>
      </c>
      <c r="H117" s="36">
        <v>778.38333333333321</v>
      </c>
      <c r="I117" s="36">
        <v>789.31666666666661</v>
      </c>
      <c r="J117" s="36">
        <v>798.98333333333323</v>
      </c>
      <c r="K117" s="31">
        <v>779.65</v>
      </c>
      <c r="L117" s="31">
        <v>759.05</v>
      </c>
      <c r="M117" s="31">
        <v>1.1040399999999999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397.55</v>
      </c>
      <c r="D118" s="36">
        <v>399.31666666666661</v>
      </c>
      <c r="E118" s="36">
        <v>394.38333333333321</v>
      </c>
      <c r="F118" s="36">
        <v>391.21666666666658</v>
      </c>
      <c r="G118" s="36">
        <v>386.28333333333319</v>
      </c>
      <c r="H118" s="36">
        <v>402.48333333333323</v>
      </c>
      <c r="I118" s="36">
        <v>407.41666666666663</v>
      </c>
      <c r="J118" s="36">
        <v>410.58333333333326</v>
      </c>
      <c r="K118" s="31">
        <v>404.25</v>
      </c>
      <c r="L118" s="31">
        <v>396.15</v>
      </c>
      <c r="M118" s="31">
        <v>9.3916599999999999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484.05</v>
      </c>
      <c r="D119" s="36">
        <v>481.2833333333333</v>
      </c>
      <c r="E119" s="36">
        <v>473.36666666666662</v>
      </c>
      <c r="F119" s="36">
        <v>462.68333333333334</v>
      </c>
      <c r="G119" s="36">
        <v>454.76666666666665</v>
      </c>
      <c r="H119" s="36">
        <v>491.96666666666658</v>
      </c>
      <c r="I119" s="36">
        <v>499.88333333333333</v>
      </c>
      <c r="J119" s="36">
        <v>510.56666666666655</v>
      </c>
      <c r="K119" s="31">
        <v>489.2</v>
      </c>
      <c r="L119" s="31">
        <v>470.6</v>
      </c>
      <c r="M119" s="31">
        <v>0.86462000000000006</v>
      </c>
      <c r="N119" s="1"/>
      <c r="O119" s="1"/>
    </row>
    <row r="120" spans="1:15" ht="12.75" customHeight="1">
      <c r="A120" s="33">
        <v>110</v>
      </c>
      <c r="B120" s="53" t="s">
        <v>1040</v>
      </c>
      <c r="C120" s="31">
        <v>892.45</v>
      </c>
      <c r="D120" s="36">
        <v>892.55000000000007</v>
      </c>
      <c r="E120" s="36">
        <v>882.10000000000014</v>
      </c>
      <c r="F120" s="36">
        <v>871.75000000000011</v>
      </c>
      <c r="G120" s="36">
        <v>861.30000000000018</v>
      </c>
      <c r="H120" s="36">
        <v>902.90000000000009</v>
      </c>
      <c r="I120" s="36">
        <v>913.35000000000014</v>
      </c>
      <c r="J120" s="36">
        <v>923.7</v>
      </c>
      <c r="K120" s="31">
        <v>903</v>
      </c>
      <c r="L120" s="31">
        <v>882.2</v>
      </c>
      <c r="M120" s="31">
        <v>5.62493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1125.0999999999999</v>
      </c>
      <c r="D121" s="36">
        <v>1131</v>
      </c>
      <c r="E121" s="36">
        <v>1113</v>
      </c>
      <c r="F121" s="36">
        <v>1100.9000000000001</v>
      </c>
      <c r="G121" s="36">
        <v>1082.9000000000001</v>
      </c>
      <c r="H121" s="36">
        <v>1143.0999999999999</v>
      </c>
      <c r="I121" s="36">
        <v>1161.0999999999999</v>
      </c>
      <c r="J121" s="36">
        <v>1173.1999999999998</v>
      </c>
      <c r="K121" s="31">
        <v>1149</v>
      </c>
      <c r="L121" s="31">
        <v>1118.9000000000001</v>
      </c>
      <c r="M121" s="31">
        <v>0.96582999999999997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1269.75</v>
      </c>
      <c r="D122" s="36">
        <v>1279.4666666666665</v>
      </c>
      <c r="E122" s="36">
        <v>1253.9833333333329</v>
      </c>
      <c r="F122" s="36">
        <v>1238.2166666666665</v>
      </c>
      <c r="G122" s="36">
        <v>1212.7333333333329</v>
      </c>
      <c r="H122" s="36">
        <v>1295.2333333333329</v>
      </c>
      <c r="I122" s="36">
        <v>1320.7166666666665</v>
      </c>
      <c r="J122" s="36">
        <v>1336.4833333333329</v>
      </c>
      <c r="K122" s="31">
        <v>1304.95</v>
      </c>
      <c r="L122" s="31">
        <v>1263.7</v>
      </c>
      <c r="M122" s="31">
        <v>7.3089700000000004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1482.3</v>
      </c>
      <c r="D123" s="36">
        <v>1471.45</v>
      </c>
      <c r="E123" s="36">
        <v>1448.1000000000001</v>
      </c>
      <c r="F123" s="36">
        <v>1413.9</v>
      </c>
      <c r="G123" s="36">
        <v>1390.5500000000002</v>
      </c>
      <c r="H123" s="36">
        <v>1505.65</v>
      </c>
      <c r="I123" s="36">
        <v>1529</v>
      </c>
      <c r="J123" s="36">
        <v>1563.2</v>
      </c>
      <c r="K123" s="31">
        <v>1494.8</v>
      </c>
      <c r="L123" s="31">
        <v>1437.25</v>
      </c>
      <c r="M123" s="31">
        <v>42.163469999999997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143.9</v>
      </c>
      <c r="D124" s="36">
        <v>144.68333333333334</v>
      </c>
      <c r="E124" s="36">
        <v>142.91666666666669</v>
      </c>
      <c r="F124" s="36">
        <v>141.93333333333334</v>
      </c>
      <c r="G124" s="36">
        <v>140.16666666666669</v>
      </c>
      <c r="H124" s="36">
        <v>145.66666666666669</v>
      </c>
      <c r="I124" s="36">
        <v>147.43333333333334</v>
      </c>
      <c r="J124" s="36">
        <v>148.41666666666669</v>
      </c>
      <c r="K124" s="31">
        <v>146.44999999999999</v>
      </c>
      <c r="L124" s="31">
        <v>143.69999999999999</v>
      </c>
      <c r="M124" s="31">
        <v>37.118409999999997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1394.5</v>
      </c>
      <c r="D125" s="36">
        <v>1375.8333333333333</v>
      </c>
      <c r="E125" s="36">
        <v>1353.6666666666665</v>
      </c>
      <c r="F125" s="36">
        <v>1312.8333333333333</v>
      </c>
      <c r="G125" s="36">
        <v>1290.6666666666665</v>
      </c>
      <c r="H125" s="36">
        <v>1416.6666666666665</v>
      </c>
      <c r="I125" s="36">
        <v>1438.833333333333</v>
      </c>
      <c r="J125" s="36">
        <v>1479.6666666666665</v>
      </c>
      <c r="K125" s="31">
        <v>1398</v>
      </c>
      <c r="L125" s="31">
        <v>1335</v>
      </c>
      <c r="M125" s="31">
        <v>3.7536100000000001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501.7</v>
      </c>
      <c r="D126" s="36">
        <v>500.2166666666667</v>
      </c>
      <c r="E126" s="36">
        <v>493.08333333333337</v>
      </c>
      <c r="F126" s="36">
        <v>484.4666666666667</v>
      </c>
      <c r="G126" s="36">
        <v>477.33333333333337</v>
      </c>
      <c r="H126" s="36">
        <v>508.83333333333337</v>
      </c>
      <c r="I126" s="36">
        <v>515.9666666666667</v>
      </c>
      <c r="J126" s="36">
        <v>524.58333333333337</v>
      </c>
      <c r="K126" s="31">
        <v>507.35</v>
      </c>
      <c r="L126" s="31">
        <v>491.6</v>
      </c>
      <c r="M126" s="31">
        <v>283.46931000000001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1633.3</v>
      </c>
      <c r="D127" s="36">
        <v>1645.2166666666665</v>
      </c>
      <c r="E127" s="36">
        <v>1581.4333333333329</v>
      </c>
      <c r="F127" s="36">
        <v>1529.5666666666664</v>
      </c>
      <c r="G127" s="36">
        <v>1465.7833333333328</v>
      </c>
      <c r="H127" s="36">
        <v>1697.083333333333</v>
      </c>
      <c r="I127" s="36">
        <v>1760.8666666666663</v>
      </c>
      <c r="J127" s="36">
        <v>1812.7333333333331</v>
      </c>
      <c r="K127" s="31">
        <v>1709</v>
      </c>
      <c r="L127" s="31">
        <v>1593.35</v>
      </c>
      <c r="M127" s="31">
        <v>94.524320000000003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4910.3500000000004</v>
      </c>
      <c r="D128" s="36">
        <v>4918.7833333333328</v>
      </c>
      <c r="E128" s="36">
        <v>4818.6166666666659</v>
      </c>
      <c r="F128" s="36">
        <v>4726.8833333333332</v>
      </c>
      <c r="G128" s="36">
        <v>4626.7166666666662</v>
      </c>
      <c r="H128" s="36">
        <v>5010.5166666666655</v>
      </c>
      <c r="I128" s="36">
        <v>5110.6833333333334</v>
      </c>
      <c r="J128" s="36">
        <v>5202.4166666666652</v>
      </c>
      <c r="K128" s="31">
        <v>5018.95</v>
      </c>
      <c r="L128" s="31">
        <v>4827.05</v>
      </c>
      <c r="M128" s="31">
        <v>11.0268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2706.6</v>
      </c>
      <c r="D129" s="36">
        <v>2706.4833333333331</v>
      </c>
      <c r="E129" s="36">
        <v>2675.1166666666663</v>
      </c>
      <c r="F129" s="36">
        <v>2643.6333333333332</v>
      </c>
      <c r="G129" s="36">
        <v>2612.2666666666664</v>
      </c>
      <c r="H129" s="36">
        <v>2737.9666666666662</v>
      </c>
      <c r="I129" s="36">
        <v>2769.333333333333</v>
      </c>
      <c r="J129" s="36">
        <v>2800.8166666666662</v>
      </c>
      <c r="K129" s="31">
        <v>2737.85</v>
      </c>
      <c r="L129" s="31">
        <v>2675</v>
      </c>
      <c r="M129" s="31">
        <v>5.63903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3482.8</v>
      </c>
      <c r="D130" s="36">
        <v>3469.2666666666664</v>
      </c>
      <c r="E130" s="36">
        <v>3403.5333333333328</v>
      </c>
      <c r="F130" s="36">
        <v>3324.2666666666664</v>
      </c>
      <c r="G130" s="36">
        <v>3258.5333333333328</v>
      </c>
      <c r="H130" s="36">
        <v>3548.5333333333328</v>
      </c>
      <c r="I130" s="36">
        <v>3614.2666666666664</v>
      </c>
      <c r="J130" s="36">
        <v>3693.5333333333328</v>
      </c>
      <c r="K130" s="31">
        <v>3535</v>
      </c>
      <c r="L130" s="31">
        <v>3390</v>
      </c>
      <c r="M130" s="31">
        <v>6.0239599999999998</v>
      </c>
      <c r="N130" s="1"/>
      <c r="O130" s="1"/>
    </row>
    <row r="131" spans="1:15" ht="12.75" customHeight="1">
      <c r="A131" s="33">
        <v>121</v>
      </c>
      <c r="B131" s="53" t="s">
        <v>830</v>
      </c>
      <c r="C131" s="31">
        <v>1460.1</v>
      </c>
      <c r="D131" s="36">
        <v>1454.7666666666667</v>
      </c>
      <c r="E131" s="36">
        <v>1440.5333333333333</v>
      </c>
      <c r="F131" s="36">
        <v>1420.9666666666667</v>
      </c>
      <c r="G131" s="36">
        <v>1406.7333333333333</v>
      </c>
      <c r="H131" s="36">
        <v>1474.3333333333333</v>
      </c>
      <c r="I131" s="36">
        <v>1488.5666666666664</v>
      </c>
      <c r="J131" s="36">
        <v>1508.1333333333332</v>
      </c>
      <c r="K131" s="31">
        <v>1469</v>
      </c>
      <c r="L131" s="31">
        <v>1435.2</v>
      </c>
      <c r="M131" s="31">
        <v>0.82206000000000001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1081.8</v>
      </c>
      <c r="D132" s="36">
        <v>1083.95</v>
      </c>
      <c r="E132" s="36">
        <v>1067.9000000000001</v>
      </c>
      <c r="F132" s="36">
        <v>1054</v>
      </c>
      <c r="G132" s="36">
        <v>1037.95</v>
      </c>
      <c r="H132" s="36">
        <v>1097.8500000000001</v>
      </c>
      <c r="I132" s="36">
        <v>1113.8999999999999</v>
      </c>
      <c r="J132" s="36">
        <v>1127.8000000000002</v>
      </c>
      <c r="K132" s="31">
        <v>1100</v>
      </c>
      <c r="L132" s="31">
        <v>1070.05</v>
      </c>
      <c r="M132" s="31">
        <v>17.963139999999999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1239.7</v>
      </c>
      <c r="D133" s="36">
        <v>1235.3833333333334</v>
      </c>
      <c r="E133" s="36">
        <v>1228.3666666666668</v>
      </c>
      <c r="F133" s="36">
        <v>1217.0333333333333</v>
      </c>
      <c r="G133" s="36">
        <v>1210.0166666666667</v>
      </c>
      <c r="H133" s="36">
        <v>1246.7166666666669</v>
      </c>
      <c r="I133" s="36">
        <v>1253.7333333333338</v>
      </c>
      <c r="J133" s="36">
        <v>1265.0666666666671</v>
      </c>
      <c r="K133" s="31">
        <v>1242.4000000000001</v>
      </c>
      <c r="L133" s="31">
        <v>1224.05</v>
      </c>
      <c r="M133" s="31">
        <v>1.59853</v>
      </c>
      <c r="N133" s="1"/>
      <c r="O133" s="1"/>
    </row>
    <row r="134" spans="1:15" ht="12.75" customHeight="1">
      <c r="A134" s="33">
        <v>124</v>
      </c>
      <c r="B134" s="53" t="s">
        <v>796</v>
      </c>
      <c r="C134" s="31">
        <v>4305.2</v>
      </c>
      <c r="D134" s="36">
        <v>4343.7666666666664</v>
      </c>
      <c r="E134" s="36">
        <v>4255.4833333333327</v>
      </c>
      <c r="F134" s="36">
        <v>4205.7666666666664</v>
      </c>
      <c r="G134" s="36">
        <v>4117.4833333333327</v>
      </c>
      <c r="H134" s="36">
        <v>4393.4833333333327</v>
      </c>
      <c r="I134" s="36">
        <v>4481.7666666666655</v>
      </c>
      <c r="J134" s="36">
        <v>4531.4833333333327</v>
      </c>
      <c r="K134" s="31">
        <v>4432.05</v>
      </c>
      <c r="L134" s="31">
        <v>4294.05</v>
      </c>
      <c r="M134" s="31">
        <v>1.11365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1408.7</v>
      </c>
      <c r="D135" s="36">
        <v>1407.3166666666668</v>
      </c>
      <c r="E135" s="36">
        <v>1393.0333333333338</v>
      </c>
      <c r="F135" s="36">
        <v>1377.366666666667</v>
      </c>
      <c r="G135" s="36">
        <v>1363.0833333333339</v>
      </c>
      <c r="H135" s="36">
        <v>1422.9833333333336</v>
      </c>
      <c r="I135" s="36">
        <v>1437.2666666666669</v>
      </c>
      <c r="J135" s="36">
        <v>1452.9333333333334</v>
      </c>
      <c r="K135" s="31">
        <v>1421.6</v>
      </c>
      <c r="L135" s="31">
        <v>1391.65</v>
      </c>
      <c r="M135" s="31">
        <v>0.82403999999999999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389.25</v>
      </c>
      <c r="D136" s="36">
        <v>390.05</v>
      </c>
      <c r="E136" s="36">
        <v>385.20000000000005</v>
      </c>
      <c r="F136" s="36">
        <v>381.15000000000003</v>
      </c>
      <c r="G136" s="36">
        <v>376.30000000000007</v>
      </c>
      <c r="H136" s="36">
        <v>394.1</v>
      </c>
      <c r="I136" s="36">
        <v>398.95000000000005</v>
      </c>
      <c r="J136" s="36">
        <v>403</v>
      </c>
      <c r="K136" s="31">
        <v>394.9</v>
      </c>
      <c r="L136" s="31">
        <v>386</v>
      </c>
      <c r="M136" s="31">
        <v>37.175420000000003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3734.3</v>
      </c>
      <c r="D137" s="36">
        <v>3734.9166666666665</v>
      </c>
      <c r="E137" s="36">
        <v>3681.8833333333332</v>
      </c>
      <c r="F137" s="36">
        <v>3629.4666666666667</v>
      </c>
      <c r="G137" s="36">
        <v>3576.4333333333334</v>
      </c>
      <c r="H137" s="36">
        <v>3787.333333333333</v>
      </c>
      <c r="I137" s="36">
        <v>3840.3666666666668</v>
      </c>
      <c r="J137" s="36">
        <v>3892.7833333333328</v>
      </c>
      <c r="K137" s="31">
        <v>3787.95</v>
      </c>
      <c r="L137" s="31">
        <v>3682.5</v>
      </c>
      <c r="M137" s="31">
        <v>4.7944699999999996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1758.35</v>
      </c>
      <c r="D138" s="36">
        <v>1755.4333333333334</v>
      </c>
      <c r="E138" s="36">
        <v>1739.9166666666667</v>
      </c>
      <c r="F138" s="36">
        <v>1721.4833333333333</v>
      </c>
      <c r="G138" s="36">
        <v>1705.9666666666667</v>
      </c>
      <c r="H138" s="36">
        <v>1773.8666666666668</v>
      </c>
      <c r="I138" s="36">
        <v>1789.3833333333332</v>
      </c>
      <c r="J138" s="36">
        <v>1807.8166666666668</v>
      </c>
      <c r="K138" s="31">
        <v>1770.95</v>
      </c>
      <c r="L138" s="31">
        <v>1737</v>
      </c>
      <c r="M138" s="31">
        <v>1.16452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996.1</v>
      </c>
      <c r="D139" s="36">
        <v>998.31666666666661</v>
      </c>
      <c r="E139" s="36">
        <v>988.53333333333319</v>
      </c>
      <c r="F139" s="36">
        <v>980.96666666666658</v>
      </c>
      <c r="G139" s="36">
        <v>971.18333333333317</v>
      </c>
      <c r="H139" s="36">
        <v>1005.8833333333332</v>
      </c>
      <c r="I139" s="36">
        <v>1015.6666666666665</v>
      </c>
      <c r="J139" s="36">
        <v>1023.2333333333332</v>
      </c>
      <c r="K139" s="31">
        <v>1008.1</v>
      </c>
      <c r="L139" s="31">
        <v>990.75</v>
      </c>
      <c r="M139" s="31">
        <v>0.46578999999999998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847.4</v>
      </c>
      <c r="D140" s="36">
        <v>848.75</v>
      </c>
      <c r="E140" s="36">
        <v>836.95</v>
      </c>
      <c r="F140" s="36">
        <v>826.5</v>
      </c>
      <c r="G140" s="36">
        <v>814.7</v>
      </c>
      <c r="H140" s="36">
        <v>859.2</v>
      </c>
      <c r="I140" s="36">
        <v>871</v>
      </c>
      <c r="J140" s="36">
        <v>881.45</v>
      </c>
      <c r="K140" s="31">
        <v>860.55</v>
      </c>
      <c r="L140" s="31">
        <v>838.3</v>
      </c>
      <c r="M140" s="31">
        <v>45.764510000000001</v>
      </c>
      <c r="N140" s="1"/>
      <c r="O140" s="1"/>
    </row>
    <row r="141" spans="1:15" ht="12.75" customHeight="1">
      <c r="A141" s="33">
        <v>131</v>
      </c>
      <c r="B141" s="53" t="s">
        <v>1041</v>
      </c>
      <c r="C141" s="31">
        <v>1782.7</v>
      </c>
      <c r="D141" s="36">
        <v>1788.8</v>
      </c>
      <c r="E141" s="36">
        <v>1754.8999999999999</v>
      </c>
      <c r="F141" s="36">
        <v>1727.1</v>
      </c>
      <c r="G141" s="36">
        <v>1693.1999999999998</v>
      </c>
      <c r="H141" s="36">
        <v>1816.6</v>
      </c>
      <c r="I141" s="36">
        <v>1850.5</v>
      </c>
      <c r="J141" s="36">
        <v>1878.3</v>
      </c>
      <c r="K141" s="31">
        <v>1822.7</v>
      </c>
      <c r="L141" s="31">
        <v>1761</v>
      </c>
      <c r="M141" s="31">
        <v>0.64209000000000005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554</v>
      </c>
      <c r="D142" s="36">
        <v>549.56666666666672</v>
      </c>
      <c r="E142" s="36">
        <v>543.23333333333346</v>
      </c>
      <c r="F142" s="36">
        <v>532.4666666666667</v>
      </c>
      <c r="G142" s="36">
        <v>526.13333333333344</v>
      </c>
      <c r="H142" s="36">
        <v>560.33333333333348</v>
      </c>
      <c r="I142" s="36">
        <v>566.66666666666674</v>
      </c>
      <c r="J142" s="36">
        <v>577.43333333333351</v>
      </c>
      <c r="K142" s="31">
        <v>555.9</v>
      </c>
      <c r="L142" s="31">
        <v>538.79999999999995</v>
      </c>
      <c r="M142" s="31">
        <v>43.19988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1846.85</v>
      </c>
      <c r="D143" s="36">
        <v>1842.9333333333332</v>
      </c>
      <c r="E143" s="36">
        <v>1829.5666666666664</v>
      </c>
      <c r="F143" s="36">
        <v>1812.2833333333333</v>
      </c>
      <c r="G143" s="36">
        <v>1798.9166666666665</v>
      </c>
      <c r="H143" s="36">
        <v>1860.2166666666662</v>
      </c>
      <c r="I143" s="36">
        <v>1873.583333333333</v>
      </c>
      <c r="J143" s="36">
        <v>1890.8666666666661</v>
      </c>
      <c r="K143" s="31">
        <v>1856.3</v>
      </c>
      <c r="L143" s="31">
        <v>1825.65</v>
      </c>
      <c r="M143" s="31">
        <v>1.31012</v>
      </c>
      <c r="N143" s="1"/>
      <c r="O143" s="1"/>
    </row>
    <row r="144" spans="1:15" ht="12.75" customHeight="1">
      <c r="A144" s="33">
        <v>134</v>
      </c>
      <c r="B144" s="53" t="s">
        <v>797</v>
      </c>
      <c r="C144" s="31">
        <v>3050.55</v>
      </c>
      <c r="D144" s="36">
        <v>3117.0333333333333</v>
      </c>
      <c r="E144" s="36">
        <v>2974.5166666666664</v>
      </c>
      <c r="F144" s="36">
        <v>2898.4833333333331</v>
      </c>
      <c r="G144" s="36">
        <v>2755.9666666666662</v>
      </c>
      <c r="H144" s="36">
        <v>3193.0666666666666</v>
      </c>
      <c r="I144" s="36">
        <v>3335.5833333333339</v>
      </c>
      <c r="J144" s="36">
        <v>3411.6166666666668</v>
      </c>
      <c r="K144" s="31">
        <v>3259.55</v>
      </c>
      <c r="L144" s="31">
        <v>3041</v>
      </c>
      <c r="M144" s="31">
        <v>6.6576500000000003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555.25</v>
      </c>
      <c r="D145" s="36">
        <v>553.0333333333333</v>
      </c>
      <c r="E145" s="36">
        <v>546.26666666666665</v>
      </c>
      <c r="F145" s="36">
        <v>537.2833333333333</v>
      </c>
      <c r="G145" s="36">
        <v>530.51666666666665</v>
      </c>
      <c r="H145" s="36">
        <v>562.01666666666665</v>
      </c>
      <c r="I145" s="36">
        <v>568.7833333333333</v>
      </c>
      <c r="J145" s="36">
        <v>577.76666666666665</v>
      </c>
      <c r="K145" s="31">
        <v>559.79999999999995</v>
      </c>
      <c r="L145" s="31">
        <v>544.04999999999995</v>
      </c>
      <c r="M145" s="31">
        <v>4.92028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2463.5</v>
      </c>
      <c r="D146" s="36">
        <v>2490.65</v>
      </c>
      <c r="E146" s="36">
        <v>2426.3000000000002</v>
      </c>
      <c r="F146" s="36">
        <v>2389.1</v>
      </c>
      <c r="G146" s="36">
        <v>2324.75</v>
      </c>
      <c r="H146" s="36">
        <v>2527.8500000000004</v>
      </c>
      <c r="I146" s="36">
        <v>2592.1999999999998</v>
      </c>
      <c r="J146" s="36">
        <v>2629.4000000000005</v>
      </c>
      <c r="K146" s="31">
        <v>2555</v>
      </c>
      <c r="L146" s="31">
        <v>2453.4499999999998</v>
      </c>
      <c r="M146" s="31">
        <v>2.4833500000000002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403.45</v>
      </c>
      <c r="D147" s="36">
        <v>397.63333333333338</v>
      </c>
      <c r="E147" s="36">
        <v>389.26666666666677</v>
      </c>
      <c r="F147" s="36">
        <v>375.08333333333337</v>
      </c>
      <c r="G147" s="36">
        <v>366.71666666666675</v>
      </c>
      <c r="H147" s="36">
        <v>411.81666666666678</v>
      </c>
      <c r="I147" s="36">
        <v>420.18333333333345</v>
      </c>
      <c r="J147" s="36">
        <v>434.36666666666679</v>
      </c>
      <c r="K147" s="31">
        <v>406</v>
      </c>
      <c r="L147" s="31">
        <v>383.45</v>
      </c>
      <c r="M147" s="31">
        <v>77.359899999999996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152.9</v>
      </c>
      <c r="D148" s="36">
        <v>152.93333333333331</v>
      </c>
      <c r="E148" s="36">
        <v>151.86666666666662</v>
      </c>
      <c r="F148" s="36">
        <v>150.83333333333331</v>
      </c>
      <c r="G148" s="36">
        <v>149.76666666666662</v>
      </c>
      <c r="H148" s="36">
        <v>153.96666666666661</v>
      </c>
      <c r="I148" s="36">
        <v>155.03333333333327</v>
      </c>
      <c r="J148" s="36">
        <v>156.06666666666661</v>
      </c>
      <c r="K148" s="31">
        <v>154</v>
      </c>
      <c r="L148" s="31">
        <v>151.9</v>
      </c>
      <c r="M148" s="31">
        <v>34.400649999999999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4058.55</v>
      </c>
      <c r="D149" s="36">
        <v>4039</v>
      </c>
      <c r="E149" s="36">
        <v>4006.25</v>
      </c>
      <c r="F149" s="36">
        <v>3953.95</v>
      </c>
      <c r="G149" s="36">
        <v>3921.2</v>
      </c>
      <c r="H149" s="36">
        <v>4091.3</v>
      </c>
      <c r="I149" s="36">
        <v>4124.05</v>
      </c>
      <c r="J149" s="36">
        <v>4176.3500000000004</v>
      </c>
      <c r="K149" s="31">
        <v>4071.75</v>
      </c>
      <c r="L149" s="31">
        <v>3986.7</v>
      </c>
      <c r="M149" s="31">
        <v>3.98441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9285.7000000000007</v>
      </c>
      <c r="D150" s="36">
        <v>9309.6833333333343</v>
      </c>
      <c r="E150" s="36">
        <v>9131.1666666666679</v>
      </c>
      <c r="F150" s="36">
        <v>8976.6333333333332</v>
      </c>
      <c r="G150" s="36">
        <v>8798.1166666666668</v>
      </c>
      <c r="H150" s="36">
        <v>9464.216666666669</v>
      </c>
      <c r="I150" s="36">
        <v>9642.7333333333354</v>
      </c>
      <c r="J150" s="36">
        <v>9797.2666666666701</v>
      </c>
      <c r="K150" s="31">
        <v>9488.2000000000007</v>
      </c>
      <c r="L150" s="31">
        <v>9155.15</v>
      </c>
      <c r="M150" s="31">
        <v>7.7995299999999999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2586.0500000000002</v>
      </c>
      <c r="D151" s="36">
        <v>2572.916666666667</v>
      </c>
      <c r="E151" s="36">
        <v>2539.4333333333338</v>
      </c>
      <c r="F151" s="36">
        <v>2492.8166666666671</v>
      </c>
      <c r="G151" s="36">
        <v>2459.3333333333339</v>
      </c>
      <c r="H151" s="36">
        <v>2619.5333333333338</v>
      </c>
      <c r="I151" s="36">
        <v>2653.0166666666673</v>
      </c>
      <c r="J151" s="36">
        <v>2699.6333333333337</v>
      </c>
      <c r="K151" s="31">
        <v>2606.4</v>
      </c>
      <c r="L151" s="31">
        <v>2526.3000000000002</v>
      </c>
      <c r="M151" s="31">
        <v>5.08643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5872.75</v>
      </c>
      <c r="D152" s="36">
        <v>5856.05</v>
      </c>
      <c r="E152" s="36">
        <v>5807.1</v>
      </c>
      <c r="F152" s="36">
        <v>5741.45</v>
      </c>
      <c r="G152" s="36">
        <v>5692.5</v>
      </c>
      <c r="H152" s="36">
        <v>5921.7000000000007</v>
      </c>
      <c r="I152" s="36">
        <v>5970.65</v>
      </c>
      <c r="J152" s="36">
        <v>6036.3000000000011</v>
      </c>
      <c r="K152" s="31">
        <v>5905</v>
      </c>
      <c r="L152" s="31">
        <v>5790.4</v>
      </c>
      <c r="M152" s="31">
        <v>5.2102199999999996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647.70000000000005</v>
      </c>
      <c r="D153" s="36">
        <v>650.88333333333333</v>
      </c>
      <c r="E153" s="36">
        <v>635.01666666666665</v>
      </c>
      <c r="F153" s="36">
        <v>622.33333333333337</v>
      </c>
      <c r="G153" s="36">
        <v>606.4666666666667</v>
      </c>
      <c r="H153" s="36">
        <v>663.56666666666661</v>
      </c>
      <c r="I153" s="36">
        <v>679.43333333333317</v>
      </c>
      <c r="J153" s="36">
        <v>692.11666666666656</v>
      </c>
      <c r="K153" s="31">
        <v>666.75</v>
      </c>
      <c r="L153" s="31">
        <v>638.20000000000005</v>
      </c>
      <c r="M153" s="31">
        <v>10.52744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481</v>
      </c>
      <c r="D154" s="36">
        <v>483.01666666666665</v>
      </c>
      <c r="E154" s="36">
        <v>476.0333333333333</v>
      </c>
      <c r="F154" s="36">
        <v>471.06666666666666</v>
      </c>
      <c r="G154" s="36">
        <v>464.08333333333331</v>
      </c>
      <c r="H154" s="36">
        <v>487.98333333333329</v>
      </c>
      <c r="I154" s="36">
        <v>494.96666666666664</v>
      </c>
      <c r="J154" s="36">
        <v>499.93333333333328</v>
      </c>
      <c r="K154" s="31">
        <v>490</v>
      </c>
      <c r="L154" s="31">
        <v>478.05</v>
      </c>
      <c r="M154" s="31">
        <v>3.0164399999999998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194.7</v>
      </c>
      <c r="D155" s="36">
        <v>194.03333333333333</v>
      </c>
      <c r="E155" s="36">
        <v>192.06666666666666</v>
      </c>
      <c r="F155" s="36">
        <v>189.43333333333334</v>
      </c>
      <c r="G155" s="36">
        <v>187.46666666666667</v>
      </c>
      <c r="H155" s="36">
        <v>196.66666666666666</v>
      </c>
      <c r="I155" s="36">
        <v>198.6333333333333</v>
      </c>
      <c r="J155" s="36">
        <v>201.26666666666665</v>
      </c>
      <c r="K155" s="31">
        <v>196</v>
      </c>
      <c r="L155" s="31">
        <v>191.4</v>
      </c>
      <c r="M155" s="31">
        <v>3.54135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45.6</v>
      </c>
      <c r="D156" s="36">
        <v>45.433333333333337</v>
      </c>
      <c r="E156" s="36">
        <v>44.616666666666674</v>
      </c>
      <c r="F156" s="36">
        <v>43.63333333333334</v>
      </c>
      <c r="G156" s="36">
        <v>42.816666666666677</v>
      </c>
      <c r="H156" s="36">
        <v>46.416666666666671</v>
      </c>
      <c r="I156" s="36">
        <v>47.233333333333334</v>
      </c>
      <c r="J156" s="36">
        <v>48.216666666666669</v>
      </c>
      <c r="K156" s="31">
        <v>46.25</v>
      </c>
      <c r="L156" s="31">
        <v>44.45</v>
      </c>
      <c r="M156" s="31">
        <v>202.69718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4695.45</v>
      </c>
      <c r="D157" s="36">
        <v>4689.5333333333328</v>
      </c>
      <c r="E157" s="36">
        <v>4671.4166666666661</v>
      </c>
      <c r="F157" s="36">
        <v>4647.3833333333332</v>
      </c>
      <c r="G157" s="36">
        <v>4629.2666666666664</v>
      </c>
      <c r="H157" s="36">
        <v>4713.5666666666657</v>
      </c>
      <c r="I157" s="36">
        <v>4731.6833333333325</v>
      </c>
      <c r="J157" s="36">
        <v>4755.7166666666653</v>
      </c>
      <c r="K157" s="31">
        <v>4707.6499999999996</v>
      </c>
      <c r="L157" s="31">
        <v>4665.5</v>
      </c>
      <c r="M157" s="31">
        <v>2.01187</v>
      </c>
      <c r="N157" s="1"/>
      <c r="O157" s="1"/>
    </row>
    <row r="158" spans="1:15" ht="12.75" customHeight="1">
      <c r="A158" s="33">
        <v>148</v>
      </c>
      <c r="B158" s="53" t="s">
        <v>1042</v>
      </c>
      <c r="C158" s="31">
        <v>1144.05</v>
      </c>
      <c r="D158" s="36">
        <v>1148.9833333333333</v>
      </c>
      <c r="E158" s="36">
        <v>1131.0666666666666</v>
      </c>
      <c r="F158" s="36">
        <v>1118.0833333333333</v>
      </c>
      <c r="G158" s="36">
        <v>1100.1666666666665</v>
      </c>
      <c r="H158" s="36">
        <v>1161.9666666666667</v>
      </c>
      <c r="I158" s="36">
        <v>1179.8833333333332</v>
      </c>
      <c r="J158" s="36">
        <v>1192.8666666666668</v>
      </c>
      <c r="K158" s="31">
        <v>1166.9000000000001</v>
      </c>
      <c r="L158" s="31">
        <v>1136</v>
      </c>
      <c r="M158" s="31">
        <v>3.74187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645.6</v>
      </c>
      <c r="D159" s="36">
        <v>650.86666666666667</v>
      </c>
      <c r="E159" s="36">
        <v>636.88333333333333</v>
      </c>
      <c r="F159" s="36">
        <v>628.16666666666663</v>
      </c>
      <c r="G159" s="36">
        <v>614.18333333333328</v>
      </c>
      <c r="H159" s="36">
        <v>659.58333333333337</v>
      </c>
      <c r="I159" s="36">
        <v>673.56666666666672</v>
      </c>
      <c r="J159" s="36">
        <v>682.28333333333342</v>
      </c>
      <c r="K159" s="31">
        <v>664.85</v>
      </c>
      <c r="L159" s="31">
        <v>642.15</v>
      </c>
      <c r="M159" s="31">
        <v>0.82433000000000001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534.95000000000005</v>
      </c>
      <c r="D160" s="36">
        <v>527.7833333333333</v>
      </c>
      <c r="E160" s="36">
        <v>516.16666666666663</v>
      </c>
      <c r="F160" s="36">
        <v>497.38333333333333</v>
      </c>
      <c r="G160" s="36">
        <v>485.76666666666665</v>
      </c>
      <c r="H160" s="36">
        <v>546.56666666666661</v>
      </c>
      <c r="I160" s="36">
        <v>558.18333333333339</v>
      </c>
      <c r="J160" s="36">
        <v>576.96666666666658</v>
      </c>
      <c r="K160" s="31">
        <v>539.4</v>
      </c>
      <c r="L160" s="31">
        <v>509</v>
      </c>
      <c r="M160" s="31">
        <v>12.144629999999999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2130.0500000000002</v>
      </c>
      <c r="D161" s="36">
        <v>2148.2000000000003</v>
      </c>
      <c r="E161" s="36">
        <v>2099.9500000000007</v>
      </c>
      <c r="F161" s="36">
        <v>2069.8500000000004</v>
      </c>
      <c r="G161" s="36">
        <v>2021.6000000000008</v>
      </c>
      <c r="H161" s="36">
        <v>2178.3000000000006</v>
      </c>
      <c r="I161" s="36">
        <v>2226.5499999999997</v>
      </c>
      <c r="J161" s="36">
        <v>2256.6500000000005</v>
      </c>
      <c r="K161" s="31">
        <v>2196.4499999999998</v>
      </c>
      <c r="L161" s="31">
        <v>2118.1</v>
      </c>
      <c r="M161" s="31">
        <v>4.4237399999999996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269.14999999999998</v>
      </c>
      <c r="D162" s="36">
        <v>269.0333333333333</v>
      </c>
      <c r="E162" s="36">
        <v>262.66666666666663</v>
      </c>
      <c r="F162" s="36">
        <v>256.18333333333334</v>
      </c>
      <c r="G162" s="36">
        <v>249.81666666666666</v>
      </c>
      <c r="H162" s="36">
        <v>275.51666666666659</v>
      </c>
      <c r="I162" s="36">
        <v>281.88333333333327</v>
      </c>
      <c r="J162" s="36">
        <v>288.36666666666656</v>
      </c>
      <c r="K162" s="31">
        <v>275.39999999999998</v>
      </c>
      <c r="L162" s="31">
        <v>262.55</v>
      </c>
      <c r="M162" s="31">
        <v>72.908770000000004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95.45</v>
      </c>
      <c r="D163" s="36">
        <v>95.166666666666671</v>
      </c>
      <c r="E163" s="36">
        <v>94.333333333333343</v>
      </c>
      <c r="F163" s="36">
        <v>93.216666666666669</v>
      </c>
      <c r="G163" s="36">
        <v>92.38333333333334</v>
      </c>
      <c r="H163" s="36">
        <v>96.283333333333346</v>
      </c>
      <c r="I163" s="36">
        <v>97.116666666666688</v>
      </c>
      <c r="J163" s="36">
        <v>98.233333333333348</v>
      </c>
      <c r="K163" s="31">
        <v>96</v>
      </c>
      <c r="L163" s="31">
        <v>94.05</v>
      </c>
      <c r="M163" s="31">
        <v>15.2837</v>
      </c>
      <c r="N163" s="1"/>
      <c r="O163" s="1"/>
    </row>
    <row r="164" spans="1:15" ht="12.75" customHeight="1">
      <c r="A164" s="33">
        <v>154</v>
      </c>
      <c r="B164" s="53" t="s">
        <v>798</v>
      </c>
      <c r="C164" s="31">
        <v>907.7</v>
      </c>
      <c r="D164" s="36">
        <v>900.1</v>
      </c>
      <c r="E164" s="36">
        <v>882.2</v>
      </c>
      <c r="F164" s="36">
        <v>856.7</v>
      </c>
      <c r="G164" s="36">
        <v>838.80000000000007</v>
      </c>
      <c r="H164" s="36">
        <v>925.6</v>
      </c>
      <c r="I164" s="36">
        <v>943.49999999999989</v>
      </c>
      <c r="J164" s="36">
        <v>969</v>
      </c>
      <c r="K164" s="31">
        <v>918</v>
      </c>
      <c r="L164" s="31">
        <v>874.6</v>
      </c>
      <c r="M164" s="31">
        <v>1.7797700000000001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3834.65</v>
      </c>
      <c r="D165" s="36">
        <v>3859.8166666666671</v>
      </c>
      <c r="E165" s="36">
        <v>3798.0333333333342</v>
      </c>
      <c r="F165" s="36">
        <v>3761.416666666667</v>
      </c>
      <c r="G165" s="36">
        <v>3699.6333333333341</v>
      </c>
      <c r="H165" s="36">
        <v>3896.4333333333343</v>
      </c>
      <c r="I165" s="36">
        <v>3958.2166666666672</v>
      </c>
      <c r="J165" s="36">
        <v>3994.8333333333344</v>
      </c>
      <c r="K165" s="31">
        <v>3921.6</v>
      </c>
      <c r="L165" s="31">
        <v>3823.2</v>
      </c>
      <c r="M165" s="31">
        <v>2.2345299999999999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466.95</v>
      </c>
      <c r="D166" s="36">
        <v>468.8</v>
      </c>
      <c r="E166" s="36">
        <v>460.3</v>
      </c>
      <c r="F166" s="36">
        <v>453.65</v>
      </c>
      <c r="G166" s="36">
        <v>445.15</v>
      </c>
      <c r="H166" s="36">
        <v>475.45000000000005</v>
      </c>
      <c r="I166" s="36">
        <v>483.95000000000005</v>
      </c>
      <c r="J166" s="36">
        <v>490.60000000000008</v>
      </c>
      <c r="K166" s="31">
        <v>477.3</v>
      </c>
      <c r="L166" s="31">
        <v>462.15</v>
      </c>
      <c r="M166" s="31">
        <v>39.05977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481.35</v>
      </c>
      <c r="D167" s="36">
        <v>479.73333333333335</v>
      </c>
      <c r="E167" s="36">
        <v>475.4666666666667</v>
      </c>
      <c r="F167" s="36">
        <v>469.58333333333337</v>
      </c>
      <c r="G167" s="36">
        <v>465.31666666666672</v>
      </c>
      <c r="H167" s="36">
        <v>485.61666666666667</v>
      </c>
      <c r="I167" s="36">
        <v>489.88333333333333</v>
      </c>
      <c r="J167" s="36">
        <v>495.76666666666665</v>
      </c>
      <c r="K167" s="31">
        <v>484</v>
      </c>
      <c r="L167" s="31">
        <v>473.85</v>
      </c>
      <c r="M167" s="31">
        <v>1.45248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179.15</v>
      </c>
      <c r="D168" s="36">
        <v>178.31666666666669</v>
      </c>
      <c r="E168" s="36">
        <v>176.83333333333337</v>
      </c>
      <c r="F168" s="36">
        <v>174.51666666666668</v>
      </c>
      <c r="G168" s="36">
        <v>173.03333333333336</v>
      </c>
      <c r="H168" s="36">
        <v>180.63333333333338</v>
      </c>
      <c r="I168" s="36">
        <v>182.11666666666667</v>
      </c>
      <c r="J168" s="36">
        <v>184.43333333333339</v>
      </c>
      <c r="K168" s="31">
        <v>179.8</v>
      </c>
      <c r="L168" s="31">
        <v>176</v>
      </c>
      <c r="M168" s="31">
        <v>25.938179999999999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162.4</v>
      </c>
      <c r="D169" s="36">
        <v>162.51666666666668</v>
      </c>
      <c r="E169" s="36">
        <v>161.18333333333337</v>
      </c>
      <c r="F169" s="36">
        <v>159.9666666666667</v>
      </c>
      <c r="G169" s="36">
        <v>158.63333333333338</v>
      </c>
      <c r="H169" s="36">
        <v>163.73333333333335</v>
      </c>
      <c r="I169" s="36">
        <v>165.06666666666666</v>
      </c>
      <c r="J169" s="36">
        <v>166.28333333333333</v>
      </c>
      <c r="K169" s="31">
        <v>163.85</v>
      </c>
      <c r="L169" s="31">
        <v>161.30000000000001</v>
      </c>
      <c r="M169" s="31">
        <v>150.20638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699.3</v>
      </c>
      <c r="D170" s="36">
        <v>701.61666666666667</v>
      </c>
      <c r="E170" s="36">
        <v>691.33333333333337</v>
      </c>
      <c r="F170" s="36">
        <v>683.36666666666667</v>
      </c>
      <c r="G170" s="36">
        <v>673.08333333333337</v>
      </c>
      <c r="H170" s="36">
        <v>709.58333333333337</v>
      </c>
      <c r="I170" s="36">
        <v>719.86666666666667</v>
      </c>
      <c r="J170" s="36">
        <v>727.83333333333337</v>
      </c>
      <c r="K170" s="31">
        <v>711.9</v>
      </c>
      <c r="L170" s="31">
        <v>693.65</v>
      </c>
      <c r="M170" s="31">
        <v>1.8831599999999999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4386.8999999999996</v>
      </c>
      <c r="D171" s="36">
        <v>4405.6333333333332</v>
      </c>
      <c r="E171" s="36">
        <v>4351.2666666666664</v>
      </c>
      <c r="F171" s="36">
        <v>4315.6333333333332</v>
      </c>
      <c r="G171" s="36">
        <v>4261.2666666666664</v>
      </c>
      <c r="H171" s="36">
        <v>4441.2666666666664</v>
      </c>
      <c r="I171" s="36">
        <v>4495.6333333333332</v>
      </c>
      <c r="J171" s="36">
        <v>4531.2666666666664</v>
      </c>
      <c r="K171" s="31">
        <v>4460</v>
      </c>
      <c r="L171" s="31">
        <v>4370</v>
      </c>
      <c r="M171" s="31">
        <v>0.22770000000000001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1159.5999999999999</v>
      </c>
      <c r="D172" s="36">
        <v>1124.0166666666667</v>
      </c>
      <c r="E172" s="36">
        <v>1076.0333333333333</v>
      </c>
      <c r="F172" s="36">
        <v>992.4666666666667</v>
      </c>
      <c r="G172" s="36">
        <v>944.48333333333335</v>
      </c>
      <c r="H172" s="36">
        <v>1207.5833333333333</v>
      </c>
      <c r="I172" s="36">
        <v>1255.5666666666664</v>
      </c>
      <c r="J172" s="36">
        <v>1339.1333333333332</v>
      </c>
      <c r="K172" s="31">
        <v>1172</v>
      </c>
      <c r="L172" s="31">
        <v>1040.45</v>
      </c>
      <c r="M172" s="31">
        <v>30.8642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313.7</v>
      </c>
      <c r="D173" s="36">
        <v>309.93333333333334</v>
      </c>
      <c r="E173" s="36">
        <v>303.9666666666667</v>
      </c>
      <c r="F173" s="36">
        <v>294.23333333333335</v>
      </c>
      <c r="G173" s="36">
        <v>288.26666666666671</v>
      </c>
      <c r="H173" s="36">
        <v>319.66666666666669</v>
      </c>
      <c r="I173" s="36">
        <v>325.63333333333327</v>
      </c>
      <c r="J173" s="36">
        <v>335.36666666666667</v>
      </c>
      <c r="K173" s="31">
        <v>315.89999999999998</v>
      </c>
      <c r="L173" s="31">
        <v>300.2</v>
      </c>
      <c r="M173" s="31">
        <v>17.68723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199.4</v>
      </c>
      <c r="D174" s="36">
        <v>197.85</v>
      </c>
      <c r="E174" s="36">
        <v>195.7</v>
      </c>
      <c r="F174" s="36">
        <v>192</v>
      </c>
      <c r="G174" s="36">
        <v>189.85</v>
      </c>
      <c r="H174" s="36">
        <v>201.54999999999998</v>
      </c>
      <c r="I174" s="36">
        <v>203.70000000000002</v>
      </c>
      <c r="J174" s="36">
        <v>207.39999999999998</v>
      </c>
      <c r="K174" s="31">
        <v>200</v>
      </c>
      <c r="L174" s="31">
        <v>194.15</v>
      </c>
      <c r="M174" s="31">
        <v>11.63944</v>
      </c>
      <c r="N174" s="1"/>
      <c r="O174" s="1"/>
    </row>
    <row r="175" spans="1:15" ht="12.75" customHeight="1">
      <c r="A175" s="33">
        <v>165</v>
      </c>
      <c r="B175" s="53" t="s">
        <v>799</v>
      </c>
      <c r="C175" s="31">
        <v>727.4</v>
      </c>
      <c r="D175" s="36">
        <v>729.01666666666677</v>
      </c>
      <c r="E175" s="36">
        <v>719.08333333333348</v>
      </c>
      <c r="F175" s="36">
        <v>710.76666666666677</v>
      </c>
      <c r="G175" s="36">
        <v>700.83333333333348</v>
      </c>
      <c r="H175" s="36">
        <v>737.33333333333348</v>
      </c>
      <c r="I175" s="36">
        <v>747.26666666666665</v>
      </c>
      <c r="J175" s="36">
        <v>755.58333333333348</v>
      </c>
      <c r="K175" s="31">
        <v>738.95</v>
      </c>
      <c r="L175" s="31">
        <v>720.7</v>
      </c>
      <c r="M175" s="31">
        <v>3.1554799999999998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469.7</v>
      </c>
      <c r="D176" s="36">
        <v>470.55</v>
      </c>
      <c r="E176" s="36">
        <v>461.65000000000003</v>
      </c>
      <c r="F176" s="36">
        <v>453.6</v>
      </c>
      <c r="G176" s="36">
        <v>444.70000000000005</v>
      </c>
      <c r="H176" s="36">
        <v>478.6</v>
      </c>
      <c r="I176" s="36">
        <v>487.5</v>
      </c>
      <c r="J176" s="36">
        <v>495.55</v>
      </c>
      <c r="K176" s="31">
        <v>479.45</v>
      </c>
      <c r="L176" s="31">
        <v>462.5</v>
      </c>
      <c r="M176" s="31">
        <v>42.253839999999997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200.75</v>
      </c>
      <c r="D177" s="36">
        <v>201.86666666666667</v>
      </c>
      <c r="E177" s="36">
        <v>197.13333333333335</v>
      </c>
      <c r="F177" s="36">
        <v>193.51666666666668</v>
      </c>
      <c r="G177" s="36">
        <v>188.78333333333336</v>
      </c>
      <c r="H177" s="36">
        <v>205.48333333333335</v>
      </c>
      <c r="I177" s="36">
        <v>210.2166666666667</v>
      </c>
      <c r="J177" s="36">
        <v>213.83333333333334</v>
      </c>
      <c r="K177" s="31">
        <v>206.6</v>
      </c>
      <c r="L177" s="31">
        <v>198.25</v>
      </c>
      <c r="M177" s="31">
        <v>360.29532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1406.3</v>
      </c>
      <c r="D178" s="36">
        <v>1404.7666666666667</v>
      </c>
      <c r="E178" s="36">
        <v>1389.5333333333333</v>
      </c>
      <c r="F178" s="36">
        <v>1372.7666666666667</v>
      </c>
      <c r="G178" s="36">
        <v>1357.5333333333333</v>
      </c>
      <c r="H178" s="36">
        <v>1421.5333333333333</v>
      </c>
      <c r="I178" s="36">
        <v>1436.7666666666664</v>
      </c>
      <c r="J178" s="36">
        <v>1453.5333333333333</v>
      </c>
      <c r="K178" s="31">
        <v>1420</v>
      </c>
      <c r="L178" s="31">
        <v>1388</v>
      </c>
      <c r="M178" s="31">
        <v>0.53547999999999996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87.5</v>
      </c>
      <c r="D179" s="36">
        <v>86.416666666666671</v>
      </c>
      <c r="E179" s="36">
        <v>84.983333333333348</v>
      </c>
      <c r="F179" s="36">
        <v>82.466666666666683</v>
      </c>
      <c r="G179" s="36">
        <v>81.03333333333336</v>
      </c>
      <c r="H179" s="36">
        <v>88.933333333333337</v>
      </c>
      <c r="I179" s="36">
        <v>90.366666666666646</v>
      </c>
      <c r="J179" s="36">
        <v>92.883333333333326</v>
      </c>
      <c r="K179" s="31">
        <v>87.85</v>
      </c>
      <c r="L179" s="31">
        <v>83.9</v>
      </c>
      <c r="M179" s="31">
        <v>499.86916000000002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1192.5999999999999</v>
      </c>
      <c r="D180" s="36">
        <v>1201.8666666666666</v>
      </c>
      <c r="E180" s="36">
        <v>1167.7333333333331</v>
      </c>
      <c r="F180" s="36">
        <v>1142.8666666666666</v>
      </c>
      <c r="G180" s="36">
        <v>1108.7333333333331</v>
      </c>
      <c r="H180" s="36">
        <v>1226.7333333333331</v>
      </c>
      <c r="I180" s="36">
        <v>1260.8666666666668</v>
      </c>
      <c r="J180" s="36">
        <v>1285.7333333333331</v>
      </c>
      <c r="K180" s="31">
        <v>1236</v>
      </c>
      <c r="L180" s="31">
        <v>1177</v>
      </c>
      <c r="M180" s="31">
        <v>28.160540000000001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379.3</v>
      </c>
      <c r="D181" s="36">
        <v>370.34999999999997</v>
      </c>
      <c r="E181" s="36">
        <v>356.69999999999993</v>
      </c>
      <c r="F181" s="36">
        <v>334.09999999999997</v>
      </c>
      <c r="G181" s="36">
        <v>320.44999999999993</v>
      </c>
      <c r="H181" s="36">
        <v>392.94999999999993</v>
      </c>
      <c r="I181" s="36">
        <v>406.59999999999991</v>
      </c>
      <c r="J181" s="36">
        <v>429.19999999999993</v>
      </c>
      <c r="K181" s="31">
        <v>384</v>
      </c>
      <c r="L181" s="31">
        <v>347.75</v>
      </c>
      <c r="M181" s="31">
        <v>156.05190999999999</v>
      </c>
      <c r="N181" s="1"/>
      <c r="O181" s="1"/>
    </row>
    <row r="182" spans="1:15" ht="12.75" customHeight="1">
      <c r="A182" s="33">
        <v>172</v>
      </c>
      <c r="B182" s="53" t="s">
        <v>831</v>
      </c>
      <c r="C182" s="31">
        <v>6945.85</v>
      </c>
      <c r="D182" s="36">
        <v>6914.0166666666664</v>
      </c>
      <c r="E182" s="36">
        <v>6826.0333333333328</v>
      </c>
      <c r="F182" s="36">
        <v>6706.2166666666662</v>
      </c>
      <c r="G182" s="36">
        <v>6618.2333333333327</v>
      </c>
      <c r="H182" s="36">
        <v>7033.833333333333</v>
      </c>
      <c r="I182" s="36">
        <v>7121.8166666666666</v>
      </c>
      <c r="J182" s="36">
        <v>7241.6333333333332</v>
      </c>
      <c r="K182" s="31">
        <v>7002</v>
      </c>
      <c r="L182" s="31">
        <v>6794.2</v>
      </c>
      <c r="M182" s="31">
        <v>0.23816000000000001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1793.05</v>
      </c>
      <c r="D183" s="36">
        <v>1798.75</v>
      </c>
      <c r="E183" s="36">
        <v>1767.4</v>
      </c>
      <c r="F183" s="36">
        <v>1741.75</v>
      </c>
      <c r="G183" s="36">
        <v>1710.4</v>
      </c>
      <c r="H183" s="36">
        <v>1824.4</v>
      </c>
      <c r="I183" s="36">
        <v>1855.75</v>
      </c>
      <c r="J183" s="36">
        <v>1881.4</v>
      </c>
      <c r="K183" s="31">
        <v>1830.1</v>
      </c>
      <c r="L183" s="31">
        <v>1773.1</v>
      </c>
      <c r="M183" s="31">
        <v>1.3194300000000001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2370.85</v>
      </c>
      <c r="D184" s="36">
        <v>2352.3166666666671</v>
      </c>
      <c r="E184" s="36">
        <v>2314.6333333333341</v>
      </c>
      <c r="F184" s="36">
        <v>2258.416666666667</v>
      </c>
      <c r="G184" s="36">
        <v>2220.733333333334</v>
      </c>
      <c r="H184" s="36">
        <v>2408.5333333333342</v>
      </c>
      <c r="I184" s="36">
        <v>2446.2166666666676</v>
      </c>
      <c r="J184" s="36">
        <v>2502.4333333333343</v>
      </c>
      <c r="K184" s="31">
        <v>2390</v>
      </c>
      <c r="L184" s="31">
        <v>2296.1</v>
      </c>
      <c r="M184" s="31">
        <v>3.2342</v>
      </c>
      <c r="N184" s="1"/>
      <c r="O184" s="1"/>
    </row>
    <row r="185" spans="1:15" ht="12.75" customHeight="1">
      <c r="A185" s="33">
        <v>175</v>
      </c>
      <c r="B185" s="53" t="s">
        <v>832</v>
      </c>
      <c r="C185" s="31">
        <v>832.25</v>
      </c>
      <c r="D185" s="36">
        <v>827.41666666666663</v>
      </c>
      <c r="E185" s="36">
        <v>812.83333333333326</v>
      </c>
      <c r="F185" s="36">
        <v>793.41666666666663</v>
      </c>
      <c r="G185" s="36">
        <v>778.83333333333326</v>
      </c>
      <c r="H185" s="36">
        <v>846.83333333333326</v>
      </c>
      <c r="I185" s="36">
        <v>861.41666666666652</v>
      </c>
      <c r="J185" s="36">
        <v>880.83333333333326</v>
      </c>
      <c r="K185" s="31">
        <v>842</v>
      </c>
      <c r="L185" s="31">
        <v>808</v>
      </c>
      <c r="M185" s="31">
        <v>0.93193999999999999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1025.3499999999999</v>
      </c>
      <c r="D186" s="36">
        <v>1030.0166666666667</v>
      </c>
      <c r="E186" s="36">
        <v>1017.0333333333333</v>
      </c>
      <c r="F186" s="36">
        <v>1008.7166666666667</v>
      </c>
      <c r="G186" s="36">
        <v>995.73333333333335</v>
      </c>
      <c r="H186" s="36">
        <v>1038.3333333333333</v>
      </c>
      <c r="I186" s="36">
        <v>1051.3166666666664</v>
      </c>
      <c r="J186" s="36">
        <v>1059.6333333333332</v>
      </c>
      <c r="K186" s="31">
        <v>1043</v>
      </c>
      <c r="L186" s="31">
        <v>1021.7</v>
      </c>
      <c r="M186" s="31">
        <v>2.5693000000000001</v>
      </c>
      <c r="N186" s="1"/>
      <c r="O186" s="1"/>
    </row>
    <row r="187" spans="1:15" ht="12.75" customHeight="1">
      <c r="A187" s="33">
        <v>177</v>
      </c>
      <c r="B187" s="53" t="s">
        <v>802</v>
      </c>
      <c r="C187" s="31">
        <v>1240.25</v>
      </c>
      <c r="D187" s="36">
        <v>1262.1833333333334</v>
      </c>
      <c r="E187" s="36">
        <v>1189.3666666666668</v>
      </c>
      <c r="F187" s="36">
        <v>1138.4833333333333</v>
      </c>
      <c r="G187" s="36">
        <v>1065.6666666666667</v>
      </c>
      <c r="H187" s="36">
        <v>1313.0666666666668</v>
      </c>
      <c r="I187" s="36">
        <v>1385.8833333333334</v>
      </c>
      <c r="J187" s="36">
        <v>1436.7666666666669</v>
      </c>
      <c r="K187" s="31">
        <v>1335</v>
      </c>
      <c r="L187" s="31">
        <v>1211.3</v>
      </c>
      <c r="M187" s="31">
        <v>16.813110000000002</v>
      </c>
      <c r="N187" s="1"/>
      <c r="O187" s="1"/>
    </row>
    <row r="188" spans="1:15" ht="12.75" customHeight="1">
      <c r="A188" s="33">
        <v>178</v>
      </c>
      <c r="B188" s="53" t="s">
        <v>833</v>
      </c>
      <c r="C188" s="31">
        <v>946.7</v>
      </c>
      <c r="D188" s="36">
        <v>946.5</v>
      </c>
      <c r="E188" s="36">
        <v>930.2</v>
      </c>
      <c r="F188" s="36">
        <v>913.7</v>
      </c>
      <c r="G188" s="36">
        <v>897.40000000000009</v>
      </c>
      <c r="H188" s="36">
        <v>963</v>
      </c>
      <c r="I188" s="36">
        <v>979.3</v>
      </c>
      <c r="J188" s="36">
        <v>995.8</v>
      </c>
      <c r="K188" s="31">
        <v>962.8</v>
      </c>
      <c r="L188" s="31">
        <v>930</v>
      </c>
      <c r="M188" s="31">
        <v>7.8156100000000004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3932</v>
      </c>
      <c r="D189" s="36">
        <v>3914.6666666666665</v>
      </c>
      <c r="E189" s="36">
        <v>3829.333333333333</v>
      </c>
      <c r="F189" s="36">
        <v>3726.6666666666665</v>
      </c>
      <c r="G189" s="36">
        <v>3641.333333333333</v>
      </c>
      <c r="H189" s="36">
        <v>4017.333333333333</v>
      </c>
      <c r="I189" s="36">
        <v>4102.6666666666661</v>
      </c>
      <c r="J189" s="36">
        <v>4205.333333333333</v>
      </c>
      <c r="K189" s="31">
        <v>4000</v>
      </c>
      <c r="L189" s="31">
        <v>3812</v>
      </c>
      <c r="M189" s="31">
        <v>0.84021000000000001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1305.6500000000001</v>
      </c>
      <c r="D190" s="36">
        <v>1305.6000000000001</v>
      </c>
      <c r="E190" s="36">
        <v>1283.7500000000002</v>
      </c>
      <c r="F190" s="36">
        <v>1261.8500000000001</v>
      </c>
      <c r="G190" s="36">
        <v>1240.0000000000002</v>
      </c>
      <c r="H190" s="36">
        <v>1327.5000000000002</v>
      </c>
      <c r="I190" s="36">
        <v>1349.3500000000001</v>
      </c>
      <c r="J190" s="36">
        <v>1371.2500000000002</v>
      </c>
      <c r="K190" s="31">
        <v>1327.45</v>
      </c>
      <c r="L190" s="31">
        <v>1283.7</v>
      </c>
      <c r="M190" s="31">
        <v>11.878439999999999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834.55</v>
      </c>
      <c r="D191" s="36">
        <v>832.91666666666663</v>
      </c>
      <c r="E191" s="36">
        <v>823.18333333333328</v>
      </c>
      <c r="F191" s="36">
        <v>811.81666666666661</v>
      </c>
      <c r="G191" s="36">
        <v>802.08333333333326</v>
      </c>
      <c r="H191" s="36">
        <v>844.2833333333333</v>
      </c>
      <c r="I191" s="36">
        <v>854.01666666666665</v>
      </c>
      <c r="J191" s="36">
        <v>865.38333333333333</v>
      </c>
      <c r="K191" s="31">
        <v>842.65</v>
      </c>
      <c r="L191" s="31">
        <v>821.55</v>
      </c>
      <c r="M191" s="31">
        <v>2.7741400000000001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2813.35</v>
      </c>
      <c r="D192" s="36">
        <v>2810.4333333333329</v>
      </c>
      <c r="E192" s="36">
        <v>2782.9166666666661</v>
      </c>
      <c r="F192" s="36">
        <v>2752.4833333333331</v>
      </c>
      <c r="G192" s="36">
        <v>2724.9666666666662</v>
      </c>
      <c r="H192" s="36">
        <v>2840.8666666666659</v>
      </c>
      <c r="I192" s="36">
        <v>2868.3833333333332</v>
      </c>
      <c r="J192" s="36">
        <v>2898.8166666666657</v>
      </c>
      <c r="K192" s="31">
        <v>2837.95</v>
      </c>
      <c r="L192" s="31">
        <v>2780</v>
      </c>
      <c r="M192" s="31">
        <v>6.2490199999999998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426.8</v>
      </c>
      <c r="D193" s="36">
        <v>423.85000000000008</v>
      </c>
      <c r="E193" s="36">
        <v>418.85000000000014</v>
      </c>
      <c r="F193" s="36">
        <v>410.90000000000003</v>
      </c>
      <c r="G193" s="36">
        <v>405.90000000000009</v>
      </c>
      <c r="H193" s="36">
        <v>431.80000000000018</v>
      </c>
      <c r="I193" s="36">
        <v>436.80000000000007</v>
      </c>
      <c r="J193" s="36">
        <v>444.75000000000023</v>
      </c>
      <c r="K193" s="31">
        <v>428.85</v>
      </c>
      <c r="L193" s="31">
        <v>415.9</v>
      </c>
      <c r="M193" s="31">
        <v>40.76155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606.29999999999995</v>
      </c>
      <c r="D194" s="36">
        <v>607.66666666666663</v>
      </c>
      <c r="E194" s="36">
        <v>590.73333333333323</v>
      </c>
      <c r="F194" s="36">
        <v>575.16666666666663</v>
      </c>
      <c r="G194" s="36">
        <v>558.23333333333323</v>
      </c>
      <c r="H194" s="36">
        <v>623.23333333333323</v>
      </c>
      <c r="I194" s="36">
        <v>640.16666666666663</v>
      </c>
      <c r="J194" s="36">
        <v>655.73333333333323</v>
      </c>
      <c r="K194" s="31">
        <v>624.6</v>
      </c>
      <c r="L194" s="31">
        <v>592.1</v>
      </c>
      <c r="M194" s="31">
        <v>20.384239999999998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2436.65</v>
      </c>
      <c r="D195" s="36">
        <v>2439.3333333333335</v>
      </c>
      <c r="E195" s="36">
        <v>2415.6166666666668</v>
      </c>
      <c r="F195" s="36">
        <v>2394.5833333333335</v>
      </c>
      <c r="G195" s="36">
        <v>2370.8666666666668</v>
      </c>
      <c r="H195" s="36">
        <v>2460.3666666666668</v>
      </c>
      <c r="I195" s="36">
        <v>2484.083333333333</v>
      </c>
      <c r="J195" s="36">
        <v>2505.1166666666668</v>
      </c>
      <c r="K195" s="31">
        <v>2463.0500000000002</v>
      </c>
      <c r="L195" s="31">
        <v>2418.3000000000002</v>
      </c>
      <c r="M195" s="31">
        <v>7.2234499999999997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1025</v>
      </c>
      <c r="D196" s="36">
        <v>1033.1333333333334</v>
      </c>
      <c r="E196" s="36">
        <v>1016.4666666666669</v>
      </c>
      <c r="F196" s="36">
        <v>1007.9333333333334</v>
      </c>
      <c r="G196" s="36">
        <v>991.26666666666688</v>
      </c>
      <c r="H196" s="36">
        <v>1041.666666666667</v>
      </c>
      <c r="I196" s="36">
        <v>1058.3333333333335</v>
      </c>
      <c r="J196" s="36">
        <v>1066.866666666667</v>
      </c>
      <c r="K196" s="31">
        <v>1049.8</v>
      </c>
      <c r="L196" s="31">
        <v>1024.5999999999999</v>
      </c>
      <c r="M196" s="31">
        <v>10.85534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2379.6</v>
      </c>
      <c r="D197" s="36">
        <v>2364.5833333333335</v>
      </c>
      <c r="E197" s="36">
        <v>2346.166666666667</v>
      </c>
      <c r="F197" s="36">
        <v>2312.7333333333336</v>
      </c>
      <c r="G197" s="36">
        <v>2294.3166666666671</v>
      </c>
      <c r="H197" s="36">
        <v>2398.0166666666669</v>
      </c>
      <c r="I197" s="36">
        <v>2416.4333333333338</v>
      </c>
      <c r="J197" s="36">
        <v>2449.8666666666668</v>
      </c>
      <c r="K197" s="31">
        <v>2383</v>
      </c>
      <c r="L197" s="31">
        <v>2331.15</v>
      </c>
      <c r="M197" s="31">
        <v>0.63277000000000005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151.9</v>
      </c>
      <c r="D198" s="36">
        <v>152.20000000000002</v>
      </c>
      <c r="E198" s="36">
        <v>150.55000000000004</v>
      </c>
      <c r="F198" s="36">
        <v>149.20000000000002</v>
      </c>
      <c r="G198" s="36">
        <v>147.55000000000004</v>
      </c>
      <c r="H198" s="36">
        <v>153.55000000000004</v>
      </c>
      <c r="I198" s="36">
        <v>155.20000000000002</v>
      </c>
      <c r="J198" s="36">
        <v>156.55000000000004</v>
      </c>
      <c r="K198" s="31">
        <v>153.85</v>
      </c>
      <c r="L198" s="31">
        <v>150.85</v>
      </c>
      <c r="M198" s="31">
        <v>3.1170900000000001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3158.9</v>
      </c>
      <c r="D199" s="36">
        <v>3147.15</v>
      </c>
      <c r="E199" s="36">
        <v>3114.55</v>
      </c>
      <c r="F199" s="36">
        <v>3070.2000000000003</v>
      </c>
      <c r="G199" s="36">
        <v>3037.6000000000004</v>
      </c>
      <c r="H199" s="36">
        <v>3191.5</v>
      </c>
      <c r="I199" s="36">
        <v>3224.0999999999995</v>
      </c>
      <c r="J199" s="36">
        <v>3268.45</v>
      </c>
      <c r="K199" s="31">
        <v>3179.75</v>
      </c>
      <c r="L199" s="31">
        <v>3102.8</v>
      </c>
      <c r="M199" s="31">
        <v>0.59769000000000005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558</v>
      </c>
      <c r="D200" s="36">
        <v>560.83333333333337</v>
      </c>
      <c r="E200" s="36">
        <v>553.2166666666667</v>
      </c>
      <c r="F200" s="36">
        <v>548.43333333333328</v>
      </c>
      <c r="G200" s="36">
        <v>540.81666666666661</v>
      </c>
      <c r="H200" s="36">
        <v>565.61666666666679</v>
      </c>
      <c r="I200" s="36">
        <v>573.23333333333335</v>
      </c>
      <c r="J200" s="36">
        <v>578.01666666666688</v>
      </c>
      <c r="K200" s="31">
        <v>568.45000000000005</v>
      </c>
      <c r="L200" s="31">
        <v>556.04999999999995</v>
      </c>
      <c r="M200" s="31">
        <v>10.52694</v>
      </c>
      <c r="N200" s="1"/>
      <c r="O200" s="1"/>
    </row>
    <row r="201" spans="1:15" ht="12.75" customHeight="1">
      <c r="A201" s="33">
        <v>191</v>
      </c>
      <c r="B201" s="53" t="s">
        <v>1043</v>
      </c>
      <c r="C201" s="31">
        <v>421.8</v>
      </c>
      <c r="D201" s="36">
        <v>423.7166666666667</v>
      </c>
      <c r="E201" s="36">
        <v>415.63333333333338</v>
      </c>
      <c r="F201" s="36">
        <v>409.4666666666667</v>
      </c>
      <c r="G201" s="36">
        <v>401.38333333333338</v>
      </c>
      <c r="H201" s="36">
        <v>429.88333333333338</v>
      </c>
      <c r="I201" s="36">
        <v>437.96666666666664</v>
      </c>
      <c r="J201" s="36">
        <v>444.13333333333338</v>
      </c>
      <c r="K201" s="31">
        <v>431.8</v>
      </c>
      <c r="L201" s="31">
        <v>417.55</v>
      </c>
      <c r="M201" s="31">
        <v>14.454090000000001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663.45</v>
      </c>
      <c r="D202" s="36">
        <v>666.93333333333339</v>
      </c>
      <c r="E202" s="36">
        <v>657.01666666666677</v>
      </c>
      <c r="F202" s="36">
        <v>650.58333333333337</v>
      </c>
      <c r="G202" s="36">
        <v>640.66666666666674</v>
      </c>
      <c r="H202" s="36">
        <v>673.36666666666679</v>
      </c>
      <c r="I202" s="36">
        <v>683.2833333333333</v>
      </c>
      <c r="J202" s="36">
        <v>689.71666666666681</v>
      </c>
      <c r="K202" s="31">
        <v>676.85</v>
      </c>
      <c r="L202" s="31">
        <v>660.5</v>
      </c>
      <c r="M202" s="31">
        <v>3.8997299999999999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207.8</v>
      </c>
      <c r="D203" s="36">
        <v>209.15</v>
      </c>
      <c r="E203" s="36">
        <v>204.65</v>
      </c>
      <c r="F203" s="36">
        <v>201.5</v>
      </c>
      <c r="G203" s="36">
        <v>197</v>
      </c>
      <c r="H203" s="36">
        <v>212.3</v>
      </c>
      <c r="I203" s="36">
        <v>216.8</v>
      </c>
      <c r="J203" s="36">
        <v>219.95000000000002</v>
      </c>
      <c r="K203" s="31">
        <v>213.65</v>
      </c>
      <c r="L203" s="31">
        <v>206</v>
      </c>
      <c r="M203" s="31">
        <v>20.206810000000001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221.55</v>
      </c>
      <c r="D204" s="36">
        <v>222.85</v>
      </c>
      <c r="E204" s="36">
        <v>218.7</v>
      </c>
      <c r="F204" s="36">
        <v>215.85</v>
      </c>
      <c r="G204" s="36">
        <v>211.7</v>
      </c>
      <c r="H204" s="36">
        <v>225.7</v>
      </c>
      <c r="I204" s="36">
        <v>229.85000000000002</v>
      </c>
      <c r="J204" s="36">
        <v>232.7</v>
      </c>
      <c r="K204" s="31">
        <v>227</v>
      </c>
      <c r="L204" s="31">
        <v>220</v>
      </c>
      <c r="M204" s="31">
        <v>86.68647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297.8</v>
      </c>
      <c r="D205" s="36">
        <v>298.06666666666666</v>
      </c>
      <c r="E205" s="36">
        <v>294.83333333333331</v>
      </c>
      <c r="F205" s="36">
        <v>291.86666666666667</v>
      </c>
      <c r="G205" s="36">
        <v>288.63333333333333</v>
      </c>
      <c r="H205" s="36">
        <v>301.0333333333333</v>
      </c>
      <c r="I205" s="36">
        <v>304.26666666666665</v>
      </c>
      <c r="J205" s="36">
        <v>307.23333333333329</v>
      </c>
      <c r="K205" s="31">
        <v>301.3</v>
      </c>
      <c r="L205" s="31">
        <v>295.10000000000002</v>
      </c>
      <c r="M205" s="31">
        <v>11.50648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2687</v>
      </c>
      <c r="D206" s="36">
        <v>2662.7166666666667</v>
      </c>
      <c r="E206" s="36">
        <v>2582.4333333333334</v>
      </c>
      <c r="F206" s="36">
        <v>2477.8666666666668</v>
      </c>
      <c r="G206" s="36">
        <v>2397.5833333333335</v>
      </c>
      <c r="H206" s="36">
        <v>2767.2833333333333</v>
      </c>
      <c r="I206" s="36">
        <v>2847.5666666666671</v>
      </c>
      <c r="J206" s="36">
        <v>2952.1333333333332</v>
      </c>
      <c r="K206" s="31">
        <v>2743</v>
      </c>
      <c r="L206" s="31">
        <v>2558.15</v>
      </c>
      <c r="M206" s="31">
        <v>13.771839999999999</v>
      </c>
      <c r="N206" s="1"/>
      <c r="O206" s="1"/>
    </row>
    <row r="207" spans="1:15" ht="12.75" customHeight="1">
      <c r="A207" s="33">
        <v>197</v>
      </c>
      <c r="B207" s="53" t="s">
        <v>1044</v>
      </c>
      <c r="C207" s="31">
        <v>535.15</v>
      </c>
      <c r="D207" s="36">
        <v>538.44999999999993</v>
      </c>
      <c r="E207" s="36">
        <v>526.94999999999982</v>
      </c>
      <c r="F207" s="36">
        <v>518.74999999999989</v>
      </c>
      <c r="G207" s="36">
        <v>507.24999999999977</v>
      </c>
      <c r="H207" s="36">
        <v>546.64999999999986</v>
      </c>
      <c r="I207" s="36">
        <v>558.15000000000009</v>
      </c>
      <c r="J207" s="36">
        <v>566.34999999999991</v>
      </c>
      <c r="K207" s="31">
        <v>549.95000000000005</v>
      </c>
      <c r="L207" s="31">
        <v>530.25</v>
      </c>
      <c r="M207" s="31">
        <v>10.36805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1343.05</v>
      </c>
      <c r="D208" s="36">
        <v>1345.3166666666666</v>
      </c>
      <c r="E208" s="36">
        <v>1337.7333333333331</v>
      </c>
      <c r="F208" s="36">
        <v>1332.4166666666665</v>
      </c>
      <c r="G208" s="36">
        <v>1324.833333333333</v>
      </c>
      <c r="H208" s="36">
        <v>1350.6333333333332</v>
      </c>
      <c r="I208" s="36">
        <v>1358.2166666666667</v>
      </c>
      <c r="J208" s="36">
        <v>1363.5333333333333</v>
      </c>
      <c r="K208" s="31">
        <v>1352.9</v>
      </c>
      <c r="L208" s="31">
        <v>1340</v>
      </c>
      <c r="M208" s="31">
        <v>23.907769999999999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3798.8</v>
      </c>
      <c r="D209" s="36">
        <v>3797.1333333333332</v>
      </c>
      <c r="E209" s="36">
        <v>3769.2666666666664</v>
      </c>
      <c r="F209" s="36">
        <v>3739.7333333333331</v>
      </c>
      <c r="G209" s="36">
        <v>3711.8666666666663</v>
      </c>
      <c r="H209" s="36">
        <v>3826.6666666666665</v>
      </c>
      <c r="I209" s="36">
        <v>3854.5333333333333</v>
      </c>
      <c r="J209" s="36">
        <v>3884.0666666666666</v>
      </c>
      <c r="K209" s="31">
        <v>3825</v>
      </c>
      <c r="L209" s="31">
        <v>3767.6</v>
      </c>
      <c r="M209" s="31">
        <v>2.4753500000000002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1459.2</v>
      </c>
      <c r="D210" s="36">
        <v>1457.6500000000003</v>
      </c>
      <c r="E210" s="36">
        <v>1449.7000000000007</v>
      </c>
      <c r="F210" s="36">
        <v>1440.2000000000005</v>
      </c>
      <c r="G210" s="36">
        <v>1432.2500000000009</v>
      </c>
      <c r="H210" s="36">
        <v>1467.1500000000005</v>
      </c>
      <c r="I210" s="36">
        <v>1475.1</v>
      </c>
      <c r="J210" s="36">
        <v>1484.6000000000004</v>
      </c>
      <c r="K210" s="31">
        <v>1465.6</v>
      </c>
      <c r="L210" s="31">
        <v>1448.15</v>
      </c>
      <c r="M210" s="31">
        <v>199.98139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560.4</v>
      </c>
      <c r="D211" s="36">
        <v>562.2833333333333</v>
      </c>
      <c r="E211" s="36">
        <v>557.76666666666665</v>
      </c>
      <c r="F211" s="36">
        <v>555.13333333333333</v>
      </c>
      <c r="G211" s="36">
        <v>550.61666666666667</v>
      </c>
      <c r="H211" s="36">
        <v>564.91666666666663</v>
      </c>
      <c r="I211" s="36">
        <v>569.43333333333328</v>
      </c>
      <c r="J211" s="36">
        <v>572.06666666666661</v>
      </c>
      <c r="K211" s="31">
        <v>566.79999999999995</v>
      </c>
      <c r="L211" s="31">
        <v>559.65</v>
      </c>
      <c r="M211" s="31">
        <v>38.200600000000001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102.95</v>
      </c>
      <c r="D212" s="36">
        <v>102.53333333333335</v>
      </c>
      <c r="E212" s="36">
        <v>100.9666666666667</v>
      </c>
      <c r="F212" s="36">
        <v>98.983333333333348</v>
      </c>
      <c r="G212" s="36">
        <v>97.4166666666667</v>
      </c>
      <c r="H212" s="36">
        <v>104.51666666666669</v>
      </c>
      <c r="I212" s="36">
        <v>106.08333333333333</v>
      </c>
      <c r="J212" s="36">
        <v>108.06666666666669</v>
      </c>
      <c r="K212" s="31">
        <v>104.1</v>
      </c>
      <c r="L212" s="31">
        <v>100.55</v>
      </c>
      <c r="M212" s="31">
        <v>180.68681000000001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816.95</v>
      </c>
      <c r="D213" s="36">
        <v>814.13333333333333</v>
      </c>
      <c r="E213" s="36">
        <v>807.81666666666661</v>
      </c>
      <c r="F213" s="36">
        <v>798.68333333333328</v>
      </c>
      <c r="G213" s="36">
        <v>792.36666666666656</v>
      </c>
      <c r="H213" s="36">
        <v>823.26666666666665</v>
      </c>
      <c r="I213" s="36">
        <v>829.58333333333348</v>
      </c>
      <c r="J213" s="36">
        <v>838.7166666666667</v>
      </c>
      <c r="K213" s="31">
        <v>820.45</v>
      </c>
      <c r="L213" s="31">
        <v>805</v>
      </c>
      <c r="M213" s="31">
        <v>2.39168</v>
      </c>
      <c r="N213" s="1"/>
      <c r="O213" s="1"/>
    </row>
    <row r="214" spans="1:15" ht="12.75" customHeight="1">
      <c r="A214" s="33">
        <v>204</v>
      </c>
      <c r="B214" s="53" t="s">
        <v>1045</v>
      </c>
      <c r="C214" s="31">
        <v>1060.9000000000001</v>
      </c>
      <c r="D214" s="36">
        <v>1060.7333333333333</v>
      </c>
      <c r="E214" s="36">
        <v>1046.4666666666667</v>
      </c>
      <c r="F214" s="36">
        <v>1032.0333333333333</v>
      </c>
      <c r="G214" s="36">
        <v>1017.7666666666667</v>
      </c>
      <c r="H214" s="36">
        <v>1075.1666666666667</v>
      </c>
      <c r="I214" s="36">
        <v>1089.4333333333336</v>
      </c>
      <c r="J214" s="36">
        <v>1103.8666666666668</v>
      </c>
      <c r="K214" s="31">
        <v>1075</v>
      </c>
      <c r="L214" s="31">
        <v>1046.3</v>
      </c>
      <c r="M214" s="31">
        <v>1.0209600000000001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1842.95</v>
      </c>
      <c r="D215" s="36">
        <v>1850.5500000000002</v>
      </c>
      <c r="E215" s="36">
        <v>1824.7000000000003</v>
      </c>
      <c r="F215" s="36">
        <v>1806.45</v>
      </c>
      <c r="G215" s="36">
        <v>1780.6000000000001</v>
      </c>
      <c r="H215" s="36">
        <v>1868.8000000000004</v>
      </c>
      <c r="I215" s="36">
        <v>1894.6500000000003</v>
      </c>
      <c r="J215" s="36">
        <v>1912.9000000000005</v>
      </c>
      <c r="K215" s="31">
        <v>1876.4</v>
      </c>
      <c r="L215" s="31">
        <v>1832.3</v>
      </c>
      <c r="M215" s="31">
        <v>10.4274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4995.95</v>
      </c>
      <c r="D216" s="36">
        <v>5009.6333333333332</v>
      </c>
      <c r="E216" s="36">
        <v>4951.3166666666666</v>
      </c>
      <c r="F216" s="36">
        <v>4906.6833333333334</v>
      </c>
      <c r="G216" s="36">
        <v>4848.3666666666668</v>
      </c>
      <c r="H216" s="36">
        <v>5054.2666666666664</v>
      </c>
      <c r="I216" s="36">
        <v>5112.5833333333321</v>
      </c>
      <c r="J216" s="36">
        <v>5157.2166666666662</v>
      </c>
      <c r="K216" s="31">
        <v>5067.95</v>
      </c>
      <c r="L216" s="31">
        <v>4965</v>
      </c>
      <c r="M216" s="31">
        <v>4.2236799999999999</v>
      </c>
      <c r="N216" s="1"/>
      <c r="O216" s="1"/>
    </row>
    <row r="217" spans="1:15" ht="12.75" customHeight="1">
      <c r="A217" s="33">
        <v>207</v>
      </c>
      <c r="B217" s="53" t="s">
        <v>1046</v>
      </c>
      <c r="C217" s="31">
        <v>362.25</v>
      </c>
      <c r="D217" s="36">
        <v>364.18333333333334</v>
      </c>
      <c r="E217" s="36">
        <v>358.06666666666666</v>
      </c>
      <c r="F217" s="36">
        <v>353.88333333333333</v>
      </c>
      <c r="G217" s="36">
        <v>347.76666666666665</v>
      </c>
      <c r="H217" s="36">
        <v>368.36666666666667</v>
      </c>
      <c r="I217" s="36">
        <v>374.48333333333335</v>
      </c>
      <c r="J217" s="36">
        <v>378.66666666666669</v>
      </c>
      <c r="K217" s="31">
        <v>370.3</v>
      </c>
      <c r="L217" s="31">
        <v>360</v>
      </c>
      <c r="M217" s="31">
        <v>7.8778300000000003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684.55</v>
      </c>
      <c r="D218" s="36">
        <v>686.88333333333333</v>
      </c>
      <c r="E218" s="36">
        <v>675.06666666666661</v>
      </c>
      <c r="F218" s="36">
        <v>665.58333333333326</v>
      </c>
      <c r="G218" s="36">
        <v>653.76666666666654</v>
      </c>
      <c r="H218" s="36">
        <v>696.36666666666667</v>
      </c>
      <c r="I218" s="36">
        <v>708.18333333333351</v>
      </c>
      <c r="J218" s="36">
        <v>717.66666666666674</v>
      </c>
      <c r="K218" s="31">
        <v>698.7</v>
      </c>
      <c r="L218" s="31">
        <v>677.4</v>
      </c>
      <c r="M218" s="31">
        <v>80.044340000000005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4921.2</v>
      </c>
      <c r="D219" s="36">
        <v>4872.2666666666664</v>
      </c>
      <c r="E219" s="36">
        <v>4783.9333333333325</v>
      </c>
      <c r="F219" s="36">
        <v>4646.6666666666661</v>
      </c>
      <c r="G219" s="36">
        <v>4558.3333333333321</v>
      </c>
      <c r="H219" s="36">
        <v>5009.5333333333328</v>
      </c>
      <c r="I219" s="36">
        <v>5097.8666666666668</v>
      </c>
      <c r="J219" s="36">
        <v>5235.1333333333332</v>
      </c>
      <c r="K219" s="31">
        <v>4960.6000000000004</v>
      </c>
      <c r="L219" s="31">
        <v>4735</v>
      </c>
      <c r="M219" s="31">
        <v>50.320869999999999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383</v>
      </c>
      <c r="D220" s="36">
        <v>393.31666666666661</v>
      </c>
      <c r="E220" s="36">
        <v>370.8333333333332</v>
      </c>
      <c r="F220" s="36">
        <v>358.66666666666657</v>
      </c>
      <c r="G220" s="36">
        <v>336.18333333333317</v>
      </c>
      <c r="H220" s="36">
        <v>405.48333333333323</v>
      </c>
      <c r="I220" s="36">
        <v>427.96666666666658</v>
      </c>
      <c r="J220" s="36">
        <v>440.13333333333327</v>
      </c>
      <c r="K220" s="31">
        <v>415.8</v>
      </c>
      <c r="L220" s="31">
        <v>381.15</v>
      </c>
      <c r="M220" s="31">
        <v>534.72983999999997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530.35</v>
      </c>
      <c r="D221" s="36">
        <v>527.81666666666661</v>
      </c>
      <c r="E221" s="36">
        <v>519.63333333333321</v>
      </c>
      <c r="F221" s="36">
        <v>508.91666666666663</v>
      </c>
      <c r="G221" s="36">
        <v>500.73333333333323</v>
      </c>
      <c r="H221" s="36">
        <v>538.53333333333319</v>
      </c>
      <c r="I221" s="36">
        <v>546.71666666666658</v>
      </c>
      <c r="J221" s="36">
        <v>557.43333333333317</v>
      </c>
      <c r="K221" s="31">
        <v>536</v>
      </c>
      <c r="L221" s="31">
        <v>517.1</v>
      </c>
      <c r="M221" s="31">
        <v>68.759690000000006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2366.9</v>
      </c>
      <c r="D222" s="36">
        <v>2350.5333333333333</v>
      </c>
      <c r="E222" s="36">
        <v>2327.0666666666666</v>
      </c>
      <c r="F222" s="36">
        <v>2287.2333333333331</v>
      </c>
      <c r="G222" s="36">
        <v>2263.7666666666664</v>
      </c>
      <c r="H222" s="36">
        <v>2390.3666666666668</v>
      </c>
      <c r="I222" s="36">
        <v>2413.833333333333</v>
      </c>
      <c r="J222" s="36">
        <v>2453.666666666667</v>
      </c>
      <c r="K222" s="31">
        <v>2374</v>
      </c>
      <c r="L222" s="31">
        <v>2310.6999999999998</v>
      </c>
      <c r="M222" s="31">
        <v>19.148510000000002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772.3</v>
      </c>
      <c r="D223" s="36">
        <v>764.11666666666667</v>
      </c>
      <c r="E223" s="36">
        <v>720.5333333333333</v>
      </c>
      <c r="F223" s="36">
        <v>668.76666666666665</v>
      </c>
      <c r="G223" s="36">
        <v>625.18333333333328</v>
      </c>
      <c r="H223" s="36">
        <v>815.88333333333333</v>
      </c>
      <c r="I223" s="36">
        <v>859.46666666666658</v>
      </c>
      <c r="J223" s="36">
        <v>911.23333333333335</v>
      </c>
      <c r="K223" s="31">
        <v>807.7</v>
      </c>
      <c r="L223" s="31">
        <v>712.35</v>
      </c>
      <c r="M223" s="31">
        <v>174.41458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10334.6</v>
      </c>
      <c r="D224" s="36">
        <v>10738.199999999999</v>
      </c>
      <c r="E224" s="36">
        <v>9776.3999999999978</v>
      </c>
      <c r="F224" s="36">
        <v>9218.1999999999989</v>
      </c>
      <c r="G224" s="36">
        <v>8256.3999999999978</v>
      </c>
      <c r="H224" s="36">
        <v>11296.399999999998</v>
      </c>
      <c r="I224" s="36">
        <v>12258.199999999997</v>
      </c>
      <c r="J224" s="36">
        <v>12816.399999999998</v>
      </c>
      <c r="K224" s="31">
        <v>11700</v>
      </c>
      <c r="L224" s="31">
        <v>10180</v>
      </c>
      <c r="M224" s="31">
        <v>3.1242100000000002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820.4</v>
      </c>
      <c r="D225" s="36">
        <v>822.58333333333337</v>
      </c>
      <c r="E225" s="36">
        <v>813.41666666666674</v>
      </c>
      <c r="F225" s="36">
        <v>806.43333333333339</v>
      </c>
      <c r="G225" s="36">
        <v>797.26666666666677</v>
      </c>
      <c r="H225" s="36">
        <v>829.56666666666672</v>
      </c>
      <c r="I225" s="36">
        <v>838.73333333333346</v>
      </c>
      <c r="J225" s="36">
        <v>845.7166666666667</v>
      </c>
      <c r="K225" s="31">
        <v>831.75</v>
      </c>
      <c r="L225" s="31">
        <v>815.6</v>
      </c>
      <c r="M225" s="31">
        <v>1.21513</v>
      </c>
      <c r="N225" s="1"/>
      <c r="O225" s="1"/>
    </row>
    <row r="226" spans="1:15" ht="12.75" customHeight="1">
      <c r="A226" s="33">
        <v>216</v>
      </c>
      <c r="B226" s="53" t="s">
        <v>1047</v>
      </c>
      <c r="C226" s="31">
        <v>426.4</v>
      </c>
      <c r="D226" s="36">
        <v>427.15000000000003</v>
      </c>
      <c r="E226" s="36">
        <v>421.30000000000007</v>
      </c>
      <c r="F226" s="36">
        <v>416.20000000000005</v>
      </c>
      <c r="G226" s="36">
        <v>410.35000000000008</v>
      </c>
      <c r="H226" s="36">
        <v>432.25000000000006</v>
      </c>
      <c r="I226" s="36">
        <v>438.10000000000008</v>
      </c>
      <c r="J226" s="36">
        <v>443.20000000000005</v>
      </c>
      <c r="K226" s="31">
        <v>433</v>
      </c>
      <c r="L226" s="31">
        <v>422.05</v>
      </c>
      <c r="M226" s="31">
        <v>6.0253500000000004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52986.35</v>
      </c>
      <c r="D227" s="36">
        <v>53274.183333333327</v>
      </c>
      <c r="E227" s="36">
        <v>52368.166666666657</v>
      </c>
      <c r="F227" s="36">
        <v>51749.98333333333</v>
      </c>
      <c r="G227" s="36">
        <v>50843.96666666666</v>
      </c>
      <c r="H227" s="36">
        <v>53892.366666666654</v>
      </c>
      <c r="I227" s="36">
        <v>54798.383333333331</v>
      </c>
      <c r="J227" s="36">
        <v>55416.566666666651</v>
      </c>
      <c r="K227" s="31">
        <v>54180.2</v>
      </c>
      <c r="L227" s="31">
        <v>52656</v>
      </c>
      <c r="M227" s="31">
        <v>4.3529999999999999E-2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265.10000000000002</v>
      </c>
      <c r="D228" s="36">
        <v>267.76666666666665</v>
      </c>
      <c r="E228" s="36">
        <v>260.0333333333333</v>
      </c>
      <c r="F228" s="36">
        <v>254.96666666666664</v>
      </c>
      <c r="G228" s="36">
        <v>247.23333333333329</v>
      </c>
      <c r="H228" s="36">
        <v>272.83333333333331</v>
      </c>
      <c r="I228" s="36">
        <v>280.56666666666666</v>
      </c>
      <c r="J228" s="36">
        <v>285.63333333333333</v>
      </c>
      <c r="K228" s="31">
        <v>275.5</v>
      </c>
      <c r="L228" s="31">
        <v>262.7</v>
      </c>
      <c r="M228" s="31">
        <v>173.98365000000001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1111.0999999999999</v>
      </c>
      <c r="D229" s="36">
        <v>1111.7</v>
      </c>
      <c r="E229" s="36">
        <v>1097.5</v>
      </c>
      <c r="F229" s="36">
        <v>1083.8999999999999</v>
      </c>
      <c r="G229" s="36">
        <v>1069.6999999999998</v>
      </c>
      <c r="H229" s="36">
        <v>1125.3000000000002</v>
      </c>
      <c r="I229" s="36">
        <v>1139.5000000000005</v>
      </c>
      <c r="J229" s="36">
        <v>1153.1000000000004</v>
      </c>
      <c r="K229" s="31">
        <v>1125.9000000000001</v>
      </c>
      <c r="L229" s="31">
        <v>1098.0999999999999</v>
      </c>
      <c r="M229" s="31">
        <v>175.27411000000001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1647.7</v>
      </c>
      <c r="D230" s="36">
        <v>1645.6333333333332</v>
      </c>
      <c r="E230" s="36">
        <v>1639.9166666666665</v>
      </c>
      <c r="F230" s="36">
        <v>1632.1333333333332</v>
      </c>
      <c r="G230" s="36">
        <v>1626.4166666666665</v>
      </c>
      <c r="H230" s="36">
        <v>1653.4166666666665</v>
      </c>
      <c r="I230" s="36">
        <v>1659.1333333333332</v>
      </c>
      <c r="J230" s="36">
        <v>1666.9166666666665</v>
      </c>
      <c r="K230" s="31">
        <v>1651.35</v>
      </c>
      <c r="L230" s="31">
        <v>1637.85</v>
      </c>
      <c r="M230" s="31">
        <v>4.5780799999999999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577.4</v>
      </c>
      <c r="D231" s="36">
        <v>577.65</v>
      </c>
      <c r="E231" s="36">
        <v>573.04999999999995</v>
      </c>
      <c r="F231" s="36">
        <v>568.69999999999993</v>
      </c>
      <c r="G231" s="36">
        <v>564.09999999999991</v>
      </c>
      <c r="H231" s="36">
        <v>582</v>
      </c>
      <c r="I231" s="36">
        <v>586.60000000000014</v>
      </c>
      <c r="J231" s="36">
        <v>590.95000000000005</v>
      </c>
      <c r="K231" s="31">
        <v>582.25</v>
      </c>
      <c r="L231" s="31">
        <v>573.29999999999995</v>
      </c>
      <c r="M231" s="31">
        <v>13.82865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717.4</v>
      </c>
      <c r="D232" s="36">
        <v>717.61666666666667</v>
      </c>
      <c r="E232" s="36">
        <v>711.08333333333337</v>
      </c>
      <c r="F232" s="36">
        <v>704.76666666666665</v>
      </c>
      <c r="G232" s="36">
        <v>698.23333333333335</v>
      </c>
      <c r="H232" s="36">
        <v>723.93333333333339</v>
      </c>
      <c r="I232" s="36">
        <v>730.4666666666667</v>
      </c>
      <c r="J232" s="36">
        <v>736.78333333333342</v>
      </c>
      <c r="K232" s="31">
        <v>724.15</v>
      </c>
      <c r="L232" s="31">
        <v>711.3</v>
      </c>
      <c r="M232" s="31">
        <v>3.41934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87</v>
      </c>
      <c r="D233" s="36">
        <v>87.600000000000009</v>
      </c>
      <c r="E233" s="36">
        <v>86.200000000000017</v>
      </c>
      <c r="F233" s="36">
        <v>85.4</v>
      </c>
      <c r="G233" s="36">
        <v>84.000000000000014</v>
      </c>
      <c r="H233" s="36">
        <v>88.40000000000002</v>
      </c>
      <c r="I233" s="36">
        <v>89.800000000000026</v>
      </c>
      <c r="J233" s="36">
        <v>90.600000000000023</v>
      </c>
      <c r="K233" s="31">
        <v>89</v>
      </c>
      <c r="L233" s="31">
        <v>86.8</v>
      </c>
      <c r="M233" s="31">
        <v>45.033859999999997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77.150000000000006</v>
      </c>
      <c r="D234" s="36">
        <v>77.2</v>
      </c>
      <c r="E234" s="36">
        <v>76.7</v>
      </c>
      <c r="F234" s="36">
        <v>76.25</v>
      </c>
      <c r="G234" s="36">
        <v>75.75</v>
      </c>
      <c r="H234" s="36">
        <v>77.650000000000006</v>
      </c>
      <c r="I234" s="36">
        <v>78.150000000000006</v>
      </c>
      <c r="J234" s="36">
        <v>78.600000000000009</v>
      </c>
      <c r="K234" s="31">
        <v>77.7</v>
      </c>
      <c r="L234" s="31">
        <v>76.75</v>
      </c>
      <c r="M234" s="31">
        <v>459.2079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114.65</v>
      </c>
      <c r="D235" s="36">
        <v>114.60000000000001</v>
      </c>
      <c r="E235" s="36">
        <v>113.80000000000001</v>
      </c>
      <c r="F235" s="36">
        <v>112.95</v>
      </c>
      <c r="G235" s="36">
        <v>112.15</v>
      </c>
      <c r="H235" s="36">
        <v>115.45000000000002</v>
      </c>
      <c r="I235" s="36">
        <v>116.25</v>
      </c>
      <c r="J235" s="36">
        <v>117.10000000000002</v>
      </c>
      <c r="K235" s="31">
        <v>115.4</v>
      </c>
      <c r="L235" s="31">
        <v>113.75</v>
      </c>
      <c r="M235" s="31">
        <v>38.611440000000002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399.7</v>
      </c>
      <c r="D236" s="36">
        <v>401.13333333333338</v>
      </c>
      <c r="E236" s="36">
        <v>395.51666666666677</v>
      </c>
      <c r="F236" s="36">
        <v>391.33333333333337</v>
      </c>
      <c r="G236" s="36">
        <v>385.71666666666675</v>
      </c>
      <c r="H236" s="36">
        <v>405.31666666666678</v>
      </c>
      <c r="I236" s="36">
        <v>410.93333333333345</v>
      </c>
      <c r="J236" s="36">
        <v>415.11666666666679</v>
      </c>
      <c r="K236" s="31">
        <v>406.75</v>
      </c>
      <c r="L236" s="31">
        <v>396.95</v>
      </c>
      <c r="M236" s="31">
        <v>4.3809300000000002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73.400000000000006</v>
      </c>
      <c r="D237" s="36">
        <v>72.05</v>
      </c>
      <c r="E237" s="36">
        <v>69.699999999999989</v>
      </c>
      <c r="F237" s="36">
        <v>65.999999999999986</v>
      </c>
      <c r="G237" s="36">
        <v>63.649999999999977</v>
      </c>
      <c r="H237" s="36">
        <v>75.75</v>
      </c>
      <c r="I237" s="36">
        <v>78.099999999999994</v>
      </c>
      <c r="J237" s="36">
        <v>81.800000000000011</v>
      </c>
      <c r="K237" s="31">
        <v>74.400000000000006</v>
      </c>
      <c r="L237" s="31">
        <v>68.349999999999994</v>
      </c>
      <c r="M237" s="31">
        <v>1257.6443899999999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279.05</v>
      </c>
      <c r="D238" s="36">
        <v>281.7</v>
      </c>
      <c r="E238" s="36">
        <v>271.2</v>
      </c>
      <c r="F238" s="36">
        <v>263.35000000000002</v>
      </c>
      <c r="G238" s="36">
        <v>252.85000000000002</v>
      </c>
      <c r="H238" s="36">
        <v>289.54999999999995</v>
      </c>
      <c r="I238" s="36">
        <v>300.04999999999995</v>
      </c>
      <c r="J238" s="36">
        <v>307.89999999999992</v>
      </c>
      <c r="K238" s="31">
        <v>292.2</v>
      </c>
      <c r="L238" s="31">
        <v>273.85000000000002</v>
      </c>
      <c r="M238" s="31">
        <v>310.08571000000001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439.9</v>
      </c>
      <c r="D239" s="36">
        <v>439.08333333333331</v>
      </c>
      <c r="E239" s="36">
        <v>436.21666666666664</v>
      </c>
      <c r="F239" s="36">
        <v>432.5333333333333</v>
      </c>
      <c r="G239" s="36">
        <v>429.66666666666663</v>
      </c>
      <c r="H239" s="36">
        <v>442.76666666666665</v>
      </c>
      <c r="I239" s="36">
        <v>445.63333333333333</v>
      </c>
      <c r="J239" s="36">
        <v>449.31666666666666</v>
      </c>
      <c r="K239" s="31">
        <v>441.95</v>
      </c>
      <c r="L239" s="31">
        <v>435.4</v>
      </c>
      <c r="M239" s="31">
        <v>106.27594999999999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318.35000000000002</v>
      </c>
      <c r="D240" s="36">
        <v>319.23333333333335</v>
      </c>
      <c r="E240" s="36">
        <v>305.4666666666667</v>
      </c>
      <c r="F240" s="36">
        <v>292.58333333333337</v>
      </c>
      <c r="G240" s="36">
        <v>278.81666666666672</v>
      </c>
      <c r="H240" s="36">
        <v>332.11666666666667</v>
      </c>
      <c r="I240" s="36">
        <v>345.88333333333333</v>
      </c>
      <c r="J240" s="36">
        <v>358.76666666666665</v>
      </c>
      <c r="K240" s="31">
        <v>333</v>
      </c>
      <c r="L240" s="31">
        <v>306.35000000000002</v>
      </c>
      <c r="M240" s="31">
        <v>171.36644999999999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208.3</v>
      </c>
      <c r="D241" s="36">
        <v>208.96666666666667</v>
      </c>
      <c r="E241" s="36">
        <v>206.98333333333335</v>
      </c>
      <c r="F241" s="36">
        <v>205.66666666666669</v>
      </c>
      <c r="G241" s="36">
        <v>203.68333333333337</v>
      </c>
      <c r="H241" s="36">
        <v>210.28333333333333</v>
      </c>
      <c r="I241" s="36">
        <v>212.26666666666662</v>
      </c>
      <c r="J241" s="36">
        <v>213.58333333333331</v>
      </c>
      <c r="K241" s="31">
        <v>210.95</v>
      </c>
      <c r="L241" s="31">
        <v>207.65</v>
      </c>
      <c r="M241" s="31">
        <v>11.302149999999999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166.55</v>
      </c>
      <c r="D242" s="36">
        <v>166.01666666666668</v>
      </c>
      <c r="E242" s="36">
        <v>162.63333333333335</v>
      </c>
      <c r="F242" s="36">
        <v>158.71666666666667</v>
      </c>
      <c r="G242" s="36">
        <v>155.33333333333334</v>
      </c>
      <c r="H242" s="36">
        <v>169.93333333333337</v>
      </c>
      <c r="I242" s="36">
        <v>173.31666666666669</v>
      </c>
      <c r="J242" s="36">
        <v>177.23333333333338</v>
      </c>
      <c r="K242" s="31">
        <v>169.4</v>
      </c>
      <c r="L242" s="31">
        <v>162.1</v>
      </c>
      <c r="M242" s="31">
        <v>84.433890000000005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2616.15</v>
      </c>
      <c r="D243" s="36">
        <v>2632.7833333333333</v>
      </c>
      <c r="E243" s="36">
        <v>2576.5666666666666</v>
      </c>
      <c r="F243" s="36">
        <v>2536.9833333333331</v>
      </c>
      <c r="G243" s="36">
        <v>2480.7666666666664</v>
      </c>
      <c r="H243" s="36">
        <v>2672.3666666666668</v>
      </c>
      <c r="I243" s="36">
        <v>2728.583333333333</v>
      </c>
      <c r="J243" s="36">
        <v>2768.166666666667</v>
      </c>
      <c r="K243" s="31">
        <v>2689</v>
      </c>
      <c r="L243" s="31">
        <v>2593.1999999999998</v>
      </c>
      <c r="M243" s="31">
        <v>2.2345700000000002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566.4</v>
      </c>
      <c r="D244" s="36">
        <v>567.9</v>
      </c>
      <c r="E244" s="36">
        <v>557.54999999999995</v>
      </c>
      <c r="F244" s="36">
        <v>548.69999999999993</v>
      </c>
      <c r="G244" s="36">
        <v>538.34999999999991</v>
      </c>
      <c r="H244" s="36">
        <v>576.75</v>
      </c>
      <c r="I244" s="36">
        <v>587.10000000000014</v>
      </c>
      <c r="J244" s="36">
        <v>595.95000000000005</v>
      </c>
      <c r="K244" s="31">
        <v>578.25</v>
      </c>
      <c r="L244" s="31">
        <v>559.04999999999995</v>
      </c>
      <c r="M244" s="31">
        <v>29.858789999999999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154.5</v>
      </c>
      <c r="D245" s="36">
        <v>156.26666666666665</v>
      </c>
      <c r="E245" s="36">
        <v>150.6333333333333</v>
      </c>
      <c r="F245" s="36">
        <v>146.76666666666665</v>
      </c>
      <c r="G245" s="36">
        <v>141.1333333333333</v>
      </c>
      <c r="H245" s="36">
        <v>160.1333333333333</v>
      </c>
      <c r="I245" s="36">
        <v>165.76666666666662</v>
      </c>
      <c r="J245" s="36">
        <v>169.6333333333333</v>
      </c>
      <c r="K245" s="31">
        <v>161.9</v>
      </c>
      <c r="L245" s="31">
        <v>152.4</v>
      </c>
      <c r="M245" s="31">
        <v>199.79093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573.15</v>
      </c>
      <c r="D246" s="36">
        <v>571.31666666666661</v>
      </c>
      <c r="E246" s="36">
        <v>566.93333333333317</v>
      </c>
      <c r="F246" s="36">
        <v>560.71666666666658</v>
      </c>
      <c r="G246" s="36">
        <v>556.33333333333314</v>
      </c>
      <c r="H246" s="36">
        <v>577.53333333333319</v>
      </c>
      <c r="I246" s="36">
        <v>581.91666666666663</v>
      </c>
      <c r="J246" s="36">
        <v>588.13333333333321</v>
      </c>
      <c r="K246" s="31">
        <v>575.70000000000005</v>
      </c>
      <c r="L246" s="31">
        <v>565.1</v>
      </c>
      <c r="M246" s="31">
        <v>13.49982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166.95</v>
      </c>
      <c r="D247" s="36">
        <v>166.46666666666667</v>
      </c>
      <c r="E247" s="36">
        <v>164.73333333333335</v>
      </c>
      <c r="F247" s="36">
        <v>162.51666666666668</v>
      </c>
      <c r="G247" s="36">
        <v>160.78333333333336</v>
      </c>
      <c r="H247" s="36">
        <v>168.68333333333334</v>
      </c>
      <c r="I247" s="36">
        <v>170.41666666666663</v>
      </c>
      <c r="J247" s="36">
        <v>172.63333333333333</v>
      </c>
      <c r="K247" s="31">
        <v>168.2</v>
      </c>
      <c r="L247" s="31">
        <v>164.25</v>
      </c>
      <c r="M247" s="31">
        <v>200.53145000000001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66.849999999999994</v>
      </c>
      <c r="D248" s="36">
        <v>67.2</v>
      </c>
      <c r="E248" s="36">
        <v>65.650000000000006</v>
      </c>
      <c r="F248" s="36">
        <v>64.45</v>
      </c>
      <c r="G248" s="36">
        <v>62.900000000000006</v>
      </c>
      <c r="H248" s="36">
        <v>68.400000000000006</v>
      </c>
      <c r="I248" s="36">
        <v>69.949999999999989</v>
      </c>
      <c r="J248" s="36">
        <v>71.150000000000006</v>
      </c>
      <c r="K248" s="31">
        <v>68.75</v>
      </c>
      <c r="L248" s="31">
        <v>66</v>
      </c>
      <c r="M248" s="31">
        <v>159.67871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1126</v>
      </c>
      <c r="D249" s="36">
        <v>1122.9833333333333</v>
      </c>
      <c r="E249" s="36">
        <v>1109.0666666666666</v>
      </c>
      <c r="F249" s="36">
        <v>1092.1333333333332</v>
      </c>
      <c r="G249" s="36">
        <v>1078.2166666666665</v>
      </c>
      <c r="H249" s="36">
        <v>1139.9166666666667</v>
      </c>
      <c r="I249" s="36">
        <v>1153.8333333333333</v>
      </c>
      <c r="J249" s="36">
        <v>1170.7666666666669</v>
      </c>
      <c r="K249" s="31">
        <v>1136.9000000000001</v>
      </c>
      <c r="L249" s="31">
        <v>1106.05</v>
      </c>
      <c r="M249" s="31">
        <v>36.468499999999999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175.65</v>
      </c>
      <c r="D250" s="36">
        <v>177.45000000000002</v>
      </c>
      <c r="E250" s="36">
        <v>171.20000000000005</v>
      </c>
      <c r="F250" s="36">
        <v>166.75000000000003</v>
      </c>
      <c r="G250" s="36">
        <v>160.50000000000006</v>
      </c>
      <c r="H250" s="36">
        <v>181.90000000000003</v>
      </c>
      <c r="I250" s="36">
        <v>188.14999999999998</v>
      </c>
      <c r="J250" s="36">
        <v>192.60000000000002</v>
      </c>
      <c r="K250" s="31">
        <v>183.7</v>
      </c>
      <c r="L250" s="31">
        <v>173</v>
      </c>
      <c r="M250" s="31">
        <v>933.99530000000004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1431.35</v>
      </c>
      <c r="D251" s="36">
        <v>1433.4666666666665</v>
      </c>
      <c r="E251" s="36">
        <v>1398.9333333333329</v>
      </c>
      <c r="F251" s="36">
        <v>1366.5166666666664</v>
      </c>
      <c r="G251" s="36">
        <v>1331.9833333333329</v>
      </c>
      <c r="H251" s="36">
        <v>1465.883333333333</v>
      </c>
      <c r="I251" s="36">
        <v>1500.4166666666663</v>
      </c>
      <c r="J251" s="36">
        <v>1532.833333333333</v>
      </c>
      <c r="K251" s="31">
        <v>1468</v>
      </c>
      <c r="L251" s="31">
        <v>1401.05</v>
      </c>
      <c r="M251" s="31">
        <v>1.27003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441.3</v>
      </c>
      <c r="D252" s="36">
        <v>440.18333333333334</v>
      </c>
      <c r="E252" s="36">
        <v>436.56666666666666</v>
      </c>
      <c r="F252" s="36">
        <v>431.83333333333331</v>
      </c>
      <c r="G252" s="36">
        <v>428.21666666666664</v>
      </c>
      <c r="H252" s="36">
        <v>444.91666666666669</v>
      </c>
      <c r="I252" s="36">
        <v>448.53333333333336</v>
      </c>
      <c r="J252" s="36">
        <v>453.26666666666671</v>
      </c>
      <c r="K252" s="31">
        <v>443.8</v>
      </c>
      <c r="L252" s="31">
        <v>435.45</v>
      </c>
      <c r="M252" s="31">
        <v>25.357379999999999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339.5</v>
      </c>
      <c r="D253" s="36">
        <v>340.5</v>
      </c>
      <c r="E253" s="36">
        <v>335.75</v>
      </c>
      <c r="F253" s="36">
        <v>332</v>
      </c>
      <c r="G253" s="36">
        <v>327.25</v>
      </c>
      <c r="H253" s="36">
        <v>344.25</v>
      </c>
      <c r="I253" s="36">
        <v>349</v>
      </c>
      <c r="J253" s="36">
        <v>352.75</v>
      </c>
      <c r="K253" s="31">
        <v>345.25</v>
      </c>
      <c r="L253" s="31">
        <v>336.75</v>
      </c>
      <c r="M253" s="31">
        <v>81.392600000000002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1404.95</v>
      </c>
      <c r="D254" s="36">
        <v>1403.3166666666668</v>
      </c>
      <c r="E254" s="36">
        <v>1393.4833333333336</v>
      </c>
      <c r="F254" s="36">
        <v>1382.0166666666667</v>
      </c>
      <c r="G254" s="36">
        <v>1372.1833333333334</v>
      </c>
      <c r="H254" s="36">
        <v>1414.7833333333338</v>
      </c>
      <c r="I254" s="36">
        <v>1424.6166666666672</v>
      </c>
      <c r="J254" s="36">
        <v>1436.0833333333339</v>
      </c>
      <c r="K254" s="31">
        <v>1413.15</v>
      </c>
      <c r="L254" s="31">
        <v>1391.85</v>
      </c>
      <c r="M254" s="31">
        <v>67.396950000000004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6399.65</v>
      </c>
      <c r="D255" s="36">
        <v>6403.8833333333341</v>
      </c>
      <c r="E255" s="36">
        <v>6342.7666666666682</v>
      </c>
      <c r="F255" s="36">
        <v>6285.8833333333341</v>
      </c>
      <c r="G255" s="36">
        <v>6224.7666666666682</v>
      </c>
      <c r="H255" s="36">
        <v>6460.7666666666682</v>
      </c>
      <c r="I255" s="36">
        <v>6521.883333333335</v>
      </c>
      <c r="J255" s="36">
        <v>6578.7666666666682</v>
      </c>
      <c r="K255" s="31">
        <v>6465</v>
      </c>
      <c r="L255" s="31">
        <v>6347</v>
      </c>
      <c r="M255" s="31">
        <v>7.9855600000000004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1454.8</v>
      </c>
      <c r="D256" s="36">
        <v>1447.5833333333333</v>
      </c>
      <c r="E256" s="36">
        <v>1435.2166666666665</v>
      </c>
      <c r="F256" s="36">
        <v>1415.6333333333332</v>
      </c>
      <c r="G256" s="36">
        <v>1403.2666666666664</v>
      </c>
      <c r="H256" s="36">
        <v>1467.1666666666665</v>
      </c>
      <c r="I256" s="36">
        <v>1479.5333333333333</v>
      </c>
      <c r="J256" s="36">
        <v>1499.1166666666666</v>
      </c>
      <c r="K256" s="31">
        <v>1459.95</v>
      </c>
      <c r="L256" s="31">
        <v>1428</v>
      </c>
      <c r="M256" s="31">
        <v>71.732849999999999</v>
      </c>
      <c r="N256" s="1"/>
      <c r="O256" s="1"/>
    </row>
    <row r="257" spans="1:15" ht="12.75" customHeight="1">
      <c r="A257" s="33">
        <v>247</v>
      </c>
      <c r="B257" s="53" t="s">
        <v>1048</v>
      </c>
      <c r="C257" s="31">
        <v>600</v>
      </c>
      <c r="D257" s="36">
        <v>604.69999999999993</v>
      </c>
      <c r="E257" s="36">
        <v>591.39999999999986</v>
      </c>
      <c r="F257" s="36">
        <v>582.79999999999995</v>
      </c>
      <c r="G257" s="36">
        <v>569.49999999999989</v>
      </c>
      <c r="H257" s="36">
        <v>613.29999999999984</v>
      </c>
      <c r="I257" s="36">
        <v>626.5999999999998</v>
      </c>
      <c r="J257" s="36">
        <v>635.19999999999982</v>
      </c>
      <c r="K257" s="31">
        <v>618</v>
      </c>
      <c r="L257" s="31">
        <v>596.1</v>
      </c>
      <c r="M257" s="31">
        <v>14.6135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895.95</v>
      </c>
      <c r="D258" s="36">
        <v>897.26666666666677</v>
      </c>
      <c r="E258" s="36">
        <v>888.08333333333348</v>
      </c>
      <c r="F258" s="36">
        <v>880.2166666666667</v>
      </c>
      <c r="G258" s="36">
        <v>871.03333333333342</v>
      </c>
      <c r="H258" s="36">
        <v>905.13333333333355</v>
      </c>
      <c r="I258" s="36">
        <v>914.31666666666672</v>
      </c>
      <c r="J258" s="36">
        <v>922.18333333333362</v>
      </c>
      <c r="K258" s="31">
        <v>906.45</v>
      </c>
      <c r="L258" s="31">
        <v>889.4</v>
      </c>
      <c r="M258" s="31">
        <v>3.1944900000000001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4355.75</v>
      </c>
      <c r="D259" s="36">
        <v>4349.083333333333</v>
      </c>
      <c r="E259" s="36">
        <v>4290.6666666666661</v>
      </c>
      <c r="F259" s="36">
        <v>4225.583333333333</v>
      </c>
      <c r="G259" s="36">
        <v>4167.1666666666661</v>
      </c>
      <c r="H259" s="36">
        <v>4414.1666666666661</v>
      </c>
      <c r="I259" s="36">
        <v>4472.5833333333321</v>
      </c>
      <c r="J259" s="36">
        <v>4537.6666666666661</v>
      </c>
      <c r="K259" s="31">
        <v>4407.5</v>
      </c>
      <c r="L259" s="31">
        <v>4284</v>
      </c>
      <c r="M259" s="31">
        <v>7.4631999999999996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1318.5</v>
      </c>
      <c r="D260" s="36">
        <v>1312.3333333333333</v>
      </c>
      <c r="E260" s="36">
        <v>1299.9666666666665</v>
      </c>
      <c r="F260" s="36">
        <v>1281.4333333333332</v>
      </c>
      <c r="G260" s="36">
        <v>1269.0666666666664</v>
      </c>
      <c r="H260" s="36">
        <v>1330.8666666666666</v>
      </c>
      <c r="I260" s="36">
        <v>1343.2333333333333</v>
      </c>
      <c r="J260" s="36">
        <v>1361.7666666666667</v>
      </c>
      <c r="K260" s="31">
        <v>1324.7</v>
      </c>
      <c r="L260" s="31">
        <v>1293.8</v>
      </c>
      <c r="M260" s="31">
        <v>1.7309399999999999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1701.05</v>
      </c>
      <c r="D261" s="36">
        <v>1719.7333333333336</v>
      </c>
      <c r="E261" s="36">
        <v>1669.4666666666672</v>
      </c>
      <c r="F261" s="36">
        <v>1637.8833333333337</v>
      </c>
      <c r="G261" s="36">
        <v>1587.6166666666672</v>
      </c>
      <c r="H261" s="36">
        <v>1751.3166666666671</v>
      </c>
      <c r="I261" s="36">
        <v>1801.5833333333335</v>
      </c>
      <c r="J261" s="36">
        <v>1833.166666666667</v>
      </c>
      <c r="K261" s="31">
        <v>1770</v>
      </c>
      <c r="L261" s="31">
        <v>1688.15</v>
      </c>
      <c r="M261" s="31">
        <v>7.5288899999999996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3967.15</v>
      </c>
      <c r="D262" s="36">
        <v>3954.8833333333337</v>
      </c>
      <c r="E262" s="36">
        <v>3905.8166666666675</v>
      </c>
      <c r="F262" s="36">
        <v>3844.483333333334</v>
      </c>
      <c r="G262" s="36">
        <v>3795.4166666666679</v>
      </c>
      <c r="H262" s="36">
        <v>4016.2166666666672</v>
      </c>
      <c r="I262" s="36">
        <v>4065.2833333333338</v>
      </c>
      <c r="J262" s="36">
        <v>4126.6166666666668</v>
      </c>
      <c r="K262" s="31">
        <v>4003.95</v>
      </c>
      <c r="L262" s="31">
        <v>3893.55</v>
      </c>
      <c r="M262" s="31">
        <v>2.46617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1921.3</v>
      </c>
      <c r="D263" s="36">
        <v>1886.8666666666666</v>
      </c>
      <c r="E263" s="36">
        <v>1837.1333333333332</v>
      </c>
      <c r="F263" s="36">
        <v>1752.9666666666667</v>
      </c>
      <c r="G263" s="36">
        <v>1703.2333333333333</v>
      </c>
      <c r="H263" s="36">
        <v>1971.0333333333331</v>
      </c>
      <c r="I263" s="36">
        <v>2020.7666666666662</v>
      </c>
      <c r="J263" s="36">
        <v>2104.9333333333329</v>
      </c>
      <c r="K263" s="31">
        <v>1936.6</v>
      </c>
      <c r="L263" s="31">
        <v>1802.7</v>
      </c>
      <c r="M263" s="31">
        <v>9.0047700000000006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796.35</v>
      </c>
      <c r="D264" s="36">
        <v>793</v>
      </c>
      <c r="E264" s="36">
        <v>788.5</v>
      </c>
      <c r="F264" s="36">
        <v>780.65</v>
      </c>
      <c r="G264" s="36">
        <v>776.15</v>
      </c>
      <c r="H264" s="36">
        <v>800.85</v>
      </c>
      <c r="I264" s="36">
        <v>805.35</v>
      </c>
      <c r="J264" s="36">
        <v>813.2</v>
      </c>
      <c r="K264" s="31">
        <v>797.5</v>
      </c>
      <c r="L264" s="31">
        <v>785.15</v>
      </c>
      <c r="M264" s="31">
        <v>0.77381999999999995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369.25</v>
      </c>
      <c r="D265" s="36">
        <v>369.06666666666666</v>
      </c>
      <c r="E265" s="36">
        <v>366.13333333333333</v>
      </c>
      <c r="F265" s="36">
        <v>363.01666666666665</v>
      </c>
      <c r="G265" s="36">
        <v>360.08333333333331</v>
      </c>
      <c r="H265" s="36">
        <v>372.18333333333334</v>
      </c>
      <c r="I265" s="36">
        <v>375.11666666666662</v>
      </c>
      <c r="J265" s="36">
        <v>378.23333333333335</v>
      </c>
      <c r="K265" s="31">
        <v>372</v>
      </c>
      <c r="L265" s="31">
        <v>365.95</v>
      </c>
      <c r="M265" s="31">
        <v>4.1546099999999999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82.5</v>
      </c>
      <c r="D266" s="36">
        <v>82.033333333333346</v>
      </c>
      <c r="E266" s="36">
        <v>81.266666666666694</v>
      </c>
      <c r="F266" s="36">
        <v>80.033333333333346</v>
      </c>
      <c r="G266" s="36">
        <v>79.266666666666694</v>
      </c>
      <c r="H266" s="36">
        <v>83.266666666666694</v>
      </c>
      <c r="I266" s="36">
        <v>84.033333333333346</v>
      </c>
      <c r="J266" s="36">
        <v>85.266666666666694</v>
      </c>
      <c r="K266" s="31">
        <v>82.8</v>
      </c>
      <c r="L266" s="31">
        <v>80.8</v>
      </c>
      <c r="M266" s="31">
        <v>23.602550000000001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609.45000000000005</v>
      </c>
      <c r="D267" s="36">
        <v>610.2833333333333</v>
      </c>
      <c r="E267" s="36">
        <v>600.66666666666663</v>
      </c>
      <c r="F267" s="36">
        <v>591.88333333333333</v>
      </c>
      <c r="G267" s="36">
        <v>582.26666666666665</v>
      </c>
      <c r="H267" s="36">
        <v>619.06666666666661</v>
      </c>
      <c r="I267" s="36">
        <v>628.68333333333339</v>
      </c>
      <c r="J267" s="36">
        <v>637.46666666666658</v>
      </c>
      <c r="K267" s="31">
        <v>619.9</v>
      </c>
      <c r="L267" s="31">
        <v>601.5</v>
      </c>
      <c r="M267" s="31">
        <v>51.602260000000001</v>
      </c>
      <c r="N267" s="1"/>
      <c r="O267" s="1"/>
    </row>
    <row r="268" spans="1:15" ht="12.75" customHeight="1">
      <c r="A268" s="33">
        <v>258</v>
      </c>
      <c r="B268" s="53" t="s">
        <v>1049</v>
      </c>
      <c r="C268" s="31">
        <v>278.89999999999998</v>
      </c>
      <c r="D268" s="36">
        <v>280.71666666666664</v>
      </c>
      <c r="E268" s="36">
        <v>275.98333333333329</v>
      </c>
      <c r="F268" s="36">
        <v>273.06666666666666</v>
      </c>
      <c r="G268" s="36">
        <v>268.33333333333331</v>
      </c>
      <c r="H268" s="36">
        <v>283.63333333333327</v>
      </c>
      <c r="I268" s="36">
        <v>288.36666666666662</v>
      </c>
      <c r="J268" s="36">
        <v>291.28333333333325</v>
      </c>
      <c r="K268" s="31">
        <v>285.45</v>
      </c>
      <c r="L268" s="31">
        <v>277.8</v>
      </c>
      <c r="M268" s="31">
        <v>58.180230000000002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915.8</v>
      </c>
      <c r="D269" s="36">
        <v>916.38333333333321</v>
      </c>
      <c r="E269" s="36">
        <v>905.46666666666647</v>
      </c>
      <c r="F269" s="36">
        <v>895.13333333333321</v>
      </c>
      <c r="G269" s="36">
        <v>884.21666666666647</v>
      </c>
      <c r="H269" s="36">
        <v>926.71666666666647</v>
      </c>
      <c r="I269" s="36">
        <v>937.63333333333321</v>
      </c>
      <c r="J269" s="36">
        <v>947.96666666666647</v>
      </c>
      <c r="K269" s="31">
        <v>927.3</v>
      </c>
      <c r="L269" s="31">
        <v>906.05</v>
      </c>
      <c r="M269" s="31">
        <v>29.384039999999999</v>
      </c>
      <c r="N269" s="1"/>
      <c r="O269" s="1"/>
    </row>
    <row r="270" spans="1:15" ht="12.75" customHeight="1">
      <c r="A270" s="33">
        <v>260</v>
      </c>
      <c r="B270" s="53" t="s">
        <v>1050</v>
      </c>
      <c r="C270" s="31">
        <v>944</v>
      </c>
      <c r="D270" s="36">
        <v>941.33333333333337</v>
      </c>
      <c r="E270" s="36">
        <v>927.7166666666667</v>
      </c>
      <c r="F270" s="36">
        <v>911.43333333333328</v>
      </c>
      <c r="G270" s="36">
        <v>897.81666666666661</v>
      </c>
      <c r="H270" s="36">
        <v>957.61666666666679</v>
      </c>
      <c r="I270" s="36">
        <v>971.23333333333335</v>
      </c>
      <c r="J270" s="36">
        <v>987.51666666666688</v>
      </c>
      <c r="K270" s="31">
        <v>954.95</v>
      </c>
      <c r="L270" s="31">
        <v>925.05</v>
      </c>
      <c r="M270" s="31">
        <v>0.34488999999999997</v>
      </c>
      <c r="N270" s="1"/>
      <c r="O270" s="1"/>
    </row>
    <row r="271" spans="1:15" ht="12.75" customHeight="1">
      <c r="A271" s="33">
        <v>261</v>
      </c>
      <c r="B271" s="53" t="s">
        <v>1051</v>
      </c>
      <c r="C271" s="31">
        <v>129.35</v>
      </c>
      <c r="D271" s="36">
        <v>129.81666666666666</v>
      </c>
      <c r="E271" s="36">
        <v>128.23333333333332</v>
      </c>
      <c r="F271" s="36">
        <v>127.11666666666665</v>
      </c>
      <c r="G271" s="36">
        <v>125.5333333333333</v>
      </c>
      <c r="H271" s="36">
        <v>130.93333333333334</v>
      </c>
      <c r="I271" s="36">
        <v>132.51666666666671</v>
      </c>
      <c r="J271" s="36">
        <v>133.63333333333335</v>
      </c>
      <c r="K271" s="31">
        <v>131.4</v>
      </c>
      <c r="L271" s="31">
        <v>128.69999999999999</v>
      </c>
      <c r="M271" s="31">
        <v>18.025169999999999</v>
      </c>
      <c r="N271" s="1"/>
      <c r="O271" s="1"/>
    </row>
    <row r="272" spans="1:15" ht="12.75" customHeight="1">
      <c r="A272" s="33">
        <v>262</v>
      </c>
      <c r="B272" s="53" t="s">
        <v>834</v>
      </c>
      <c r="C272" s="31">
        <v>552.54999999999995</v>
      </c>
      <c r="D272" s="36">
        <v>549.48333333333323</v>
      </c>
      <c r="E272" s="36">
        <v>533.96666666666647</v>
      </c>
      <c r="F272" s="36">
        <v>515.38333333333321</v>
      </c>
      <c r="G272" s="36">
        <v>499.86666666666645</v>
      </c>
      <c r="H272" s="36">
        <v>568.06666666666649</v>
      </c>
      <c r="I272" s="36">
        <v>583.58333333333314</v>
      </c>
      <c r="J272" s="36">
        <v>602.16666666666652</v>
      </c>
      <c r="K272" s="31">
        <v>565</v>
      </c>
      <c r="L272" s="31">
        <v>530.9</v>
      </c>
      <c r="M272" s="31">
        <v>13.60449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707</v>
      </c>
      <c r="D273" s="36">
        <v>708.19999999999993</v>
      </c>
      <c r="E273" s="36">
        <v>692.79999999999984</v>
      </c>
      <c r="F273" s="36">
        <v>678.59999999999991</v>
      </c>
      <c r="G273" s="36">
        <v>663.19999999999982</v>
      </c>
      <c r="H273" s="36">
        <v>722.39999999999986</v>
      </c>
      <c r="I273" s="36">
        <v>737.8</v>
      </c>
      <c r="J273" s="36">
        <v>751.99999999999989</v>
      </c>
      <c r="K273" s="31">
        <v>723.6</v>
      </c>
      <c r="L273" s="31">
        <v>694</v>
      </c>
      <c r="M273" s="31">
        <v>23.49155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1077.7</v>
      </c>
      <c r="D274" s="36">
        <v>1074.0833333333333</v>
      </c>
      <c r="E274" s="36">
        <v>1062.2166666666665</v>
      </c>
      <c r="F274" s="36">
        <v>1046.7333333333331</v>
      </c>
      <c r="G274" s="36">
        <v>1034.8666666666663</v>
      </c>
      <c r="H274" s="36">
        <v>1089.5666666666666</v>
      </c>
      <c r="I274" s="36">
        <v>1101.4333333333334</v>
      </c>
      <c r="J274" s="36">
        <v>1116.9166666666667</v>
      </c>
      <c r="K274" s="31">
        <v>1085.95</v>
      </c>
      <c r="L274" s="31">
        <v>1058.5999999999999</v>
      </c>
      <c r="M274" s="31">
        <v>21.69567</v>
      </c>
      <c r="N274" s="1"/>
      <c r="O274" s="1"/>
    </row>
    <row r="275" spans="1:15" ht="12.75" customHeight="1">
      <c r="A275" s="33">
        <v>265</v>
      </c>
      <c r="B275" s="53" t="s">
        <v>1052</v>
      </c>
      <c r="C275" s="31">
        <v>357.65</v>
      </c>
      <c r="D275" s="36">
        <v>357.84999999999997</v>
      </c>
      <c r="E275" s="36">
        <v>354.99999999999994</v>
      </c>
      <c r="F275" s="36">
        <v>352.34999999999997</v>
      </c>
      <c r="G275" s="36">
        <v>349.49999999999994</v>
      </c>
      <c r="H275" s="36">
        <v>360.49999999999994</v>
      </c>
      <c r="I275" s="36">
        <v>363.34999999999997</v>
      </c>
      <c r="J275" s="36">
        <v>365.99999999999994</v>
      </c>
      <c r="K275" s="31">
        <v>360.7</v>
      </c>
      <c r="L275" s="31">
        <v>355.2</v>
      </c>
      <c r="M275" s="31">
        <v>120.42413999999999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479.65</v>
      </c>
      <c r="D276" s="36">
        <v>480.06666666666661</v>
      </c>
      <c r="E276" s="36">
        <v>475.23333333333323</v>
      </c>
      <c r="F276" s="36">
        <v>470.81666666666661</v>
      </c>
      <c r="G276" s="36">
        <v>465.98333333333323</v>
      </c>
      <c r="H276" s="36">
        <v>484.48333333333323</v>
      </c>
      <c r="I276" s="36">
        <v>489.31666666666661</v>
      </c>
      <c r="J276" s="36">
        <v>493.73333333333323</v>
      </c>
      <c r="K276" s="31">
        <v>484.9</v>
      </c>
      <c r="L276" s="31">
        <v>475.65</v>
      </c>
      <c r="M276" s="31">
        <v>23.266390000000001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517.54999999999995</v>
      </c>
      <c r="D277" s="36">
        <v>519.81666666666661</v>
      </c>
      <c r="E277" s="36">
        <v>510.73333333333323</v>
      </c>
      <c r="F277" s="36">
        <v>503.91666666666663</v>
      </c>
      <c r="G277" s="36">
        <v>494.83333333333326</v>
      </c>
      <c r="H277" s="36">
        <v>526.63333333333321</v>
      </c>
      <c r="I277" s="36">
        <v>535.7166666666667</v>
      </c>
      <c r="J277" s="36">
        <v>542.53333333333319</v>
      </c>
      <c r="K277" s="31">
        <v>528.9</v>
      </c>
      <c r="L277" s="31">
        <v>513</v>
      </c>
      <c r="M277" s="31">
        <v>1.59935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709.7</v>
      </c>
      <c r="D278" s="36">
        <v>705.9</v>
      </c>
      <c r="E278" s="36">
        <v>696.8</v>
      </c>
      <c r="F278" s="36">
        <v>683.9</v>
      </c>
      <c r="G278" s="36">
        <v>674.8</v>
      </c>
      <c r="H278" s="36">
        <v>718.8</v>
      </c>
      <c r="I278" s="36">
        <v>727.90000000000009</v>
      </c>
      <c r="J278" s="36">
        <v>740.8</v>
      </c>
      <c r="K278" s="31">
        <v>715</v>
      </c>
      <c r="L278" s="31">
        <v>693</v>
      </c>
      <c r="M278" s="31">
        <v>1.7233499999999999</v>
      </c>
      <c r="N278" s="1"/>
      <c r="O278" s="1"/>
    </row>
    <row r="279" spans="1:15" ht="12.75" customHeight="1">
      <c r="A279" s="33">
        <v>269</v>
      </c>
      <c r="B279" s="53" t="s">
        <v>1053</v>
      </c>
      <c r="C279" s="31">
        <v>556.45000000000005</v>
      </c>
      <c r="D279" s="36">
        <v>544.75</v>
      </c>
      <c r="E279" s="36">
        <v>522.70000000000005</v>
      </c>
      <c r="F279" s="36">
        <v>488.95000000000005</v>
      </c>
      <c r="G279" s="36">
        <v>466.90000000000009</v>
      </c>
      <c r="H279" s="36">
        <v>578.5</v>
      </c>
      <c r="I279" s="36">
        <v>600.54999999999995</v>
      </c>
      <c r="J279" s="36">
        <v>634.29999999999995</v>
      </c>
      <c r="K279" s="31">
        <v>566.79999999999995</v>
      </c>
      <c r="L279" s="31">
        <v>511</v>
      </c>
      <c r="M279" s="31">
        <v>23.03378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968.1</v>
      </c>
      <c r="D280" s="36">
        <v>965.41666666666663</v>
      </c>
      <c r="E280" s="36">
        <v>955.93333333333328</v>
      </c>
      <c r="F280" s="36">
        <v>943.76666666666665</v>
      </c>
      <c r="G280" s="36">
        <v>934.2833333333333</v>
      </c>
      <c r="H280" s="36">
        <v>977.58333333333326</v>
      </c>
      <c r="I280" s="36">
        <v>987.06666666666661</v>
      </c>
      <c r="J280" s="36">
        <v>999.23333333333323</v>
      </c>
      <c r="K280" s="31">
        <v>974.9</v>
      </c>
      <c r="L280" s="31">
        <v>953.25</v>
      </c>
      <c r="M280" s="31">
        <v>2.7678400000000001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430.15</v>
      </c>
      <c r="D281" s="36">
        <v>427.63333333333338</v>
      </c>
      <c r="E281" s="36">
        <v>421.41666666666674</v>
      </c>
      <c r="F281" s="36">
        <v>412.68333333333334</v>
      </c>
      <c r="G281" s="36">
        <v>406.4666666666667</v>
      </c>
      <c r="H281" s="36">
        <v>436.36666666666679</v>
      </c>
      <c r="I281" s="36">
        <v>442.58333333333337</v>
      </c>
      <c r="J281" s="36">
        <v>451.31666666666683</v>
      </c>
      <c r="K281" s="31">
        <v>433.85</v>
      </c>
      <c r="L281" s="31">
        <v>418.9</v>
      </c>
      <c r="M281" s="31">
        <v>8.3327200000000001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808.8</v>
      </c>
      <c r="D282" s="36">
        <v>810.4666666666667</v>
      </c>
      <c r="E282" s="36">
        <v>800.93333333333339</v>
      </c>
      <c r="F282" s="36">
        <v>793.06666666666672</v>
      </c>
      <c r="G282" s="36">
        <v>783.53333333333342</v>
      </c>
      <c r="H282" s="36">
        <v>818.33333333333337</v>
      </c>
      <c r="I282" s="36">
        <v>827.86666666666667</v>
      </c>
      <c r="J282" s="36">
        <v>835.73333333333335</v>
      </c>
      <c r="K282" s="31">
        <v>820</v>
      </c>
      <c r="L282" s="31">
        <v>802.6</v>
      </c>
      <c r="M282" s="31">
        <v>0.98609000000000002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4160.5</v>
      </c>
      <c r="D283" s="36">
        <v>4153.6500000000005</v>
      </c>
      <c r="E283" s="36">
        <v>4109.8500000000013</v>
      </c>
      <c r="F283" s="36">
        <v>4059.2000000000007</v>
      </c>
      <c r="G283" s="36">
        <v>4015.4000000000015</v>
      </c>
      <c r="H283" s="36">
        <v>4204.3000000000011</v>
      </c>
      <c r="I283" s="36">
        <v>4248.1000000000004</v>
      </c>
      <c r="J283" s="36">
        <v>4298.7500000000009</v>
      </c>
      <c r="K283" s="31">
        <v>4197.45</v>
      </c>
      <c r="L283" s="31">
        <v>4103</v>
      </c>
      <c r="M283" s="31">
        <v>1.2825500000000001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276</v>
      </c>
      <c r="D284" s="36">
        <v>271.38333333333333</v>
      </c>
      <c r="E284" s="36">
        <v>265.21666666666664</v>
      </c>
      <c r="F284" s="36">
        <v>254.43333333333334</v>
      </c>
      <c r="G284" s="36">
        <v>248.26666666666665</v>
      </c>
      <c r="H284" s="36">
        <v>282.16666666666663</v>
      </c>
      <c r="I284" s="36">
        <v>288.33333333333337</v>
      </c>
      <c r="J284" s="36">
        <v>299.11666666666662</v>
      </c>
      <c r="K284" s="31">
        <v>277.55</v>
      </c>
      <c r="L284" s="31">
        <v>260.60000000000002</v>
      </c>
      <c r="M284" s="31">
        <v>28.923770000000001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1506.35</v>
      </c>
      <c r="D285" s="36">
        <v>1499.8166666666666</v>
      </c>
      <c r="E285" s="36">
        <v>1480.6333333333332</v>
      </c>
      <c r="F285" s="36">
        <v>1454.9166666666665</v>
      </c>
      <c r="G285" s="36">
        <v>1435.7333333333331</v>
      </c>
      <c r="H285" s="36">
        <v>1525.5333333333333</v>
      </c>
      <c r="I285" s="36">
        <v>1544.7166666666667</v>
      </c>
      <c r="J285" s="36">
        <v>1570.4333333333334</v>
      </c>
      <c r="K285" s="31">
        <v>1519</v>
      </c>
      <c r="L285" s="31">
        <v>1474.1</v>
      </c>
      <c r="M285" s="31">
        <v>6.4379600000000003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287.8</v>
      </c>
      <c r="D286" s="36">
        <v>287.36666666666662</v>
      </c>
      <c r="E286" s="36">
        <v>277.73333333333323</v>
      </c>
      <c r="F286" s="36">
        <v>267.66666666666663</v>
      </c>
      <c r="G286" s="36">
        <v>258.03333333333325</v>
      </c>
      <c r="H286" s="36">
        <v>297.43333333333322</v>
      </c>
      <c r="I286" s="36">
        <v>307.06666666666655</v>
      </c>
      <c r="J286" s="36">
        <v>317.13333333333321</v>
      </c>
      <c r="K286" s="31">
        <v>297</v>
      </c>
      <c r="L286" s="31">
        <v>277.3</v>
      </c>
      <c r="M286" s="31">
        <v>24.14621</v>
      </c>
      <c r="N286" s="1"/>
      <c r="O286" s="1"/>
    </row>
    <row r="287" spans="1:15" ht="12.75" customHeight="1">
      <c r="A287" s="33">
        <v>277</v>
      </c>
      <c r="B287" s="53" t="s">
        <v>801</v>
      </c>
      <c r="C287" s="31">
        <v>4630.6499999999996</v>
      </c>
      <c r="D287" s="36">
        <v>4662.0666666666666</v>
      </c>
      <c r="E287" s="36">
        <v>4574.1333333333332</v>
      </c>
      <c r="F287" s="36">
        <v>4517.6166666666668</v>
      </c>
      <c r="G287" s="36">
        <v>4429.6833333333334</v>
      </c>
      <c r="H287" s="36">
        <v>4718.583333333333</v>
      </c>
      <c r="I287" s="36">
        <v>4806.5166666666655</v>
      </c>
      <c r="J287" s="36">
        <v>4863.0333333333328</v>
      </c>
      <c r="K287" s="31">
        <v>4750</v>
      </c>
      <c r="L287" s="31">
        <v>4605.55</v>
      </c>
      <c r="M287" s="31">
        <v>0.23672000000000001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1305.3499999999999</v>
      </c>
      <c r="D288" s="36">
        <v>1300.25</v>
      </c>
      <c r="E288" s="36">
        <v>1281.0999999999999</v>
      </c>
      <c r="F288" s="36">
        <v>1256.8499999999999</v>
      </c>
      <c r="G288" s="36">
        <v>1237.6999999999998</v>
      </c>
      <c r="H288" s="36">
        <v>1324.5</v>
      </c>
      <c r="I288" s="36">
        <v>1343.65</v>
      </c>
      <c r="J288" s="36">
        <v>1367.9</v>
      </c>
      <c r="K288" s="31">
        <v>1319.4</v>
      </c>
      <c r="L288" s="31">
        <v>1276</v>
      </c>
      <c r="M288" s="31">
        <v>2.73129</v>
      </c>
      <c r="N288" s="1"/>
      <c r="O288" s="1"/>
    </row>
    <row r="289" spans="1:15" ht="12.75" customHeight="1">
      <c r="A289" s="33">
        <v>279</v>
      </c>
      <c r="B289" s="53" t="s">
        <v>789</v>
      </c>
      <c r="C289" s="31">
        <v>1226.0999999999999</v>
      </c>
      <c r="D289" s="36">
        <v>1228.0333333333333</v>
      </c>
      <c r="E289" s="36">
        <v>1211.0666666666666</v>
      </c>
      <c r="F289" s="36">
        <v>1196.0333333333333</v>
      </c>
      <c r="G289" s="36">
        <v>1179.0666666666666</v>
      </c>
      <c r="H289" s="36">
        <v>1243.0666666666666</v>
      </c>
      <c r="I289" s="36">
        <v>1260.0333333333333</v>
      </c>
      <c r="J289" s="36">
        <v>1275.0666666666666</v>
      </c>
      <c r="K289" s="31">
        <v>1245</v>
      </c>
      <c r="L289" s="31">
        <v>1213</v>
      </c>
      <c r="M289" s="31">
        <v>1.6213599999999999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399.8</v>
      </c>
      <c r="D290" s="36">
        <v>401.25</v>
      </c>
      <c r="E290" s="36">
        <v>396.25</v>
      </c>
      <c r="F290" s="36">
        <v>392.7</v>
      </c>
      <c r="G290" s="36">
        <v>387.7</v>
      </c>
      <c r="H290" s="36">
        <v>404.8</v>
      </c>
      <c r="I290" s="36">
        <v>409.8</v>
      </c>
      <c r="J290" s="36">
        <v>413.35</v>
      </c>
      <c r="K290" s="31">
        <v>406.25</v>
      </c>
      <c r="L290" s="31">
        <v>397.7</v>
      </c>
      <c r="M290" s="31">
        <v>7.7750500000000002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273.05</v>
      </c>
      <c r="D291" s="36">
        <v>272.76666666666665</v>
      </c>
      <c r="E291" s="36">
        <v>270.5333333333333</v>
      </c>
      <c r="F291" s="36">
        <v>268.01666666666665</v>
      </c>
      <c r="G291" s="36">
        <v>265.7833333333333</v>
      </c>
      <c r="H291" s="36">
        <v>275.2833333333333</v>
      </c>
      <c r="I291" s="36">
        <v>277.51666666666665</v>
      </c>
      <c r="J291" s="36">
        <v>280.0333333333333</v>
      </c>
      <c r="K291" s="31">
        <v>275</v>
      </c>
      <c r="L291" s="31">
        <v>270.25</v>
      </c>
      <c r="M291" s="31">
        <v>2.68113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196.8</v>
      </c>
      <c r="D292" s="36">
        <v>196.38333333333333</v>
      </c>
      <c r="E292" s="36">
        <v>194.76666666666665</v>
      </c>
      <c r="F292" s="36">
        <v>192.73333333333332</v>
      </c>
      <c r="G292" s="36">
        <v>191.11666666666665</v>
      </c>
      <c r="H292" s="36">
        <v>198.41666666666666</v>
      </c>
      <c r="I292" s="36">
        <v>200.03333333333333</v>
      </c>
      <c r="J292" s="36">
        <v>202.06666666666666</v>
      </c>
      <c r="K292" s="31">
        <v>198</v>
      </c>
      <c r="L292" s="31">
        <v>194.35</v>
      </c>
      <c r="M292" s="31">
        <v>14.902419999999999</v>
      </c>
      <c r="N292" s="1"/>
      <c r="O292" s="1"/>
    </row>
    <row r="293" spans="1:15" ht="12.75" customHeight="1">
      <c r="A293" s="33">
        <v>283</v>
      </c>
      <c r="B293" s="53" t="s">
        <v>835</v>
      </c>
      <c r="C293" s="31">
        <v>3461</v>
      </c>
      <c r="D293" s="36">
        <v>3411.35</v>
      </c>
      <c r="E293" s="36">
        <v>3354.7</v>
      </c>
      <c r="F293" s="36">
        <v>3248.4</v>
      </c>
      <c r="G293" s="36">
        <v>3191.75</v>
      </c>
      <c r="H293" s="36">
        <v>3517.6499999999996</v>
      </c>
      <c r="I293" s="36">
        <v>3574.3</v>
      </c>
      <c r="J293" s="36">
        <v>3680.5999999999995</v>
      </c>
      <c r="K293" s="31">
        <v>3468</v>
      </c>
      <c r="L293" s="31">
        <v>3305.05</v>
      </c>
      <c r="M293" s="31">
        <v>3.6117900000000001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799.6</v>
      </c>
      <c r="D294" s="36">
        <v>797.08333333333337</v>
      </c>
      <c r="E294" s="36">
        <v>790.16666666666674</v>
      </c>
      <c r="F294" s="36">
        <v>780.73333333333335</v>
      </c>
      <c r="G294" s="36">
        <v>773.81666666666672</v>
      </c>
      <c r="H294" s="36">
        <v>806.51666666666677</v>
      </c>
      <c r="I294" s="36">
        <v>813.43333333333351</v>
      </c>
      <c r="J294" s="36">
        <v>822.86666666666679</v>
      </c>
      <c r="K294" s="31">
        <v>804</v>
      </c>
      <c r="L294" s="31">
        <v>787.65</v>
      </c>
      <c r="M294" s="31">
        <v>3.3192300000000001</v>
      </c>
      <c r="N294" s="1"/>
      <c r="O294" s="1"/>
    </row>
    <row r="295" spans="1:15" ht="12.75" customHeight="1">
      <c r="A295" s="33">
        <v>285</v>
      </c>
      <c r="B295" s="53" t="s">
        <v>800</v>
      </c>
      <c r="C295" s="31">
        <v>752.8</v>
      </c>
      <c r="D295" s="36">
        <v>742.58333333333337</v>
      </c>
      <c r="E295" s="36">
        <v>727.56666666666672</v>
      </c>
      <c r="F295" s="36">
        <v>702.33333333333337</v>
      </c>
      <c r="G295" s="36">
        <v>687.31666666666672</v>
      </c>
      <c r="H295" s="36">
        <v>767.81666666666672</v>
      </c>
      <c r="I295" s="36">
        <v>782.83333333333337</v>
      </c>
      <c r="J295" s="36">
        <v>808.06666666666672</v>
      </c>
      <c r="K295" s="31">
        <v>757.6</v>
      </c>
      <c r="L295" s="31">
        <v>717.35</v>
      </c>
      <c r="M295" s="31">
        <v>2.4169499999999999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1699.55</v>
      </c>
      <c r="D296" s="36">
        <v>1695.2</v>
      </c>
      <c r="E296" s="36">
        <v>1685.45</v>
      </c>
      <c r="F296" s="36">
        <v>1671.35</v>
      </c>
      <c r="G296" s="36">
        <v>1661.6</v>
      </c>
      <c r="H296" s="36">
        <v>1709.3000000000002</v>
      </c>
      <c r="I296" s="36">
        <v>1719.0500000000002</v>
      </c>
      <c r="J296" s="36">
        <v>1733.1500000000003</v>
      </c>
      <c r="K296" s="31">
        <v>1704.95</v>
      </c>
      <c r="L296" s="31">
        <v>1681.1</v>
      </c>
      <c r="M296" s="31">
        <v>60.586970000000001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1905.6</v>
      </c>
      <c r="D297" s="36">
        <v>1918.0166666666667</v>
      </c>
      <c r="E297" s="36">
        <v>1886.0333333333333</v>
      </c>
      <c r="F297" s="36">
        <v>1866.4666666666667</v>
      </c>
      <c r="G297" s="36">
        <v>1834.4833333333333</v>
      </c>
      <c r="H297" s="36">
        <v>1937.5833333333333</v>
      </c>
      <c r="I297" s="36">
        <v>1969.5666666666664</v>
      </c>
      <c r="J297" s="36">
        <v>1989.1333333333332</v>
      </c>
      <c r="K297" s="31">
        <v>1950</v>
      </c>
      <c r="L297" s="31">
        <v>1898.45</v>
      </c>
      <c r="M297" s="31">
        <v>0.50644999999999996</v>
      </c>
      <c r="N297" s="1"/>
      <c r="O297" s="1"/>
    </row>
    <row r="298" spans="1:15" ht="12.75" customHeight="1">
      <c r="A298" s="33">
        <v>288</v>
      </c>
      <c r="B298" s="53" t="s">
        <v>860</v>
      </c>
      <c r="C298" s="31">
        <v>156.35</v>
      </c>
      <c r="D298" s="36">
        <v>157.31666666666663</v>
      </c>
      <c r="E298" s="36">
        <v>154.68333333333328</v>
      </c>
      <c r="F298" s="36">
        <v>153.01666666666665</v>
      </c>
      <c r="G298" s="36">
        <v>150.3833333333333</v>
      </c>
      <c r="H298" s="36">
        <v>158.98333333333326</v>
      </c>
      <c r="I298" s="36">
        <v>161.61666666666665</v>
      </c>
      <c r="J298" s="36">
        <v>163.28333333333325</v>
      </c>
      <c r="K298" s="31">
        <v>159.94999999999999</v>
      </c>
      <c r="L298" s="31">
        <v>155.65</v>
      </c>
      <c r="M298" s="31">
        <v>24.538519999999998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4588.1499999999996</v>
      </c>
      <c r="D299" s="36">
        <v>4566.3499999999995</v>
      </c>
      <c r="E299" s="36">
        <v>4497.0499999999993</v>
      </c>
      <c r="F299" s="36">
        <v>4405.95</v>
      </c>
      <c r="G299" s="36">
        <v>4336.6499999999996</v>
      </c>
      <c r="H299" s="36">
        <v>4657.4499999999989</v>
      </c>
      <c r="I299" s="36">
        <v>4726.75</v>
      </c>
      <c r="J299" s="36">
        <v>4817.8499999999985</v>
      </c>
      <c r="K299" s="31">
        <v>4635.6499999999996</v>
      </c>
      <c r="L299" s="31">
        <v>4475.25</v>
      </c>
      <c r="M299" s="31">
        <v>4.0873699999999999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655.55</v>
      </c>
      <c r="D300" s="36">
        <v>652.56666666666661</v>
      </c>
      <c r="E300" s="36">
        <v>647.23333333333323</v>
      </c>
      <c r="F300" s="36">
        <v>638.91666666666663</v>
      </c>
      <c r="G300" s="36">
        <v>633.58333333333326</v>
      </c>
      <c r="H300" s="36">
        <v>660.88333333333321</v>
      </c>
      <c r="I300" s="36">
        <v>666.2166666666667</v>
      </c>
      <c r="J300" s="36">
        <v>674.53333333333319</v>
      </c>
      <c r="K300" s="31">
        <v>657.9</v>
      </c>
      <c r="L300" s="31">
        <v>644.25</v>
      </c>
      <c r="M300" s="31">
        <v>24.391580000000001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4775.75</v>
      </c>
      <c r="D301" s="36">
        <v>4767.75</v>
      </c>
      <c r="E301" s="36">
        <v>4730.5</v>
      </c>
      <c r="F301" s="36">
        <v>4685.25</v>
      </c>
      <c r="G301" s="36">
        <v>4648</v>
      </c>
      <c r="H301" s="36">
        <v>4813</v>
      </c>
      <c r="I301" s="36">
        <v>4850.25</v>
      </c>
      <c r="J301" s="36">
        <v>4895.5</v>
      </c>
      <c r="K301" s="31">
        <v>4805</v>
      </c>
      <c r="L301" s="31">
        <v>4722.5</v>
      </c>
      <c r="M301" s="31">
        <v>2.7680699999999998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3460.85</v>
      </c>
      <c r="D302" s="36">
        <v>3456.1999999999994</v>
      </c>
      <c r="E302" s="36">
        <v>3439.6999999999989</v>
      </c>
      <c r="F302" s="36">
        <v>3418.5499999999997</v>
      </c>
      <c r="G302" s="36">
        <v>3402.0499999999993</v>
      </c>
      <c r="H302" s="36">
        <v>3477.3499999999985</v>
      </c>
      <c r="I302" s="36">
        <v>3493.8499999999995</v>
      </c>
      <c r="J302" s="36">
        <v>3514.9999999999982</v>
      </c>
      <c r="K302" s="31">
        <v>3472.7</v>
      </c>
      <c r="L302" s="31">
        <v>3435.05</v>
      </c>
      <c r="M302" s="31">
        <v>14.099919999999999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481.65</v>
      </c>
      <c r="D303" s="36">
        <v>483.2166666666667</v>
      </c>
      <c r="E303" s="36">
        <v>478.43333333333339</v>
      </c>
      <c r="F303" s="36">
        <v>475.2166666666667</v>
      </c>
      <c r="G303" s="36">
        <v>470.43333333333339</v>
      </c>
      <c r="H303" s="36">
        <v>486.43333333333339</v>
      </c>
      <c r="I303" s="36">
        <v>491.2166666666667</v>
      </c>
      <c r="J303" s="36">
        <v>494.43333333333339</v>
      </c>
      <c r="K303" s="31">
        <v>488</v>
      </c>
      <c r="L303" s="31">
        <v>480</v>
      </c>
      <c r="M303" s="31">
        <v>0.91022000000000003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456.4</v>
      </c>
      <c r="D304" s="36">
        <v>456.0333333333333</v>
      </c>
      <c r="E304" s="36">
        <v>451.61666666666662</v>
      </c>
      <c r="F304" s="36">
        <v>446.83333333333331</v>
      </c>
      <c r="G304" s="36">
        <v>442.41666666666663</v>
      </c>
      <c r="H304" s="36">
        <v>460.81666666666661</v>
      </c>
      <c r="I304" s="36">
        <v>465.23333333333335</v>
      </c>
      <c r="J304" s="36">
        <v>470.01666666666659</v>
      </c>
      <c r="K304" s="31">
        <v>460.45</v>
      </c>
      <c r="L304" s="31">
        <v>451.25</v>
      </c>
      <c r="M304" s="31">
        <v>22.165240000000001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260.2</v>
      </c>
      <c r="D305" s="36">
        <v>264.98333333333329</v>
      </c>
      <c r="E305" s="36">
        <v>254.06666666666661</v>
      </c>
      <c r="F305" s="36">
        <v>247.93333333333334</v>
      </c>
      <c r="G305" s="36">
        <v>237.01666666666665</v>
      </c>
      <c r="H305" s="36">
        <v>271.11666666666656</v>
      </c>
      <c r="I305" s="36">
        <v>282.03333333333319</v>
      </c>
      <c r="J305" s="36">
        <v>288.16666666666652</v>
      </c>
      <c r="K305" s="31">
        <v>275.89999999999998</v>
      </c>
      <c r="L305" s="31">
        <v>258.85000000000002</v>
      </c>
      <c r="M305" s="31">
        <v>77.544579999999996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149.94999999999999</v>
      </c>
      <c r="D306" s="36">
        <v>149.63333333333333</v>
      </c>
      <c r="E306" s="36">
        <v>148.31666666666666</v>
      </c>
      <c r="F306" s="36">
        <v>146.68333333333334</v>
      </c>
      <c r="G306" s="36">
        <v>145.36666666666667</v>
      </c>
      <c r="H306" s="36">
        <v>151.26666666666665</v>
      </c>
      <c r="I306" s="36">
        <v>152.58333333333331</v>
      </c>
      <c r="J306" s="36">
        <v>154.21666666666664</v>
      </c>
      <c r="K306" s="31">
        <v>150.94999999999999</v>
      </c>
      <c r="L306" s="31">
        <v>148</v>
      </c>
      <c r="M306" s="31">
        <v>18.854759999999999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1055.45</v>
      </c>
      <c r="D307" s="36">
        <v>1051.0666666666666</v>
      </c>
      <c r="E307" s="36">
        <v>1035.3833333333332</v>
      </c>
      <c r="F307" s="36">
        <v>1015.3166666666666</v>
      </c>
      <c r="G307" s="36">
        <v>999.63333333333321</v>
      </c>
      <c r="H307" s="36">
        <v>1071.1333333333332</v>
      </c>
      <c r="I307" s="36">
        <v>1086.8166666666666</v>
      </c>
      <c r="J307" s="36">
        <v>1106.8833333333332</v>
      </c>
      <c r="K307" s="31">
        <v>1066.75</v>
      </c>
      <c r="L307" s="31">
        <v>1031</v>
      </c>
      <c r="M307" s="31">
        <v>76.588099999999997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9283.5499999999993</v>
      </c>
      <c r="D308" s="36">
        <v>9483.6666666666661</v>
      </c>
      <c r="E308" s="36">
        <v>9032.2833333333328</v>
      </c>
      <c r="F308" s="36">
        <v>8781.0166666666664</v>
      </c>
      <c r="G308" s="36">
        <v>8329.6333333333332</v>
      </c>
      <c r="H308" s="36">
        <v>9734.9333333333325</v>
      </c>
      <c r="I308" s="36">
        <v>10186.316666666668</v>
      </c>
      <c r="J308" s="36">
        <v>10437.583333333332</v>
      </c>
      <c r="K308" s="31">
        <v>9935.0499999999993</v>
      </c>
      <c r="L308" s="31">
        <v>9232.4</v>
      </c>
      <c r="M308" s="31">
        <v>2.5518100000000001</v>
      </c>
      <c r="N308" s="1"/>
      <c r="O308" s="1"/>
    </row>
    <row r="309" spans="1:15" ht="12.75" customHeight="1">
      <c r="A309" s="33">
        <v>299</v>
      </c>
      <c r="B309" s="53" t="s">
        <v>1054</v>
      </c>
      <c r="C309" s="31">
        <v>705.75</v>
      </c>
      <c r="D309" s="36">
        <v>710.48333333333323</v>
      </c>
      <c r="E309" s="36">
        <v>698.86666666666645</v>
      </c>
      <c r="F309" s="36">
        <v>691.98333333333323</v>
      </c>
      <c r="G309" s="36">
        <v>680.36666666666645</v>
      </c>
      <c r="H309" s="36">
        <v>717.36666666666645</v>
      </c>
      <c r="I309" s="36">
        <v>728.98333333333323</v>
      </c>
      <c r="J309" s="36">
        <v>735.86666666666645</v>
      </c>
      <c r="K309" s="31">
        <v>722.1</v>
      </c>
      <c r="L309" s="31">
        <v>703.6</v>
      </c>
      <c r="M309" s="31">
        <v>2.4492500000000001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1715.8</v>
      </c>
      <c r="D310" s="36">
        <v>1703.9166666666667</v>
      </c>
      <c r="E310" s="36">
        <v>1679.8333333333335</v>
      </c>
      <c r="F310" s="36">
        <v>1643.8666666666668</v>
      </c>
      <c r="G310" s="36">
        <v>1619.7833333333335</v>
      </c>
      <c r="H310" s="36">
        <v>1739.8833333333334</v>
      </c>
      <c r="I310" s="36">
        <v>1763.9666666666669</v>
      </c>
      <c r="J310" s="36">
        <v>1799.9333333333334</v>
      </c>
      <c r="K310" s="31">
        <v>1728</v>
      </c>
      <c r="L310" s="31">
        <v>1667.95</v>
      </c>
      <c r="M310" s="31">
        <v>26.659269999999999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75.75</v>
      </c>
      <c r="D311" s="36">
        <v>76.3</v>
      </c>
      <c r="E311" s="36">
        <v>74.25</v>
      </c>
      <c r="F311" s="36">
        <v>72.75</v>
      </c>
      <c r="G311" s="36">
        <v>70.7</v>
      </c>
      <c r="H311" s="36">
        <v>77.8</v>
      </c>
      <c r="I311" s="36">
        <v>79.84999999999998</v>
      </c>
      <c r="J311" s="36">
        <v>81.349999999999994</v>
      </c>
      <c r="K311" s="31">
        <v>78.349999999999994</v>
      </c>
      <c r="L311" s="31">
        <v>74.8</v>
      </c>
      <c r="M311" s="31">
        <v>38.144539999999999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129481.25</v>
      </c>
      <c r="D312" s="36">
        <v>129560.41666666667</v>
      </c>
      <c r="E312" s="36">
        <v>128920.83333333334</v>
      </c>
      <c r="F312" s="36">
        <v>128360.41666666667</v>
      </c>
      <c r="G312" s="36">
        <v>127720.83333333334</v>
      </c>
      <c r="H312" s="36">
        <v>130120.83333333334</v>
      </c>
      <c r="I312" s="36">
        <v>130760.41666666669</v>
      </c>
      <c r="J312" s="36">
        <v>131320.83333333334</v>
      </c>
      <c r="K312" s="31">
        <v>130200</v>
      </c>
      <c r="L312" s="31">
        <v>129000</v>
      </c>
      <c r="M312" s="31">
        <v>7.1080000000000004E-2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2135.9</v>
      </c>
      <c r="D313" s="36">
        <v>2116.3333333333335</v>
      </c>
      <c r="E313" s="36">
        <v>2085.5166666666669</v>
      </c>
      <c r="F313" s="36">
        <v>2035.1333333333332</v>
      </c>
      <c r="G313" s="36">
        <v>2004.3166666666666</v>
      </c>
      <c r="H313" s="36">
        <v>2166.7166666666672</v>
      </c>
      <c r="I313" s="36">
        <v>2197.5333333333338</v>
      </c>
      <c r="J313" s="36">
        <v>2247.9166666666674</v>
      </c>
      <c r="K313" s="31">
        <v>2147.15</v>
      </c>
      <c r="L313" s="31">
        <v>2065.9499999999998</v>
      </c>
      <c r="M313" s="31">
        <v>6.8550300000000002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1312.6</v>
      </c>
      <c r="D314" s="36">
        <v>1299.0166666666667</v>
      </c>
      <c r="E314" s="36">
        <v>1266.2333333333333</v>
      </c>
      <c r="F314" s="36">
        <v>1219.8666666666668</v>
      </c>
      <c r="G314" s="36">
        <v>1187.0833333333335</v>
      </c>
      <c r="H314" s="36">
        <v>1345.3833333333332</v>
      </c>
      <c r="I314" s="36">
        <v>1378.1666666666665</v>
      </c>
      <c r="J314" s="36">
        <v>1424.5333333333331</v>
      </c>
      <c r="K314" s="31">
        <v>1331.8</v>
      </c>
      <c r="L314" s="31">
        <v>1252.6500000000001</v>
      </c>
      <c r="M314" s="31">
        <v>25.732880000000002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1298.2</v>
      </c>
      <c r="D315" s="36">
        <v>1299.5333333333333</v>
      </c>
      <c r="E315" s="36">
        <v>1289.3166666666666</v>
      </c>
      <c r="F315" s="36">
        <v>1280.4333333333334</v>
      </c>
      <c r="G315" s="36">
        <v>1270.2166666666667</v>
      </c>
      <c r="H315" s="36">
        <v>1308.4166666666665</v>
      </c>
      <c r="I315" s="36">
        <v>1318.6333333333332</v>
      </c>
      <c r="J315" s="36">
        <v>1327.5166666666664</v>
      </c>
      <c r="K315" s="31">
        <v>1309.75</v>
      </c>
      <c r="L315" s="31">
        <v>1290.6500000000001</v>
      </c>
      <c r="M315" s="31">
        <v>3.0438800000000001</v>
      </c>
      <c r="N315" s="1"/>
      <c r="O315" s="1"/>
    </row>
    <row r="316" spans="1:15" ht="12.75" customHeight="1">
      <c r="A316" s="33">
        <v>306</v>
      </c>
      <c r="B316" s="53" t="s">
        <v>1055</v>
      </c>
      <c r="C316" s="31">
        <v>753.5</v>
      </c>
      <c r="D316" s="36">
        <v>757.58333333333337</v>
      </c>
      <c r="E316" s="36">
        <v>740.16666666666674</v>
      </c>
      <c r="F316" s="36">
        <v>726.83333333333337</v>
      </c>
      <c r="G316" s="36">
        <v>709.41666666666674</v>
      </c>
      <c r="H316" s="36">
        <v>770.91666666666674</v>
      </c>
      <c r="I316" s="36">
        <v>788.33333333333348</v>
      </c>
      <c r="J316" s="36">
        <v>801.66666666666674</v>
      </c>
      <c r="K316" s="31">
        <v>775</v>
      </c>
      <c r="L316" s="31">
        <v>744.25</v>
      </c>
      <c r="M316" s="31">
        <v>7.5410199999999996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266.05</v>
      </c>
      <c r="D317" s="36">
        <v>265.26666666666671</v>
      </c>
      <c r="E317" s="36">
        <v>261.88333333333344</v>
      </c>
      <c r="F317" s="36">
        <v>257.71666666666675</v>
      </c>
      <c r="G317" s="36">
        <v>254.33333333333348</v>
      </c>
      <c r="H317" s="36">
        <v>269.43333333333339</v>
      </c>
      <c r="I317" s="36">
        <v>272.81666666666672</v>
      </c>
      <c r="J317" s="36">
        <v>276.98333333333335</v>
      </c>
      <c r="K317" s="31">
        <v>268.64999999999998</v>
      </c>
      <c r="L317" s="31">
        <v>261.10000000000002</v>
      </c>
      <c r="M317" s="31">
        <v>36.334330000000001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2521.0500000000002</v>
      </c>
      <c r="D318" s="36">
        <v>2515.35</v>
      </c>
      <c r="E318" s="36">
        <v>2495.6999999999998</v>
      </c>
      <c r="F318" s="36">
        <v>2470.35</v>
      </c>
      <c r="G318" s="36">
        <v>2450.6999999999998</v>
      </c>
      <c r="H318" s="36">
        <v>2540.6999999999998</v>
      </c>
      <c r="I318" s="36">
        <v>2560.3500000000004</v>
      </c>
      <c r="J318" s="36">
        <v>2585.6999999999998</v>
      </c>
      <c r="K318" s="31">
        <v>2535</v>
      </c>
      <c r="L318" s="31">
        <v>2490</v>
      </c>
      <c r="M318" s="31">
        <v>29.749210000000001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402.1</v>
      </c>
      <c r="D319" s="36">
        <v>401.68333333333334</v>
      </c>
      <c r="E319" s="36">
        <v>398.41666666666669</v>
      </c>
      <c r="F319" s="36">
        <v>394.73333333333335</v>
      </c>
      <c r="G319" s="36">
        <v>391.4666666666667</v>
      </c>
      <c r="H319" s="36">
        <v>405.36666666666667</v>
      </c>
      <c r="I319" s="36">
        <v>408.63333333333333</v>
      </c>
      <c r="J319" s="36">
        <v>412.31666666666666</v>
      </c>
      <c r="K319" s="31">
        <v>404.95</v>
      </c>
      <c r="L319" s="31">
        <v>398</v>
      </c>
      <c r="M319" s="31">
        <v>0.90907000000000004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599.75</v>
      </c>
      <c r="D320" s="36">
        <v>603.25</v>
      </c>
      <c r="E320" s="36">
        <v>594.5</v>
      </c>
      <c r="F320" s="36">
        <v>589.25</v>
      </c>
      <c r="G320" s="36">
        <v>580.5</v>
      </c>
      <c r="H320" s="36">
        <v>608.5</v>
      </c>
      <c r="I320" s="36">
        <v>617.25</v>
      </c>
      <c r="J320" s="36">
        <v>622.5</v>
      </c>
      <c r="K320" s="31">
        <v>612</v>
      </c>
      <c r="L320" s="31">
        <v>598</v>
      </c>
      <c r="M320" s="31">
        <v>2.2051699999999999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178.55</v>
      </c>
      <c r="D321" s="36">
        <v>179.08333333333334</v>
      </c>
      <c r="E321" s="36">
        <v>176.56666666666669</v>
      </c>
      <c r="F321" s="36">
        <v>174.58333333333334</v>
      </c>
      <c r="G321" s="36">
        <v>172.06666666666669</v>
      </c>
      <c r="H321" s="36">
        <v>181.06666666666669</v>
      </c>
      <c r="I321" s="36">
        <v>183.58333333333334</v>
      </c>
      <c r="J321" s="36">
        <v>185.56666666666669</v>
      </c>
      <c r="K321" s="31">
        <v>181.6</v>
      </c>
      <c r="L321" s="31">
        <v>177.1</v>
      </c>
      <c r="M321" s="31">
        <v>41.167650000000002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209.6</v>
      </c>
      <c r="D322" s="36">
        <v>210.95000000000002</v>
      </c>
      <c r="E322" s="36">
        <v>207.15000000000003</v>
      </c>
      <c r="F322" s="36">
        <v>204.70000000000002</v>
      </c>
      <c r="G322" s="36">
        <v>200.90000000000003</v>
      </c>
      <c r="H322" s="36">
        <v>213.40000000000003</v>
      </c>
      <c r="I322" s="36">
        <v>217.20000000000005</v>
      </c>
      <c r="J322" s="36">
        <v>219.65000000000003</v>
      </c>
      <c r="K322" s="31">
        <v>214.75</v>
      </c>
      <c r="L322" s="31">
        <v>208.5</v>
      </c>
      <c r="M322" s="31">
        <v>31.708580000000001</v>
      </c>
      <c r="N322" s="1"/>
      <c r="O322" s="1"/>
    </row>
    <row r="323" spans="1:15" ht="12.75" customHeight="1">
      <c r="A323" s="33">
        <v>313</v>
      </c>
      <c r="B323" s="53" t="s">
        <v>806</v>
      </c>
      <c r="C323" s="31">
        <v>2107.15</v>
      </c>
      <c r="D323" s="36">
        <v>2109.7166666666667</v>
      </c>
      <c r="E323" s="36">
        <v>2080.4333333333334</v>
      </c>
      <c r="F323" s="36">
        <v>2053.7166666666667</v>
      </c>
      <c r="G323" s="36">
        <v>2024.4333333333334</v>
      </c>
      <c r="H323" s="36">
        <v>2136.4333333333334</v>
      </c>
      <c r="I323" s="36">
        <v>2165.7166666666672</v>
      </c>
      <c r="J323" s="36">
        <v>2192.4333333333334</v>
      </c>
      <c r="K323" s="31">
        <v>2139</v>
      </c>
      <c r="L323" s="31">
        <v>2083</v>
      </c>
      <c r="M323" s="31">
        <v>9.2739200000000004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602.70000000000005</v>
      </c>
      <c r="D324" s="36">
        <v>600.4</v>
      </c>
      <c r="E324" s="36">
        <v>592.5</v>
      </c>
      <c r="F324" s="36">
        <v>582.30000000000007</v>
      </c>
      <c r="G324" s="36">
        <v>574.40000000000009</v>
      </c>
      <c r="H324" s="36">
        <v>610.59999999999991</v>
      </c>
      <c r="I324" s="36">
        <v>618.49999999999977</v>
      </c>
      <c r="J324" s="36">
        <v>628.69999999999982</v>
      </c>
      <c r="K324" s="31">
        <v>608.29999999999995</v>
      </c>
      <c r="L324" s="31">
        <v>590.20000000000005</v>
      </c>
      <c r="M324" s="31">
        <v>46.042319999999997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12531.35</v>
      </c>
      <c r="D325" s="36">
        <v>12485.816666666666</v>
      </c>
      <c r="E325" s="36">
        <v>12408.633333333331</v>
      </c>
      <c r="F325" s="36">
        <v>12285.916666666666</v>
      </c>
      <c r="G325" s="36">
        <v>12208.733333333332</v>
      </c>
      <c r="H325" s="36">
        <v>12608.533333333331</v>
      </c>
      <c r="I325" s="36">
        <v>12685.716666666665</v>
      </c>
      <c r="J325" s="36">
        <v>12808.433333333331</v>
      </c>
      <c r="K325" s="31">
        <v>12563</v>
      </c>
      <c r="L325" s="31">
        <v>12363.1</v>
      </c>
      <c r="M325" s="31">
        <v>2.8001499999999999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2480.35</v>
      </c>
      <c r="D326" s="36">
        <v>2482.7833333333333</v>
      </c>
      <c r="E326" s="36">
        <v>2457.5666666666666</v>
      </c>
      <c r="F326" s="36">
        <v>2434.7833333333333</v>
      </c>
      <c r="G326" s="36">
        <v>2409.5666666666666</v>
      </c>
      <c r="H326" s="36">
        <v>2505.5666666666666</v>
      </c>
      <c r="I326" s="36">
        <v>2530.7833333333328</v>
      </c>
      <c r="J326" s="36">
        <v>2553.5666666666666</v>
      </c>
      <c r="K326" s="31">
        <v>2508</v>
      </c>
      <c r="L326" s="31">
        <v>2460</v>
      </c>
      <c r="M326" s="31">
        <v>0.26205000000000001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977.95</v>
      </c>
      <c r="D327" s="36">
        <v>984.4</v>
      </c>
      <c r="E327" s="36">
        <v>959.55</v>
      </c>
      <c r="F327" s="36">
        <v>941.15</v>
      </c>
      <c r="G327" s="36">
        <v>916.3</v>
      </c>
      <c r="H327" s="36">
        <v>1002.8</v>
      </c>
      <c r="I327" s="36">
        <v>1027.6500000000001</v>
      </c>
      <c r="J327" s="36">
        <v>1046.05</v>
      </c>
      <c r="K327" s="31">
        <v>1009.25</v>
      </c>
      <c r="L327" s="31">
        <v>966</v>
      </c>
      <c r="M327" s="31">
        <v>10.778320000000001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838.3</v>
      </c>
      <c r="D328" s="36">
        <v>845.33333333333337</v>
      </c>
      <c r="E328" s="36">
        <v>823.16666666666674</v>
      </c>
      <c r="F328" s="36">
        <v>808.03333333333342</v>
      </c>
      <c r="G328" s="36">
        <v>785.86666666666679</v>
      </c>
      <c r="H328" s="36">
        <v>860.4666666666667</v>
      </c>
      <c r="I328" s="36">
        <v>882.63333333333344</v>
      </c>
      <c r="J328" s="36">
        <v>897.76666666666665</v>
      </c>
      <c r="K328" s="31">
        <v>867.5</v>
      </c>
      <c r="L328" s="31">
        <v>830.2</v>
      </c>
      <c r="M328" s="31">
        <v>25.354009999999999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2878.5</v>
      </c>
      <c r="D329" s="36">
        <v>2892.2666666666664</v>
      </c>
      <c r="E329" s="36">
        <v>2828.7333333333327</v>
      </c>
      <c r="F329" s="36">
        <v>2778.9666666666662</v>
      </c>
      <c r="G329" s="36">
        <v>2715.4333333333325</v>
      </c>
      <c r="H329" s="36">
        <v>2942.0333333333328</v>
      </c>
      <c r="I329" s="36">
        <v>3005.5666666666666</v>
      </c>
      <c r="J329" s="36">
        <v>3055.333333333333</v>
      </c>
      <c r="K329" s="31">
        <v>2955.8</v>
      </c>
      <c r="L329" s="31">
        <v>2842.5</v>
      </c>
      <c r="M329" s="31">
        <v>23.835380000000001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698.05</v>
      </c>
      <c r="D330" s="36">
        <v>700.58333333333337</v>
      </c>
      <c r="E330" s="36">
        <v>690.16666666666674</v>
      </c>
      <c r="F330" s="36">
        <v>682.28333333333342</v>
      </c>
      <c r="G330" s="36">
        <v>671.86666666666679</v>
      </c>
      <c r="H330" s="36">
        <v>708.4666666666667</v>
      </c>
      <c r="I330" s="36">
        <v>718.88333333333344</v>
      </c>
      <c r="J330" s="36">
        <v>726.76666666666665</v>
      </c>
      <c r="K330" s="31">
        <v>711</v>
      </c>
      <c r="L330" s="31">
        <v>692.7</v>
      </c>
      <c r="M330" s="31">
        <v>0.80122000000000004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1143.3</v>
      </c>
      <c r="D331" s="36">
        <v>1145.1833333333334</v>
      </c>
      <c r="E331" s="36">
        <v>1119.8666666666668</v>
      </c>
      <c r="F331" s="36">
        <v>1096.4333333333334</v>
      </c>
      <c r="G331" s="36">
        <v>1071.1166666666668</v>
      </c>
      <c r="H331" s="36">
        <v>1168.6166666666668</v>
      </c>
      <c r="I331" s="36">
        <v>1193.9333333333334</v>
      </c>
      <c r="J331" s="36">
        <v>1217.3666666666668</v>
      </c>
      <c r="K331" s="31">
        <v>1170.5</v>
      </c>
      <c r="L331" s="31">
        <v>1121.75</v>
      </c>
      <c r="M331" s="31">
        <v>0.99534999999999996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1956.05</v>
      </c>
      <c r="D332" s="36">
        <v>1967.25</v>
      </c>
      <c r="E332" s="36">
        <v>1884.5</v>
      </c>
      <c r="F332" s="36">
        <v>1812.95</v>
      </c>
      <c r="G332" s="36">
        <v>1730.2</v>
      </c>
      <c r="H332" s="36">
        <v>2038.8</v>
      </c>
      <c r="I332" s="36">
        <v>2121.5500000000002</v>
      </c>
      <c r="J332" s="36">
        <v>2193.1</v>
      </c>
      <c r="K332" s="31">
        <v>2050</v>
      </c>
      <c r="L332" s="31">
        <v>1895.7</v>
      </c>
      <c r="M332" s="31">
        <v>26.335370000000001</v>
      </c>
      <c r="N332" s="1"/>
      <c r="O332" s="1"/>
    </row>
    <row r="333" spans="1:15" ht="12.75" customHeight="1">
      <c r="A333" s="33">
        <v>323</v>
      </c>
      <c r="B333" s="53" t="s">
        <v>805</v>
      </c>
      <c r="C333" s="31">
        <v>426.3</v>
      </c>
      <c r="D333" s="36">
        <v>426.06666666666666</v>
      </c>
      <c r="E333" s="36">
        <v>421.48333333333335</v>
      </c>
      <c r="F333" s="36">
        <v>416.66666666666669</v>
      </c>
      <c r="G333" s="36">
        <v>412.08333333333337</v>
      </c>
      <c r="H333" s="36">
        <v>430.88333333333333</v>
      </c>
      <c r="I333" s="36">
        <v>435.4666666666667</v>
      </c>
      <c r="J333" s="36">
        <v>440.2833333333333</v>
      </c>
      <c r="K333" s="31">
        <v>430.65</v>
      </c>
      <c r="L333" s="31">
        <v>421.25</v>
      </c>
      <c r="M333" s="31">
        <v>3.1459600000000001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68.45</v>
      </c>
      <c r="D334" s="36">
        <v>68.816666666666663</v>
      </c>
      <c r="E334" s="36">
        <v>67.883333333333326</v>
      </c>
      <c r="F334" s="36">
        <v>67.316666666666663</v>
      </c>
      <c r="G334" s="36">
        <v>66.383333333333326</v>
      </c>
      <c r="H334" s="36">
        <v>69.383333333333326</v>
      </c>
      <c r="I334" s="36">
        <v>70.316666666666663</v>
      </c>
      <c r="J334" s="36">
        <v>70.883333333333326</v>
      </c>
      <c r="K334" s="31">
        <v>69.75</v>
      </c>
      <c r="L334" s="31">
        <v>68.25</v>
      </c>
      <c r="M334" s="31">
        <v>41.758899999999997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2231.85</v>
      </c>
      <c r="D335" s="36">
        <v>2258.1166666666668</v>
      </c>
      <c r="E335" s="36">
        <v>2198.7333333333336</v>
      </c>
      <c r="F335" s="36">
        <v>2165.6166666666668</v>
      </c>
      <c r="G335" s="36">
        <v>2106.2333333333336</v>
      </c>
      <c r="H335" s="36">
        <v>2291.2333333333336</v>
      </c>
      <c r="I335" s="36">
        <v>2350.6166666666668</v>
      </c>
      <c r="J335" s="36">
        <v>2383.7333333333336</v>
      </c>
      <c r="K335" s="31">
        <v>2317.5</v>
      </c>
      <c r="L335" s="31">
        <v>2225</v>
      </c>
      <c r="M335" s="31">
        <v>1.5711299999999999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2367.5500000000002</v>
      </c>
      <c r="D336" s="36">
        <v>2380.5833333333335</v>
      </c>
      <c r="E336" s="36">
        <v>2349.8166666666671</v>
      </c>
      <c r="F336" s="36">
        <v>2332.0833333333335</v>
      </c>
      <c r="G336" s="36">
        <v>2301.3166666666671</v>
      </c>
      <c r="H336" s="36">
        <v>2398.3166666666671</v>
      </c>
      <c r="I336" s="36">
        <v>2429.0833333333335</v>
      </c>
      <c r="J336" s="36">
        <v>2446.8166666666671</v>
      </c>
      <c r="K336" s="31">
        <v>2411.35</v>
      </c>
      <c r="L336" s="31">
        <v>2362.85</v>
      </c>
      <c r="M336" s="31">
        <v>5.1168699999999996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3776.05</v>
      </c>
      <c r="D337" s="36">
        <v>3797.35</v>
      </c>
      <c r="E337" s="36">
        <v>3716.7</v>
      </c>
      <c r="F337" s="36">
        <v>3657.35</v>
      </c>
      <c r="G337" s="36">
        <v>3576.7</v>
      </c>
      <c r="H337" s="36">
        <v>3856.7</v>
      </c>
      <c r="I337" s="36">
        <v>3937.3500000000004</v>
      </c>
      <c r="J337" s="36">
        <v>3996.7</v>
      </c>
      <c r="K337" s="31">
        <v>3878</v>
      </c>
      <c r="L337" s="31">
        <v>3738</v>
      </c>
      <c r="M337" s="31">
        <v>5.6095699999999997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1708.15</v>
      </c>
      <c r="D338" s="36">
        <v>1702.25</v>
      </c>
      <c r="E338" s="36">
        <v>1689.15</v>
      </c>
      <c r="F338" s="36">
        <v>1670.15</v>
      </c>
      <c r="G338" s="36">
        <v>1657.0500000000002</v>
      </c>
      <c r="H338" s="36">
        <v>1721.25</v>
      </c>
      <c r="I338" s="36">
        <v>1734.35</v>
      </c>
      <c r="J338" s="36">
        <v>1753.35</v>
      </c>
      <c r="K338" s="31">
        <v>1715.35</v>
      </c>
      <c r="L338" s="31">
        <v>1683.25</v>
      </c>
      <c r="M338" s="31">
        <v>2.9956900000000002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1003.05</v>
      </c>
      <c r="D339" s="36">
        <v>1003.3666666666667</v>
      </c>
      <c r="E339" s="36">
        <v>994.83333333333337</v>
      </c>
      <c r="F339" s="36">
        <v>986.61666666666667</v>
      </c>
      <c r="G339" s="36">
        <v>978.08333333333337</v>
      </c>
      <c r="H339" s="36">
        <v>1011.5833333333334</v>
      </c>
      <c r="I339" s="36">
        <v>1020.1166666666667</v>
      </c>
      <c r="J339" s="36">
        <v>1028.3333333333335</v>
      </c>
      <c r="K339" s="31">
        <v>1011.9</v>
      </c>
      <c r="L339" s="31">
        <v>995.15</v>
      </c>
      <c r="M339" s="31">
        <v>2.2417500000000001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148.1</v>
      </c>
      <c r="D340" s="36">
        <v>148.51666666666665</v>
      </c>
      <c r="E340" s="36">
        <v>144.18333333333331</v>
      </c>
      <c r="F340" s="36">
        <v>140.26666666666665</v>
      </c>
      <c r="G340" s="36">
        <v>135.93333333333331</v>
      </c>
      <c r="H340" s="36">
        <v>152.43333333333331</v>
      </c>
      <c r="I340" s="36">
        <v>156.76666666666668</v>
      </c>
      <c r="J340" s="36">
        <v>160.68333333333331</v>
      </c>
      <c r="K340" s="31">
        <v>152.85</v>
      </c>
      <c r="L340" s="31">
        <v>144.6</v>
      </c>
      <c r="M340" s="31">
        <v>225.75874999999999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289.10000000000002</v>
      </c>
      <c r="D341" s="36">
        <v>289.23333333333335</v>
      </c>
      <c r="E341" s="36">
        <v>284.4666666666667</v>
      </c>
      <c r="F341" s="36">
        <v>279.83333333333337</v>
      </c>
      <c r="G341" s="36">
        <v>275.06666666666672</v>
      </c>
      <c r="H341" s="36">
        <v>293.86666666666667</v>
      </c>
      <c r="I341" s="36">
        <v>298.63333333333333</v>
      </c>
      <c r="J341" s="36">
        <v>303.26666666666665</v>
      </c>
      <c r="K341" s="31">
        <v>294</v>
      </c>
      <c r="L341" s="31">
        <v>284.60000000000002</v>
      </c>
      <c r="M341" s="31">
        <v>56.147449999999999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105.75</v>
      </c>
      <c r="D342" s="36">
        <v>105.46666666666665</v>
      </c>
      <c r="E342" s="36">
        <v>103.2833333333333</v>
      </c>
      <c r="F342" s="36">
        <v>100.81666666666665</v>
      </c>
      <c r="G342" s="36">
        <v>98.633333333333297</v>
      </c>
      <c r="H342" s="36">
        <v>107.93333333333331</v>
      </c>
      <c r="I342" s="36">
        <v>110.11666666666667</v>
      </c>
      <c r="J342" s="36">
        <v>112.58333333333331</v>
      </c>
      <c r="K342" s="31">
        <v>107.65</v>
      </c>
      <c r="L342" s="31">
        <v>103</v>
      </c>
      <c r="M342" s="31">
        <v>1624.00701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241.15</v>
      </c>
      <c r="D343" s="36">
        <v>243.28333333333333</v>
      </c>
      <c r="E343" s="36">
        <v>237.41666666666666</v>
      </c>
      <c r="F343" s="36">
        <v>233.68333333333334</v>
      </c>
      <c r="G343" s="36">
        <v>227.81666666666666</v>
      </c>
      <c r="H343" s="36">
        <v>247.01666666666665</v>
      </c>
      <c r="I343" s="36">
        <v>252.88333333333333</v>
      </c>
      <c r="J343" s="36">
        <v>256.61666666666667</v>
      </c>
      <c r="K343" s="31">
        <v>249.15</v>
      </c>
      <c r="L343" s="31">
        <v>239.55</v>
      </c>
      <c r="M343" s="31">
        <v>47.325809999999997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273.2</v>
      </c>
      <c r="D344" s="36">
        <v>276.28333333333336</v>
      </c>
      <c r="E344" s="36">
        <v>267.56666666666672</v>
      </c>
      <c r="F344" s="36">
        <v>261.93333333333334</v>
      </c>
      <c r="G344" s="36">
        <v>253.2166666666667</v>
      </c>
      <c r="H344" s="36">
        <v>281.91666666666674</v>
      </c>
      <c r="I344" s="36">
        <v>290.63333333333333</v>
      </c>
      <c r="J344" s="36">
        <v>296.26666666666677</v>
      </c>
      <c r="K344" s="31">
        <v>285</v>
      </c>
      <c r="L344" s="31">
        <v>270.64999999999998</v>
      </c>
      <c r="M344" s="31">
        <v>191.19025999999999</v>
      </c>
      <c r="N344" s="1"/>
      <c r="O344" s="1"/>
    </row>
    <row r="345" spans="1:15" ht="12.75" customHeight="1">
      <c r="A345" s="33">
        <v>335</v>
      </c>
      <c r="B345" s="53" t="s">
        <v>803</v>
      </c>
      <c r="C345" s="31">
        <v>65.400000000000006</v>
      </c>
      <c r="D345" s="36">
        <v>65.900000000000006</v>
      </c>
      <c r="E345" s="36">
        <v>64.400000000000006</v>
      </c>
      <c r="F345" s="36">
        <v>63.400000000000006</v>
      </c>
      <c r="G345" s="36">
        <v>61.900000000000006</v>
      </c>
      <c r="H345" s="36">
        <v>66.900000000000006</v>
      </c>
      <c r="I345" s="36">
        <v>68.400000000000006</v>
      </c>
      <c r="J345" s="36">
        <v>69.400000000000006</v>
      </c>
      <c r="K345" s="31">
        <v>67.400000000000006</v>
      </c>
      <c r="L345" s="31">
        <v>64.900000000000006</v>
      </c>
      <c r="M345" s="31">
        <v>127.40024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373.85</v>
      </c>
      <c r="D346" s="36">
        <v>373.93333333333339</v>
      </c>
      <c r="E346" s="36">
        <v>370.51666666666677</v>
      </c>
      <c r="F346" s="36">
        <v>367.18333333333339</v>
      </c>
      <c r="G346" s="36">
        <v>363.76666666666677</v>
      </c>
      <c r="H346" s="36">
        <v>377.26666666666677</v>
      </c>
      <c r="I346" s="36">
        <v>380.68333333333339</v>
      </c>
      <c r="J346" s="36">
        <v>384.01666666666677</v>
      </c>
      <c r="K346" s="31">
        <v>377.35</v>
      </c>
      <c r="L346" s="31">
        <v>370.6</v>
      </c>
      <c r="M346" s="31">
        <v>140.01805999999999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1267.2</v>
      </c>
      <c r="D347" s="36">
        <v>1272.3666666666668</v>
      </c>
      <c r="E347" s="36">
        <v>1256.8833333333337</v>
      </c>
      <c r="F347" s="36">
        <v>1246.5666666666668</v>
      </c>
      <c r="G347" s="36">
        <v>1231.0833333333337</v>
      </c>
      <c r="H347" s="36">
        <v>1282.6833333333336</v>
      </c>
      <c r="I347" s="36">
        <v>1298.1666666666667</v>
      </c>
      <c r="J347" s="36">
        <v>1308.4833333333336</v>
      </c>
      <c r="K347" s="31">
        <v>1287.8499999999999</v>
      </c>
      <c r="L347" s="31">
        <v>1262.05</v>
      </c>
      <c r="M347" s="31">
        <v>1.79332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197.5</v>
      </c>
      <c r="D348" s="36">
        <v>197.58333333333334</v>
      </c>
      <c r="E348" s="36">
        <v>193.11666666666667</v>
      </c>
      <c r="F348" s="36">
        <v>188.73333333333332</v>
      </c>
      <c r="G348" s="36">
        <v>184.26666666666665</v>
      </c>
      <c r="H348" s="36">
        <v>201.9666666666667</v>
      </c>
      <c r="I348" s="36">
        <v>206.43333333333334</v>
      </c>
      <c r="J348" s="36">
        <v>210.81666666666672</v>
      </c>
      <c r="K348" s="31">
        <v>202.05</v>
      </c>
      <c r="L348" s="31">
        <v>193.2</v>
      </c>
      <c r="M348" s="31">
        <v>224.91746000000001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3349.85</v>
      </c>
      <c r="D349" s="36">
        <v>3370.0500000000006</v>
      </c>
      <c r="E349" s="36">
        <v>3320.1000000000013</v>
      </c>
      <c r="F349" s="36">
        <v>3290.3500000000008</v>
      </c>
      <c r="G349" s="36">
        <v>3240.4000000000015</v>
      </c>
      <c r="H349" s="36">
        <v>3399.8000000000011</v>
      </c>
      <c r="I349" s="36">
        <v>3449.7500000000009</v>
      </c>
      <c r="J349" s="36">
        <v>3479.5000000000009</v>
      </c>
      <c r="K349" s="31">
        <v>3420</v>
      </c>
      <c r="L349" s="31">
        <v>3340.3</v>
      </c>
      <c r="M349" s="31">
        <v>0.79344000000000003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2469.15</v>
      </c>
      <c r="D350" s="36">
        <v>2472.85</v>
      </c>
      <c r="E350" s="36">
        <v>2458.1999999999998</v>
      </c>
      <c r="F350" s="36">
        <v>2447.25</v>
      </c>
      <c r="G350" s="36">
        <v>2432.6</v>
      </c>
      <c r="H350" s="36">
        <v>2483.7999999999997</v>
      </c>
      <c r="I350" s="36">
        <v>2498.4500000000003</v>
      </c>
      <c r="J350" s="36">
        <v>2509.3999999999996</v>
      </c>
      <c r="K350" s="31">
        <v>2487.5</v>
      </c>
      <c r="L350" s="31">
        <v>2461.9</v>
      </c>
      <c r="M350" s="31">
        <v>7.8732699999999998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82.25</v>
      </c>
      <c r="D351" s="36">
        <v>82.066666666666663</v>
      </c>
      <c r="E351" s="36">
        <v>79.933333333333323</v>
      </c>
      <c r="F351" s="36">
        <v>77.61666666666666</v>
      </c>
      <c r="G351" s="36">
        <v>75.48333333333332</v>
      </c>
      <c r="H351" s="36">
        <v>84.383333333333326</v>
      </c>
      <c r="I351" s="36">
        <v>86.516666666666652</v>
      </c>
      <c r="J351" s="36">
        <v>88.833333333333329</v>
      </c>
      <c r="K351" s="31">
        <v>84.2</v>
      </c>
      <c r="L351" s="31">
        <v>79.75</v>
      </c>
      <c r="M351" s="31">
        <v>11.48757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593.4</v>
      </c>
      <c r="D352" s="36">
        <v>596.4666666666667</v>
      </c>
      <c r="E352" s="36">
        <v>586.93333333333339</v>
      </c>
      <c r="F352" s="36">
        <v>580.4666666666667</v>
      </c>
      <c r="G352" s="36">
        <v>570.93333333333339</v>
      </c>
      <c r="H352" s="36">
        <v>602.93333333333339</v>
      </c>
      <c r="I352" s="36">
        <v>612.4666666666667</v>
      </c>
      <c r="J352" s="36">
        <v>618.93333333333339</v>
      </c>
      <c r="K352" s="31">
        <v>606</v>
      </c>
      <c r="L352" s="31">
        <v>590</v>
      </c>
      <c r="M352" s="31">
        <v>2.1566100000000001</v>
      </c>
      <c r="N352" s="1"/>
      <c r="O352" s="1"/>
    </row>
    <row r="353" spans="1:15" ht="12.75" customHeight="1">
      <c r="A353" s="33">
        <v>343</v>
      </c>
      <c r="B353" s="53" t="s">
        <v>1056</v>
      </c>
      <c r="C353" s="31">
        <v>4819.55</v>
      </c>
      <c r="D353" s="36">
        <v>4782.8999999999996</v>
      </c>
      <c r="E353" s="36">
        <v>4686.7999999999993</v>
      </c>
      <c r="F353" s="36">
        <v>4554.0499999999993</v>
      </c>
      <c r="G353" s="36">
        <v>4457.9499999999989</v>
      </c>
      <c r="H353" s="36">
        <v>4915.6499999999996</v>
      </c>
      <c r="I353" s="36">
        <v>5011.75</v>
      </c>
      <c r="J353" s="36">
        <v>5144.5</v>
      </c>
      <c r="K353" s="31">
        <v>4879</v>
      </c>
      <c r="L353" s="31">
        <v>4650.1499999999996</v>
      </c>
      <c r="M353" s="31">
        <v>1.3331299999999999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321.85000000000002</v>
      </c>
      <c r="D354" s="36">
        <v>323.09999999999997</v>
      </c>
      <c r="E354" s="36">
        <v>319.79999999999995</v>
      </c>
      <c r="F354" s="36">
        <v>317.75</v>
      </c>
      <c r="G354" s="36">
        <v>314.45</v>
      </c>
      <c r="H354" s="36">
        <v>325.14999999999992</v>
      </c>
      <c r="I354" s="36">
        <v>328.45</v>
      </c>
      <c r="J354" s="36">
        <v>330.49999999999989</v>
      </c>
      <c r="K354" s="31">
        <v>326.39999999999998</v>
      </c>
      <c r="L354" s="31">
        <v>321.05</v>
      </c>
      <c r="M354" s="31">
        <v>1.2671399999999999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1774.25</v>
      </c>
      <c r="D355" s="36">
        <v>1759.1333333333332</v>
      </c>
      <c r="E355" s="36">
        <v>1722.7166666666665</v>
      </c>
      <c r="F355" s="36">
        <v>1671.1833333333332</v>
      </c>
      <c r="G355" s="36">
        <v>1634.7666666666664</v>
      </c>
      <c r="H355" s="36">
        <v>1810.6666666666665</v>
      </c>
      <c r="I355" s="36">
        <v>1847.0833333333335</v>
      </c>
      <c r="J355" s="36">
        <v>1898.6166666666666</v>
      </c>
      <c r="K355" s="31">
        <v>1795.55</v>
      </c>
      <c r="L355" s="31">
        <v>1707.6</v>
      </c>
      <c r="M355" s="31">
        <v>13.02543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278</v>
      </c>
      <c r="D356" s="36">
        <v>279.63333333333333</v>
      </c>
      <c r="E356" s="36">
        <v>275.26666666666665</v>
      </c>
      <c r="F356" s="36">
        <v>272.5333333333333</v>
      </c>
      <c r="G356" s="36">
        <v>268.16666666666663</v>
      </c>
      <c r="H356" s="36">
        <v>282.36666666666667</v>
      </c>
      <c r="I356" s="36">
        <v>286.73333333333335</v>
      </c>
      <c r="J356" s="36">
        <v>289.4666666666667</v>
      </c>
      <c r="K356" s="31">
        <v>284</v>
      </c>
      <c r="L356" s="31">
        <v>276.89999999999998</v>
      </c>
      <c r="M356" s="31">
        <v>179.35064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656.45</v>
      </c>
      <c r="D357" s="36">
        <v>660.30000000000007</v>
      </c>
      <c r="E357" s="36">
        <v>646.65000000000009</v>
      </c>
      <c r="F357" s="36">
        <v>636.85</v>
      </c>
      <c r="G357" s="36">
        <v>623.20000000000005</v>
      </c>
      <c r="H357" s="36">
        <v>670.10000000000014</v>
      </c>
      <c r="I357" s="36">
        <v>683.75</v>
      </c>
      <c r="J357" s="36">
        <v>693.55000000000018</v>
      </c>
      <c r="K357" s="31">
        <v>673.95</v>
      </c>
      <c r="L357" s="31">
        <v>650.5</v>
      </c>
      <c r="M357" s="31">
        <v>45.53454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1793.95</v>
      </c>
      <c r="D358" s="36">
        <v>1766.3833333333332</v>
      </c>
      <c r="E358" s="36">
        <v>1727.5666666666664</v>
      </c>
      <c r="F358" s="36">
        <v>1661.1833333333332</v>
      </c>
      <c r="G358" s="36">
        <v>1622.3666666666663</v>
      </c>
      <c r="H358" s="36">
        <v>1832.7666666666664</v>
      </c>
      <c r="I358" s="36">
        <v>1871.583333333333</v>
      </c>
      <c r="J358" s="36">
        <v>1937.9666666666665</v>
      </c>
      <c r="K358" s="31">
        <v>1805.2</v>
      </c>
      <c r="L358" s="31">
        <v>1700</v>
      </c>
      <c r="M358" s="31">
        <v>28.82235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368.85</v>
      </c>
      <c r="D359" s="36">
        <v>360.86666666666662</v>
      </c>
      <c r="E359" s="36">
        <v>352.48333333333323</v>
      </c>
      <c r="F359" s="36">
        <v>336.11666666666662</v>
      </c>
      <c r="G359" s="36">
        <v>327.73333333333323</v>
      </c>
      <c r="H359" s="36">
        <v>377.23333333333323</v>
      </c>
      <c r="I359" s="36">
        <v>385.61666666666656</v>
      </c>
      <c r="J359" s="36">
        <v>401.98333333333323</v>
      </c>
      <c r="K359" s="31">
        <v>369.25</v>
      </c>
      <c r="L359" s="31">
        <v>344.5</v>
      </c>
      <c r="M359" s="31">
        <v>52.318930000000002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7653.85</v>
      </c>
      <c r="D360" s="36">
        <v>7672.9333333333334</v>
      </c>
      <c r="E360" s="36">
        <v>7589.916666666667</v>
      </c>
      <c r="F360" s="36">
        <v>7525.9833333333336</v>
      </c>
      <c r="G360" s="36">
        <v>7442.9666666666672</v>
      </c>
      <c r="H360" s="36">
        <v>7736.8666666666668</v>
      </c>
      <c r="I360" s="36">
        <v>7819.8833333333332</v>
      </c>
      <c r="J360" s="36">
        <v>7883.8166666666666</v>
      </c>
      <c r="K360" s="31">
        <v>7755.95</v>
      </c>
      <c r="L360" s="31">
        <v>7609</v>
      </c>
      <c r="M360" s="31">
        <v>0.90366999999999997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1293.6500000000001</v>
      </c>
      <c r="D361" s="36">
        <v>1291.75</v>
      </c>
      <c r="E361" s="36">
        <v>1259.7</v>
      </c>
      <c r="F361" s="36">
        <v>1225.75</v>
      </c>
      <c r="G361" s="36">
        <v>1193.7</v>
      </c>
      <c r="H361" s="36">
        <v>1325.7</v>
      </c>
      <c r="I361" s="36">
        <v>1357.7500000000002</v>
      </c>
      <c r="J361" s="36">
        <v>1391.7</v>
      </c>
      <c r="K361" s="31">
        <v>1323.8</v>
      </c>
      <c r="L361" s="31">
        <v>1257.8</v>
      </c>
      <c r="M361" s="31">
        <v>19.293839999999999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264.75</v>
      </c>
      <c r="D362" s="36">
        <v>262.68333333333334</v>
      </c>
      <c r="E362" s="36">
        <v>258.56666666666666</v>
      </c>
      <c r="F362" s="36">
        <v>252.38333333333333</v>
      </c>
      <c r="G362" s="36">
        <v>248.26666666666665</v>
      </c>
      <c r="H362" s="36">
        <v>268.86666666666667</v>
      </c>
      <c r="I362" s="36">
        <v>272.98333333333335</v>
      </c>
      <c r="J362" s="36">
        <v>279.16666666666669</v>
      </c>
      <c r="K362" s="31">
        <v>266.8</v>
      </c>
      <c r="L362" s="31">
        <v>256.5</v>
      </c>
      <c r="M362" s="31">
        <v>14.938510000000001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3699.75</v>
      </c>
      <c r="D363" s="36">
        <v>3672.1</v>
      </c>
      <c r="E363" s="36">
        <v>3619.7</v>
      </c>
      <c r="F363" s="36">
        <v>3539.65</v>
      </c>
      <c r="G363" s="36">
        <v>3487.25</v>
      </c>
      <c r="H363" s="36">
        <v>3752.1499999999996</v>
      </c>
      <c r="I363" s="36">
        <v>3804.55</v>
      </c>
      <c r="J363" s="36">
        <v>3884.5999999999995</v>
      </c>
      <c r="K363" s="31">
        <v>3724.5</v>
      </c>
      <c r="L363" s="31">
        <v>3592.05</v>
      </c>
      <c r="M363" s="31">
        <v>10.36788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745.35</v>
      </c>
      <c r="D364" s="36">
        <v>742.61666666666667</v>
      </c>
      <c r="E364" s="36">
        <v>737.73333333333335</v>
      </c>
      <c r="F364" s="36">
        <v>730.11666666666667</v>
      </c>
      <c r="G364" s="36">
        <v>725.23333333333335</v>
      </c>
      <c r="H364" s="36">
        <v>750.23333333333335</v>
      </c>
      <c r="I364" s="36">
        <v>755.11666666666679</v>
      </c>
      <c r="J364" s="36">
        <v>762.73333333333335</v>
      </c>
      <c r="K364" s="31">
        <v>747.5</v>
      </c>
      <c r="L364" s="31">
        <v>735</v>
      </c>
      <c r="M364" s="31">
        <v>1.7370300000000001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517.6</v>
      </c>
      <c r="D365" s="36">
        <v>509.36666666666662</v>
      </c>
      <c r="E365" s="36">
        <v>483.23333333333323</v>
      </c>
      <c r="F365" s="36">
        <v>448.86666666666662</v>
      </c>
      <c r="G365" s="36">
        <v>422.73333333333323</v>
      </c>
      <c r="H365" s="36">
        <v>543.73333333333323</v>
      </c>
      <c r="I365" s="36">
        <v>569.86666666666656</v>
      </c>
      <c r="J365" s="36">
        <v>604.23333333333323</v>
      </c>
      <c r="K365" s="31">
        <v>535.5</v>
      </c>
      <c r="L365" s="31">
        <v>475</v>
      </c>
      <c r="M365" s="31">
        <v>210.48067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1345.2</v>
      </c>
      <c r="D366" s="36">
        <v>1343</v>
      </c>
      <c r="E366" s="36">
        <v>1331</v>
      </c>
      <c r="F366" s="36">
        <v>1316.8</v>
      </c>
      <c r="G366" s="36">
        <v>1304.8</v>
      </c>
      <c r="H366" s="36">
        <v>1357.2</v>
      </c>
      <c r="I366" s="36">
        <v>1369.2</v>
      </c>
      <c r="J366" s="36">
        <v>1383.4</v>
      </c>
      <c r="K366" s="31">
        <v>1355</v>
      </c>
      <c r="L366" s="31">
        <v>1328.8</v>
      </c>
      <c r="M366" s="31">
        <v>3.57951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36325.199999999997</v>
      </c>
      <c r="D367" s="36">
        <v>35844.716666666667</v>
      </c>
      <c r="E367" s="36">
        <v>35240.483333333337</v>
      </c>
      <c r="F367" s="36">
        <v>34155.76666666667</v>
      </c>
      <c r="G367" s="36">
        <v>33551.53333333334</v>
      </c>
      <c r="H367" s="36">
        <v>36929.433333333334</v>
      </c>
      <c r="I367" s="36">
        <v>37533.666666666657</v>
      </c>
      <c r="J367" s="36">
        <v>38618.383333333331</v>
      </c>
      <c r="K367" s="31">
        <v>36448.949999999997</v>
      </c>
      <c r="L367" s="31">
        <v>34760</v>
      </c>
      <c r="M367" s="31">
        <v>0.55367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1405.1</v>
      </c>
      <c r="D368" s="36">
        <v>1414.0166666666667</v>
      </c>
      <c r="E368" s="36">
        <v>1393.0833333333333</v>
      </c>
      <c r="F368" s="36">
        <v>1381.0666666666666</v>
      </c>
      <c r="G368" s="36">
        <v>1360.1333333333332</v>
      </c>
      <c r="H368" s="36">
        <v>1426.0333333333333</v>
      </c>
      <c r="I368" s="36">
        <v>1446.9666666666667</v>
      </c>
      <c r="J368" s="36">
        <v>1458.9833333333333</v>
      </c>
      <c r="K368" s="31">
        <v>1434.95</v>
      </c>
      <c r="L368" s="31">
        <v>1402</v>
      </c>
      <c r="M368" s="31">
        <v>1.7473799999999999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3499.3</v>
      </c>
      <c r="D369" s="36">
        <v>3507.6</v>
      </c>
      <c r="E369" s="36">
        <v>3481.2</v>
      </c>
      <c r="F369" s="36">
        <v>3463.1</v>
      </c>
      <c r="G369" s="36">
        <v>3436.7</v>
      </c>
      <c r="H369" s="36">
        <v>3525.7</v>
      </c>
      <c r="I369" s="36">
        <v>3552.1000000000004</v>
      </c>
      <c r="J369" s="36">
        <v>3570.2</v>
      </c>
      <c r="K369" s="31">
        <v>3534</v>
      </c>
      <c r="L369" s="31">
        <v>3489.5</v>
      </c>
      <c r="M369" s="31">
        <v>3.5134099999999999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309.75</v>
      </c>
      <c r="D370" s="36">
        <v>308.15000000000003</v>
      </c>
      <c r="E370" s="36">
        <v>305.20000000000005</v>
      </c>
      <c r="F370" s="36">
        <v>300.65000000000003</v>
      </c>
      <c r="G370" s="36">
        <v>297.70000000000005</v>
      </c>
      <c r="H370" s="36">
        <v>312.70000000000005</v>
      </c>
      <c r="I370" s="36">
        <v>315.64999999999998</v>
      </c>
      <c r="J370" s="36">
        <v>320.20000000000005</v>
      </c>
      <c r="K370" s="31">
        <v>311.10000000000002</v>
      </c>
      <c r="L370" s="31">
        <v>303.60000000000002</v>
      </c>
      <c r="M370" s="31">
        <v>63.53931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3221</v>
      </c>
      <c r="D371" s="36">
        <v>3227.8666666666668</v>
      </c>
      <c r="E371" s="36">
        <v>3138.7833333333338</v>
      </c>
      <c r="F371" s="36">
        <v>3056.5666666666671</v>
      </c>
      <c r="G371" s="36">
        <v>2967.483333333334</v>
      </c>
      <c r="H371" s="36">
        <v>3310.0833333333335</v>
      </c>
      <c r="I371" s="36">
        <v>3399.1666666666665</v>
      </c>
      <c r="J371" s="36">
        <v>3481.3833333333332</v>
      </c>
      <c r="K371" s="31">
        <v>3316.95</v>
      </c>
      <c r="L371" s="31">
        <v>3145.65</v>
      </c>
      <c r="M371" s="31">
        <v>12.168979999999999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3010.95</v>
      </c>
      <c r="D372" s="36">
        <v>3024.65</v>
      </c>
      <c r="E372" s="36">
        <v>2986.3</v>
      </c>
      <c r="F372" s="36">
        <v>2961.65</v>
      </c>
      <c r="G372" s="36">
        <v>2923.3</v>
      </c>
      <c r="H372" s="36">
        <v>3049.3</v>
      </c>
      <c r="I372" s="36">
        <v>3087.6499999999996</v>
      </c>
      <c r="J372" s="36">
        <v>3112.3</v>
      </c>
      <c r="K372" s="31">
        <v>3063</v>
      </c>
      <c r="L372" s="31">
        <v>3000</v>
      </c>
      <c r="M372" s="31">
        <v>6.7238600000000002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817.05</v>
      </c>
      <c r="D373" s="36">
        <v>818.56666666666661</v>
      </c>
      <c r="E373" s="36">
        <v>811.48333333333323</v>
      </c>
      <c r="F373" s="36">
        <v>805.91666666666663</v>
      </c>
      <c r="G373" s="36">
        <v>798.83333333333326</v>
      </c>
      <c r="H373" s="36">
        <v>824.13333333333321</v>
      </c>
      <c r="I373" s="36">
        <v>831.2166666666667</v>
      </c>
      <c r="J373" s="36">
        <v>836.78333333333319</v>
      </c>
      <c r="K373" s="31">
        <v>825.65</v>
      </c>
      <c r="L373" s="31">
        <v>813</v>
      </c>
      <c r="M373" s="31">
        <v>6.2576599999999996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147</v>
      </c>
      <c r="D374" s="36">
        <v>147.76666666666668</v>
      </c>
      <c r="E374" s="36">
        <v>145.78333333333336</v>
      </c>
      <c r="F374" s="36">
        <v>144.56666666666669</v>
      </c>
      <c r="G374" s="36">
        <v>142.58333333333337</v>
      </c>
      <c r="H374" s="36">
        <v>148.98333333333335</v>
      </c>
      <c r="I374" s="36">
        <v>150.96666666666664</v>
      </c>
      <c r="J374" s="36">
        <v>152.18333333333334</v>
      </c>
      <c r="K374" s="31">
        <v>149.75</v>
      </c>
      <c r="L374" s="31">
        <v>146.55000000000001</v>
      </c>
      <c r="M374" s="31">
        <v>25.678550000000001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1800.4</v>
      </c>
      <c r="D375" s="36">
        <v>1797.5833333333333</v>
      </c>
      <c r="E375" s="36">
        <v>1751.3666666666666</v>
      </c>
      <c r="F375" s="36">
        <v>1702.3333333333333</v>
      </c>
      <c r="G375" s="36">
        <v>1656.1166666666666</v>
      </c>
      <c r="H375" s="36">
        <v>1846.6166666666666</v>
      </c>
      <c r="I375" s="36">
        <v>1892.8333333333333</v>
      </c>
      <c r="J375" s="36">
        <v>1941.8666666666666</v>
      </c>
      <c r="K375" s="31">
        <v>1843.8</v>
      </c>
      <c r="L375" s="31">
        <v>1748.55</v>
      </c>
      <c r="M375" s="31">
        <v>3.1415999999999999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6561.8</v>
      </c>
      <c r="D376" s="36">
        <v>6623.2666666666664</v>
      </c>
      <c r="E376" s="36">
        <v>6468.5333333333328</v>
      </c>
      <c r="F376" s="36">
        <v>6375.2666666666664</v>
      </c>
      <c r="G376" s="36">
        <v>6220.5333333333328</v>
      </c>
      <c r="H376" s="36">
        <v>6716.5333333333328</v>
      </c>
      <c r="I376" s="36">
        <v>6871.2666666666664</v>
      </c>
      <c r="J376" s="36">
        <v>6964.5333333333328</v>
      </c>
      <c r="K376" s="31">
        <v>6778</v>
      </c>
      <c r="L376" s="31">
        <v>6530</v>
      </c>
      <c r="M376" s="31">
        <v>4.2678799999999999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455.4</v>
      </c>
      <c r="D377" s="36">
        <v>458.25</v>
      </c>
      <c r="E377" s="36">
        <v>451.5</v>
      </c>
      <c r="F377" s="36">
        <v>447.6</v>
      </c>
      <c r="G377" s="36">
        <v>440.85</v>
      </c>
      <c r="H377" s="36">
        <v>462.15</v>
      </c>
      <c r="I377" s="36">
        <v>468.9</v>
      </c>
      <c r="J377" s="36">
        <v>472.79999999999995</v>
      </c>
      <c r="K377" s="31">
        <v>465</v>
      </c>
      <c r="L377" s="31">
        <v>454.35</v>
      </c>
      <c r="M377" s="31">
        <v>7.6819699999999997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464.6</v>
      </c>
      <c r="D378" s="36">
        <v>464.66666666666669</v>
      </c>
      <c r="E378" s="36">
        <v>457.93333333333339</v>
      </c>
      <c r="F378" s="36">
        <v>451.26666666666671</v>
      </c>
      <c r="G378" s="36">
        <v>444.53333333333342</v>
      </c>
      <c r="H378" s="36">
        <v>471.33333333333337</v>
      </c>
      <c r="I378" s="36">
        <v>478.06666666666661</v>
      </c>
      <c r="J378" s="36">
        <v>484.73333333333335</v>
      </c>
      <c r="K378" s="31">
        <v>471.4</v>
      </c>
      <c r="L378" s="31">
        <v>458</v>
      </c>
      <c r="M378" s="31">
        <v>82.952089999999998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325.75</v>
      </c>
      <c r="D379" s="36">
        <v>324.56666666666666</v>
      </c>
      <c r="E379" s="36">
        <v>321.38333333333333</v>
      </c>
      <c r="F379" s="36">
        <v>317.01666666666665</v>
      </c>
      <c r="G379" s="36">
        <v>313.83333333333331</v>
      </c>
      <c r="H379" s="36">
        <v>328.93333333333334</v>
      </c>
      <c r="I379" s="36">
        <v>332.11666666666662</v>
      </c>
      <c r="J379" s="36">
        <v>336.48333333333335</v>
      </c>
      <c r="K379" s="31">
        <v>327.75</v>
      </c>
      <c r="L379" s="31">
        <v>320.2</v>
      </c>
      <c r="M379" s="31">
        <v>102.87081000000001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525</v>
      </c>
      <c r="D380" s="36">
        <v>523.80000000000007</v>
      </c>
      <c r="E380" s="36">
        <v>519.30000000000018</v>
      </c>
      <c r="F380" s="36">
        <v>513.60000000000014</v>
      </c>
      <c r="G380" s="36">
        <v>509.10000000000025</v>
      </c>
      <c r="H380" s="36">
        <v>529.50000000000011</v>
      </c>
      <c r="I380" s="36">
        <v>533.99999999999989</v>
      </c>
      <c r="J380" s="36">
        <v>539.70000000000005</v>
      </c>
      <c r="K380" s="31">
        <v>528.29999999999995</v>
      </c>
      <c r="L380" s="31">
        <v>518.1</v>
      </c>
      <c r="M380" s="31">
        <v>3.5024899999999999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1603.55</v>
      </c>
      <c r="D381" s="36">
        <v>1609.5166666666667</v>
      </c>
      <c r="E381" s="36">
        <v>1574.0333333333333</v>
      </c>
      <c r="F381" s="36">
        <v>1544.5166666666667</v>
      </c>
      <c r="G381" s="36">
        <v>1509.0333333333333</v>
      </c>
      <c r="H381" s="36">
        <v>1639.0333333333333</v>
      </c>
      <c r="I381" s="36">
        <v>1674.5166666666664</v>
      </c>
      <c r="J381" s="36">
        <v>1704.0333333333333</v>
      </c>
      <c r="K381" s="31">
        <v>1645</v>
      </c>
      <c r="L381" s="31">
        <v>1580</v>
      </c>
      <c r="M381" s="31">
        <v>14.65733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638.1</v>
      </c>
      <c r="D382" s="36">
        <v>637.13333333333333</v>
      </c>
      <c r="E382" s="36">
        <v>629.4666666666667</v>
      </c>
      <c r="F382" s="36">
        <v>620.83333333333337</v>
      </c>
      <c r="G382" s="36">
        <v>613.16666666666674</v>
      </c>
      <c r="H382" s="36">
        <v>645.76666666666665</v>
      </c>
      <c r="I382" s="36">
        <v>653.43333333333339</v>
      </c>
      <c r="J382" s="36">
        <v>662.06666666666661</v>
      </c>
      <c r="K382" s="31">
        <v>644.79999999999995</v>
      </c>
      <c r="L382" s="31">
        <v>628.5</v>
      </c>
      <c r="M382" s="31">
        <v>2.2671800000000002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144.69999999999999</v>
      </c>
      <c r="D383" s="36">
        <v>144.01666666666668</v>
      </c>
      <c r="E383" s="36">
        <v>142.73333333333335</v>
      </c>
      <c r="F383" s="36">
        <v>140.76666666666668</v>
      </c>
      <c r="G383" s="36">
        <v>139.48333333333335</v>
      </c>
      <c r="H383" s="36">
        <v>145.98333333333335</v>
      </c>
      <c r="I383" s="36">
        <v>147.26666666666671</v>
      </c>
      <c r="J383" s="36">
        <v>149.23333333333335</v>
      </c>
      <c r="K383" s="31">
        <v>145.30000000000001</v>
      </c>
      <c r="L383" s="31">
        <v>142.05000000000001</v>
      </c>
      <c r="M383" s="31">
        <v>1.90168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16065.7</v>
      </c>
      <c r="D384" s="36">
        <v>16014.566666666666</v>
      </c>
      <c r="E384" s="36">
        <v>15720.133333333331</v>
      </c>
      <c r="F384" s="36">
        <v>15374.566666666666</v>
      </c>
      <c r="G384" s="36">
        <v>15080.133333333331</v>
      </c>
      <c r="H384" s="36">
        <v>16360.133333333331</v>
      </c>
      <c r="I384" s="36">
        <v>16654.566666666666</v>
      </c>
      <c r="J384" s="36">
        <v>17000.133333333331</v>
      </c>
      <c r="K384" s="31">
        <v>16309</v>
      </c>
      <c r="L384" s="31">
        <v>15669</v>
      </c>
      <c r="M384" s="31">
        <v>7.9420000000000004E-2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125.85</v>
      </c>
      <c r="D385" s="36">
        <v>125.45</v>
      </c>
      <c r="E385" s="36">
        <v>123.9</v>
      </c>
      <c r="F385" s="36">
        <v>121.95</v>
      </c>
      <c r="G385" s="36">
        <v>120.4</v>
      </c>
      <c r="H385" s="36">
        <v>127.4</v>
      </c>
      <c r="I385" s="36">
        <v>128.94999999999999</v>
      </c>
      <c r="J385" s="36">
        <v>130.9</v>
      </c>
      <c r="K385" s="31">
        <v>127</v>
      </c>
      <c r="L385" s="31">
        <v>123.5</v>
      </c>
      <c r="M385" s="31">
        <v>306.65827999999999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605</v>
      </c>
      <c r="D386" s="36">
        <v>606.1</v>
      </c>
      <c r="E386" s="36">
        <v>597.25</v>
      </c>
      <c r="F386" s="36">
        <v>589.5</v>
      </c>
      <c r="G386" s="36">
        <v>580.65</v>
      </c>
      <c r="H386" s="36">
        <v>613.85</v>
      </c>
      <c r="I386" s="36">
        <v>622.70000000000016</v>
      </c>
      <c r="J386" s="36">
        <v>630.45000000000005</v>
      </c>
      <c r="K386" s="31">
        <v>614.95000000000005</v>
      </c>
      <c r="L386" s="31">
        <v>598.35</v>
      </c>
      <c r="M386" s="31">
        <v>1.95502</v>
      </c>
      <c r="N386" s="1"/>
      <c r="O386" s="1"/>
    </row>
    <row r="387" spans="1:15" ht="12.75" customHeight="1">
      <c r="A387" s="33">
        <v>377</v>
      </c>
      <c r="B387" s="53" t="s">
        <v>1057</v>
      </c>
      <c r="C387" s="31">
        <v>1747</v>
      </c>
      <c r="D387" s="36">
        <v>1754.1833333333334</v>
      </c>
      <c r="E387" s="36">
        <v>1728.3666666666668</v>
      </c>
      <c r="F387" s="36">
        <v>1709.7333333333333</v>
      </c>
      <c r="G387" s="36">
        <v>1683.9166666666667</v>
      </c>
      <c r="H387" s="36">
        <v>1772.8166666666668</v>
      </c>
      <c r="I387" s="36">
        <v>1798.6333333333334</v>
      </c>
      <c r="J387" s="36">
        <v>1817.2666666666669</v>
      </c>
      <c r="K387" s="31">
        <v>1780</v>
      </c>
      <c r="L387" s="31">
        <v>1735.55</v>
      </c>
      <c r="M387" s="31">
        <v>0.61063000000000001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251.35</v>
      </c>
      <c r="D388" s="36">
        <v>250.9</v>
      </c>
      <c r="E388" s="36">
        <v>249.25</v>
      </c>
      <c r="F388" s="36">
        <v>247.15</v>
      </c>
      <c r="G388" s="36">
        <v>245.5</v>
      </c>
      <c r="H388" s="36">
        <v>253</v>
      </c>
      <c r="I388" s="36">
        <v>254.65000000000003</v>
      </c>
      <c r="J388" s="36">
        <v>256.75</v>
      </c>
      <c r="K388" s="31">
        <v>252.55</v>
      </c>
      <c r="L388" s="31">
        <v>248.8</v>
      </c>
      <c r="M388" s="31">
        <v>32.857900000000001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536.20000000000005</v>
      </c>
      <c r="D389" s="36">
        <v>538.9</v>
      </c>
      <c r="E389" s="36">
        <v>529.4</v>
      </c>
      <c r="F389" s="36">
        <v>522.6</v>
      </c>
      <c r="G389" s="36">
        <v>513.1</v>
      </c>
      <c r="H389" s="36">
        <v>545.69999999999993</v>
      </c>
      <c r="I389" s="36">
        <v>555.19999999999993</v>
      </c>
      <c r="J389" s="36">
        <v>561.99999999999989</v>
      </c>
      <c r="K389" s="31">
        <v>548.4</v>
      </c>
      <c r="L389" s="31">
        <v>532.1</v>
      </c>
      <c r="M389" s="31">
        <v>71.382289999999998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670.6</v>
      </c>
      <c r="D390" s="36">
        <v>667.86666666666667</v>
      </c>
      <c r="E390" s="36">
        <v>662.7833333333333</v>
      </c>
      <c r="F390" s="36">
        <v>654.96666666666658</v>
      </c>
      <c r="G390" s="36">
        <v>649.88333333333321</v>
      </c>
      <c r="H390" s="36">
        <v>675.68333333333339</v>
      </c>
      <c r="I390" s="36">
        <v>680.76666666666665</v>
      </c>
      <c r="J390" s="36">
        <v>688.58333333333348</v>
      </c>
      <c r="K390" s="31">
        <v>672.95</v>
      </c>
      <c r="L390" s="31">
        <v>660.05</v>
      </c>
      <c r="M390" s="31">
        <v>1.3350599999999999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732.3</v>
      </c>
      <c r="D391" s="36">
        <v>735.61666666666667</v>
      </c>
      <c r="E391" s="36">
        <v>719.33333333333337</v>
      </c>
      <c r="F391" s="36">
        <v>706.36666666666667</v>
      </c>
      <c r="G391" s="36">
        <v>690.08333333333337</v>
      </c>
      <c r="H391" s="36">
        <v>748.58333333333337</v>
      </c>
      <c r="I391" s="36">
        <v>764.86666666666667</v>
      </c>
      <c r="J391" s="36">
        <v>777.83333333333337</v>
      </c>
      <c r="K391" s="31">
        <v>751.9</v>
      </c>
      <c r="L391" s="31">
        <v>722.65</v>
      </c>
      <c r="M391" s="31">
        <v>15.59526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1701.15</v>
      </c>
      <c r="D392" s="36">
        <v>1695.05</v>
      </c>
      <c r="E392" s="36">
        <v>1680.1</v>
      </c>
      <c r="F392" s="36">
        <v>1659.05</v>
      </c>
      <c r="G392" s="36">
        <v>1644.1</v>
      </c>
      <c r="H392" s="36">
        <v>1716.1</v>
      </c>
      <c r="I392" s="36">
        <v>1731.0500000000002</v>
      </c>
      <c r="J392" s="36">
        <v>1752.1</v>
      </c>
      <c r="K392" s="31">
        <v>1710</v>
      </c>
      <c r="L392" s="31">
        <v>1674</v>
      </c>
      <c r="M392" s="31">
        <v>1.04609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341.4</v>
      </c>
      <c r="D393" s="36">
        <v>343.89999999999992</v>
      </c>
      <c r="E393" s="36">
        <v>328.84999999999985</v>
      </c>
      <c r="F393" s="36">
        <v>316.29999999999995</v>
      </c>
      <c r="G393" s="36">
        <v>301.24999999999989</v>
      </c>
      <c r="H393" s="36">
        <v>356.44999999999982</v>
      </c>
      <c r="I393" s="36">
        <v>371.49999999999989</v>
      </c>
      <c r="J393" s="36">
        <v>384.04999999999978</v>
      </c>
      <c r="K393" s="31">
        <v>358.95</v>
      </c>
      <c r="L393" s="31">
        <v>331.35</v>
      </c>
      <c r="M393" s="31">
        <v>677.35859000000005</v>
      </c>
      <c r="N393" s="1"/>
      <c r="O393" s="1"/>
    </row>
    <row r="394" spans="1:15" ht="12.75" customHeight="1">
      <c r="A394" s="33">
        <v>384</v>
      </c>
      <c r="B394" s="53" t="s">
        <v>1058</v>
      </c>
      <c r="C394" s="31">
        <v>427.95</v>
      </c>
      <c r="D394" s="36">
        <v>432.11666666666662</v>
      </c>
      <c r="E394" s="36">
        <v>414.93333333333322</v>
      </c>
      <c r="F394" s="36">
        <v>401.91666666666663</v>
      </c>
      <c r="G394" s="36">
        <v>384.73333333333323</v>
      </c>
      <c r="H394" s="36">
        <v>445.13333333333321</v>
      </c>
      <c r="I394" s="36">
        <v>462.31666666666661</v>
      </c>
      <c r="J394" s="36">
        <v>475.3333333333332</v>
      </c>
      <c r="K394" s="31">
        <v>449.3</v>
      </c>
      <c r="L394" s="31">
        <v>419.1</v>
      </c>
      <c r="M394" s="31">
        <v>70.825119999999998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1259.25</v>
      </c>
      <c r="D395" s="36">
        <v>1280.9166666666667</v>
      </c>
      <c r="E395" s="36">
        <v>1232.3333333333335</v>
      </c>
      <c r="F395" s="36">
        <v>1205.4166666666667</v>
      </c>
      <c r="G395" s="36">
        <v>1156.8333333333335</v>
      </c>
      <c r="H395" s="36">
        <v>1307.8333333333335</v>
      </c>
      <c r="I395" s="36">
        <v>1356.416666666667</v>
      </c>
      <c r="J395" s="36">
        <v>1383.3333333333335</v>
      </c>
      <c r="K395" s="31">
        <v>1329.5</v>
      </c>
      <c r="L395" s="31">
        <v>1254</v>
      </c>
      <c r="M395" s="31">
        <v>3.8388300000000002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301.25</v>
      </c>
      <c r="D396" s="36">
        <v>300.76666666666665</v>
      </c>
      <c r="E396" s="36">
        <v>298.5333333333333</v>
      </c>
      <c r="F396" s="36">
        <v>295.81666666666666</v>
      </c>
      <c r="G396" s="36">
        <v>293.58333333333331</v>
      </c>
      <c r="H396" s="36">
        <v>303.48333333333329</v>
      </c>
      <c r="I396" s="36">
        <v>305.71666666666664</v>
      </c>
      <c r="J396" s="36">
        <v>308.43333333333328</v>
      </c>
      <c r="K396" s="31">
        <v>303</v>
      </c>
      <c r="L396" s="31">
        <v>298.05</v>
      </c>
      <c r="M396" s="31">
        <v>2.24918</v>
      </c>
      <c r="N396" s="1"/>
      <c r="O396" s="1"/>
    </row>
    <row r="397" spans="1:15" ht="12.75" customHeight="1">
      <c r="A397" s="33">
        <v>387</v>
      </c>
      <c r="B397" s="53" t="s">
        <v>807</v>
      </c>
      <c r="C397" s="31">
        <v>726.3</v>
      </c>
      <c r="D397" s="36">
        <v>728.46666666666658</v>
      </c>
      <c r="E397" s="36">
        <v>717.63333333333321</v>
      </c>
      <c r="F397" s="36">
        <v>708.96666666666658</v>
      </c>
      <c r="G397" s="36">
        <v>698.13333333333321</v>
      </c>
      <c r="H397" s="36">
        <v>737.13333333333321</v>
      </c>
      <c r="I397" s="36">
        <v>747.96666666666647</v>
      </c>
      <c r="J397" s="36">
        <v>756.63333333333321</v>
      </c>
      <c r="K397" s="31">
        <v>739.3</v>
      </c>
      <c r="L397" s="31">
        <v>719.8</v>
      </c>
      <c r="M397" s="31">
        <v>1.91771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148.94999999999999</v>
      </c>
      <c r="D398" s="36">
        <v>150.29999999999998</v>
      </c>
      <c r="E398" s="36">
        <v>146.64999999999998</v>
      </c>
      <c r="F398" s="36">
        <v>144.35</v>
      </c>
      <c r="G398" s="36">
        <v>140.69999999999999</v>
      </c>
      <c r="H398" s="36">
        <v>152.59999999999997</v>
      </c>
      <c r="I398" s="36">
        <v>156.25</v>
      </c>
      <c r="J398" s="36">
        <v>158.54999999999995</v>
      </c>
      <c r="K398" s="31">
        <v>153.94999999999999</v>
      </c>
      <c r="L398" s="31">
        <v>148</v>
      </c>
      <c r="M398" s="31">
        <v>22.44999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3353.45</v>
      </c>
      <c r="D399" s="36">
        <v>3339.7833333333328</v>
      </c>
      <c r="E399" s="36">
        <v>3289.7166666666658</v>
      </c>
      <c r="F399" s="36">
        <v>3225.9833333333331</v>
      </c>
      <c r="G399" s="36">
        <v>3175.9166666666661</v>
      </c>
      <c r="H399" s="36">
        <v>3403.5166666666655</v>
      </c>
      <c r="I399" s="36">
        <v>3453.583333333333</v>
      </c>
      <c r="J399" s="36">
        <v>3517.3166666666652</v>
      </c>
      <c r="K399" s="31">
        <v>3389.85</v>
      </c>
      <c r="L399" s="31">
        <v>3276.05</v>
      </c>
      <c r="M399" s="31">
        <v>0.44192999999999999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76.400000000000006</v>
      </c>
      <c r="D400" s="36">
        <v>76.533333333333346</v>
      </c>
      <c r="E400" s="36">
        <v>75.366666666666688</v>
      </c>
      <c r="F400" s="36">
        <v>74.333333333333343</v>
      </c>
      <c r="G400" s="36">
        <v>73.166666666666686</v>
      </c>
      <c r="H400" s="36">
        <v>77.566666666666691</v>
      </c>
      <c r="I400" s="36">
        <v>78.733333333333348</v>
      </c>
      <c r="J400" s="36">
        <v>79.766666666666694</v>
      </c>
      <c r="K400" s="31">
        <v>77.7</v>
      </c>
      <c r="L400" s="31">
        <v>75.5</v>
      </c>
      <c r="M400" s="31">
        <v>17.483339999999998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2229.6999999999998</v>
      </c>
      <c r="D401" s="36">
        <v>2232.7333333333331</v>
      </c>
      <c r="E401" s="36">
        <v>2216.4666666666662</v>
      </c>
      <c r="F401" s="36">
        <v>2203.2333333333331</v>
      </c>
      <c r="G401" s="36">
        <v>2186.9666666666662</v>
      </c>
      <c r="H401" s="36">
        <v>2245.9666666666662</v>
      </c>
      <c r="I401" s="36">
        <v>2262.2333333333336</v>
      </c>
      <c r="J401" s="36">
        <v>2275.4666666666662</v>
      </c>
      <c r="K401" s="31">
        <v>2249</v>
      </c>
      <c r="L401" s="31">
        <v>2219.5</v>
      </c>
      <c r="M401" s="31">
        <v>0.98299999999999998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211.25</v>
      </c>
      <c r="D402" s="36">
        <v>210.93333333333331</v>
      </c>
      <c r="E402" s="36">
        <v>208.76666666666662</v>
      </c>
      <c r="F402" s="36">
        <v>206.2833333333333</v>
      </c>
      <c r="G402" s="36">
        <v>204.11666666666662</v>
      </c>
      <c r="H402" s="36">
        <v>213.41666666666663</v>
      </c>
      <c r="I402" s="36">
        <v>215.58333333333331</v>
      </c>
      <c r="J402" s="36">
        <v>218.06666666666663</v>
      </c>
      <c r="K402" s="31">
        <v>213.1</v>
      </c>
      <c r="L402" s="31">
        <v>208.45</v>
      </c>
      <c r="M402" s="31">
        <v>8.8331700000000009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2921.3</v>
      </c>
      <c r="D403" s="36">
        <v>2910.4666666666672</v>
      </c>
      <c r="E403" s="36">
        <v>2883.3833333333341</v>
      </c>
      <c r="F403" s="36">
        <v>2845.4666666666672</v>
      </c>
      <c r="G403" s="36">
        <v>2818.3833333333341</v>
      </c>
      <c r="H403" s="36">
        <v>2948.3833333333341</v>
      </c>
      <c r="I403" s="36">
        <v>2975.4666666666672</v>
      </c>
      <c r="J403" s="36">
        <v>3013.3833333333341</v>
      </c>
      <c r="K403" s="31">
        <v>2937.55</v>
      </c>
      <c r="L403" s="31">
        <v>2872.55</v>
      </c>
      <c r="M403" s="31">
        <v>51.40802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103.25</v>
      </c>
      <c r="D404" s="36">
        <v>103.89999999999999</v>
      </c>
      <c r="E404" s="36">
        <v>102.34999999999998</v>
      </c>
      <c r="F404" s="36">
        <v>101.44999999999999</v>
      </c>
      <c r="G404" s="36">
        <v>99.899999999999977</v>
      </c>
      <c r="H404" s="36">
        <v>104.79999999999998</v>
      </c>
      <c r="I404" s="36">
        <v>106.35</v>
      </c>
      <c r="J404" s="36">
        <v>107.24999999999999</v>
      </c>
      <c r="K404" s="31">
        <v>105.45</v>
      </c>
      <c r="L404" s="31">
        <v>103</v>
      </c>
      <c r="M404" s="31">
        <v>5.3184899999999997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1437.5</v>
      </c>
      <c r="D405" s="36">
        <v>1442.0833333333333</v>
      </c>
      <c r="E405" s="36">
        <v>1430.1666666666665</v>
      </c>
      <c r="F405" s="36">
        <v>1422.8333333333333</v>
      </c>
      <c r="G405" s="36">
        <v>1410.9166666666665</v>
      </c>
      <c r="H405" s="36">
        <v>1449.4166666666665</v>
      </c>
      <c r="I405" s="36">
        <v>1461.333333333333</v>
      </c>
      <c r="J405" s="36">
        <v>1468.6666666666665</v>
      </c>
      <c r="K405" s="31">
        <v>1454</v>
      </c>
      <c r="L405" s="31">
        <v>1434.75</v>
      </c>
      <c r="M405" s="31">
        <v>0.32904</v>
      </c>
      <c r="N405" s="1"/>
      <c r="O405" s="1"/>
    </row>
    <row r="406" spans="1:15" ht="12.75" customHeight="1">
      <c r="A406" s="33">
        <v>396</v>
      </c>
      <c r="B406" s="53" t="s">
        <v>1059</v>
      </c>
      <c r="C406" s="31">
        <v>82.8</v>
      </c>
      <c r="D406" s="36">
        <v>82.8</v>
      </c>
      <c r="E406" s="36">
        <v>81.899999999999991</v>
      </c>
      <c r="F406" s="36">
        <v>81</v>
      </c>
      <c r="G406" s="36">
        <v>80.099999999999994</v>
      </c>
      <c r="H406" s="36">
        <v>83.699999999999989</v>
      </c>
      <c r="I406" s="36">
        <v>84.6</v>
      </c>
      <c r="J406" s="36">
        <v>85.499999999999986</v>
      </c>
      <c r="K406" s="31">
        <v>83.7</v>
      </c>
      <c r="L406" s="31">
        <v>81.900000000000006</v>
      </c>
      <c r="M406" s="31">
        <v>14.931979999999999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708.05</v>
      </c>
      <c r="D407" s="36">
        <v>709.18333333333339</v>
      </c>
      <c r="E407" s="36">
        <v>705.06666666666683</v>
      </c>
      <c r="F407" s="36">
        <v>702.08333333333348</v>
      </c>
      <c r="G407" s="36">
        <v>697.96666666666692</v>
      </c>
      <c r="H407" s="36">
        <v>712.16666666666674</v>
      </c>
      <c r="I407" s="36">
        <v>716.2833333333333</v>
      </c>
      <c r="J407" s="36">
        <v>719.26666666666665</v>
      </c>
      <c r="K407" s="31">
        <v>713.3</v>
      </c>
      <c r="L407" s="31">
        <v>706.2</v>
      </c>
      <c r="M407" s="31">
        <v>6.5701400000000003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1427.4</v>
      </c>
      <c r="D408" s="36">
        <v>1428.9833333333333</v>
      </c>
      <c r="E408" s="36">
        <v>1422.4166666666667</v>
      </c>
      <c r="F408" s="36">
        <v>1417.4333333333334</v>
      </c>
      <c r="G408" s="36">
        <v>1410.8666666666668</v>
      </c>
      <c r="H408" s="36">
        <v>1433.9666666666667</v>
      </c>
      <c r="I408" s="36">
        <v>1440.5333333333333</v>
      </c>
      <c r="J408" s="36">
        <v>1445.5166666666667</v>
      </c>
      <c r="K408" s="31">
        <v>1435.55</v>
      </c>
      <c r="L408" s="31">
        <v>1424</v>
      </c>
      <c r="M408" s="31">
        <v>9.6658299999999997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146.19999999999999</v>
      </c>
      <c r="D409" s="36">
        <v>147.91666666666666</v>
      </c>
      <c r="E409" s="36">
        <v>142.83333333333331</v>
      </c>
      <c r="F409" s="36">
        <v>139.46666666666667</v>
      </c>
      <c r="G409" s="36">
        <v>134.38333333333333</v>
      </c>
      <c r="H409" s="36">
        <v>151.2833333333333</v>
      </c>
      <c r="I409" s="36">
        <v>156.36666666666662</v>
      </c>
      <c r="J409" s="36">
        <v>159.73333333333329</v>
      </c>
      <c r="K409" s="31">
        <v>153</v>
      </c>
      <c r="L409" s="31">
        <v>144.55000000000001</v>
      </c>
      <c r="M409" s="31">
        <v>333.12243000000001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5979</v>
      </c>
      <c r="D410" s="36">
        <v>6019.5166666666673</v>
      </c>
      <c r="E410" s="36">
        <v>5887.8333333333348</v>
      </c>
      <c r="F410" s="36">
        <v>5796.6666666666679</v>
      </c>
      <c r="G410" s="36">
        <v>5664.9833333333354</v>
      </c>
      <c r="H410" s="36">
        <v>6110.6833333333343</v>
      </c>
      <c r="I410" s="36">
        <v>6242.3666666666668</v>
      </c>
      <c r="J410" s="36">
        <v>6333.5333333333338</v>
      </c>
      <c r="K410" s="31">
        <v>6151.2</v>
      </c>
      <c r="L410" s="31">
        <v>5928.35</v>
      </c>
      <c r="M410" s="31">
        <v>1.0472999999999999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2293.9499999999998</v>
      </c>
      <c r="D411" s="36">
        <v>2291.65</v>
      </c>
      <c r="E411" s="36">
        <v>2275.3000000000002</v>
      </c>
      <c r="F411" s="36">
        <v>2256.65</v>
      </c>
      <c r="G411" s="36">
        <v>2240.3000000000002</v>
      </c>
      <c r="H411" s="36">
        <v>2310.3000000000002</v>
      </c>
      <c r="I411" s="36">
        <v>2326.6499999999996</v>
      </c>
      <c r="J411" s="36">
        <v>2345.3000000000002</v>
      </c>
      <c r="K411" s="31">
        <v>2308</v>
      </c>
      <c r="L411" s="31">
        <v>2273</v>
      </c>
      <c r="M411" s="31">
        <v>3.0183300000000002</v>
      </c>
      <c r="N411" s="1"/>
      <c r="O411" s="1"/>
    </row>
    <row r="412" spans="1:15" ht="12.75" customHeight="1">
      <c r="A412" s="33">
        <v>402</v>
      </c>
      <c r="B412" s="53" t="s">
        <v>836</v>
      </c>
      <c r="C412" s="31">
        <v>2078.4499999999998</v>
      </c>
      <c r="D412" s="36">
        <v>2087.7666666666669</v>
      </c>
      <c r="E412" s="36">
        <v>2056.6333333333337</v>
      </c>
      <c r="F412" s="36">
        <v>2034.8166666666666</v>
      </c>
      <c r="G412" s="36">
        <v>2003.6833333333334</v>
      </c>
      <c r="H412" s="36">
        <v>2109.5833333333339</v>
      </c>
      <c r="I412" s="36">
        <v>2140.7166666666672</v>
      </c>
      <c r="J412" s="36">
        <v>2162.5333333333342</v>
      </c>
      <c r="K412" s="31">
        <v>2118.9</v>
      </c>
      <c r="L412" s="31">
        <v>2065.9499999999998</v>
      </c>
      <c r="M412" s="31">
        <v>0.13059000000000001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133.30000000000001</v>
      </c>
      <c r="D413" s="36">
        <v>133.5</v>
      </c>
      <c r="E413" s="36">
        <v>131.5</v>
      </c>
      <c r="F413" s="36">
        <v>129.69999999999999</v>
      </c>
      <c r="G413" s="36">
        <v>127.69999999999999</v>
      </c>
      <c r="H413" s="36">
        <v>135.30000000000001</v>
      </c>
      <c r="I413" s="36">
        <v>137.30000000000001</v>
      </c>
      <c r="J413" s="36">
        <v>139.10000000000002</v>
      </c>
      <c r="K413" s="31">
        <v>135.5</v>
      </c>
      <c r="L413" s="31">
        <v>131.69999999999999</v>
      </c>
      <c r="M413" s="31">
        <v>222.84693999999999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8915.6</v>
      </c>
      <c r="D414" s="36">
        <v>8913.2833333333328</v>
      </c>
      <c r="E414" s="36">
        <v>8829.5666666666657</v>
      </c>
      <c r="F414" s="36">
        <v>8743.5333333333328</v>
      </c>
      <c r="G414" s="36">
        <v>8659.8166666666657</v>
      </c>
      <c r="H414" s="36">
        <v>8999.3166666666657</v>
      </c>
      <c r="I414" s="36">
        <v>9083.0333333333328</v>
      </c>
      <c r="J414" s="36">
        <v>9169.0666666666657</v>
      </c>
      <c r="K414" s="31">
        <v>8997</v>
      </c>
      <c r="L414" s="31">
        <v>8827.25</v>
      </c>
      <c r="M414" s="31">
        <v>0.12236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1421.55</v>
      </c>
      <c r="D415" s="36">
        <v>1418.3999999999999</v>
      </c>
      <c r="E415" s="36">
        <v>1405.1499999999996</v>
      </c>
      <c r="F415" s="36">
        <v>1388.7499999999998</v>
      </c>
      <c r="G415" s="36">
        <v>1375.4999999999995</v>
      </c>
      <c r="H415" s="36">
        <v>1434.7999999999997</v>
      </c>
      <c r="I415" s="36">
        <v>1448.0500000000002</v>
      </c>
      <c r="J415" s="36">
        <v>1464.4499999999998</v>
      </c>
      <c r="K415" s="31">
        <v>1431.65</v>
      </c>
      <c r="L415" s="31">
        <v>1402</v>
      </c>
      <c r="M415" s="31">
        <v>0.21376000000000001</v>
      </c>
      <c r="N415" s="1"/>
      <c r="O415" s="1"/>
    </row>
    <row r="416" spans="1:15" ht="12.75" customHeight="1">
      <c r="A416" s="33">
        <v>406</v>
      </c>
      <c r="B416" s="53" t="s">
        <v>837</v>
      </c>
      <c r="C416" s="31">
        <v>410.85</v>
      </c>
      <c r="D416" s="36">
        <v>415.88333333333338</v>
      </c>
      <c r="E416" s="36">
        <v>402.61666666666679</v>
      </c>
      <c r="F416" s="36">
        <v>394.38333333333338</v>
      </c>
      <c r="G416" s="36">
        <v>381.11666666666679</v>
      </c>
      <c r="H416" s="36">
        <v>424.11666666666679</v>
      </c>
      <c r="I416" s="36">
        <v>437.38333333333333</v>
      </c>
      <c r="J416" s="36">
        <v>445.61666666666679</v>
      </c>
      <c r="K416" s="31">
        <v>429.15</v>
      </c>
      <c r="L416" s="31">
        <v>407.65</v>
      </c>
      <c r="M416" s="31">
        <v>3.80579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4499.6000000000004</v>
      </c>
      <c r="D417" s="36">
        <v>4443.5333333333338</v>
      </c>
      <c r="E417" s="36">
        <v>4363.9666666666672</v>
      </c>
      <c r="F417" s="36">
        <v>4228.333333333333</v>
      </c>
      <c r="G417" s="36">
        <v>4148.7666666666664</v>
      </c>
      <c r="H417" s="36">
        <v>4579.1666666666679</v>
      </c>
      <c r="I417" s="36">
        <v>4658.7333333333354</v>
      </c>
      <c r="J417" s="36">
        <v>4794.3666666666686</v>
      </c>
      <c r="K417" s="31">
        <v>4523.1000000000004</v>
      </c>
      <c r="L417" s="31">
        <v>4307.8999999999996</v>
      </c>
      <c r="M417" s="31">
        <v>3.1632099999999999</v>
      </c>
      <c r="N417" s="1"/>
      <c r="O417" s="1"/>
    </row>
    <row r="418" spans="1:15" ht="12.75" customHeight="1">
      <c r="A418" s="33">
        <v>408</v>
      </c>
      <c r="B418" s="53" t="s">
        <v>1060</v>
      </c>
      <c r="C418" s="31">
        <v>909.6</v>
      </c>
      <c r="D418" s="36">
        <v>903.70000000000016</v>
      </c>
      <c r="E418" s="36">
        <v>878.10000000000036</v>
      </c>
      <c r="F418" s="36">
        <v>846.60000000000025</v>
      </c>
      <c r="G418" s="36">
        <v>821.00000000000045</v>
      </c>
      <c r="H418" s="36">
        <v>935.20000000000027</v>
      </c>
      <c r="I418" s="36">
        <v>960.8</v>
      </c>
      <c r="J418" s="36">
        <v>992.30000000000018</v>
      </c>
      <c r="K418" s="31">
        <v>929.3</v>
      </c>
      <c r="L418" s="31">
        <v>872.2</v>
      </c>
      <c r="M418" s="31">
        <v>2.2843399999999998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25678.95</v>
      </c>
      <c r="D419" s="36">
        <v>25716.45</v>
      </c>
      <c r="E419" s="36">
        <v>25482.9</v>
      </c>
      <c r="F419" s="36">
        <v>25286.850000000002</v>
      </c>
      <c r="G419" s="36">
        <v>25053.300000000003</v>
      </c>
      <c r="H419" s="36">
        <v>25912.5</v>
      </c>
      <c r="I419" s="36">
        <v>26146.049999999996</v>
      </c>
      <c r="J419" s="36">
        <v>26342.1</v>
      </c>
      <c r="K419" s="31">
        <v>25950</v>
      </c>
      <c r="L419" s="31">
        <v>25520.400000000001</v>
      </c>
      <c r="M419" s="31">
        <v>0.37478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41.9</v>
      </c>
      <c r="D420" s="36">
        <v>41.983333333333327</v>
      </c>
      <c r="E420" s="36">
        <v>41.566666666666656</v>
      </c>
      <c r="F420" s="36">
        <v>41.233333333333327</v>
      </c>
      <c r="G420" s="36">
        <v>40.816666666666656</v>
      </c>
      <c r="H420" s="36">
        <v>42.316666666666656</v>
      </c>
      <c r="I420" s="36">
        <v>42.733333333333327</v>
      </c>
      <c r="J420" s="36">
        <v>43.066666666666656</v>
      </c>
      <c r="K420" s="31">
        <v>42.4</v>
      </c>
      <c r="L420" s="31">
        <v>41.65</v>
      </c>
      <c r="M420" s="31">
        <v>28.906369999999999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2336.75</v>
      </c>
      <c r="D421" s="36">
        <v>2349.5666666666671</v>
      </c>
      <c r="E421" s="36">
        <v>2319.2833333333342</v>
      </c>
      <c r="F421" s="36">
        <v>2301.8166666666671</v>
      </c>
      <c r="G421" s="36">
        <v>2271.5333333333342</v>
      </c>
      <c r="H421" s="36">
        <v>2367.0333333333342</v>
      </c>
      <c r="I421" s="36">
        <v>2397.3166666666671</v>
      </c>
      <c r="J421" s="36">
        <v>2414.7833333333342</v>
      </c>
      <c r="K421" s="31">
        <v>2379.85</v>
      </c>
      <c r="L421" s="31">
        <v>2332.1</v>
      </c>
      <c r="M421" s="31">
        <v>6.9310799999999997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648.35</v>
      </c>
      <c r="D422" s="36">
        <v>643.81666666666661</v>
      </c>
      <c r="E422" s="36">
        <v>632.63333333333321</v>
      </c>
      <c r="F422" s="36">
        <v>616.91666666666663</v>
      </c>
      <c r="G422" s="36">
        <v>605.73333333333323</v>
      </c>
      <c r="H422" s="36">
        <v>659.53333333333319</v>
      </c>
      <c r="I422" s="36">
        <v>670.71666666666658</v>
      </c>
      <c r="J422" s="36">
        <v>686.43333333333317</v>
      </c>
      <c r="K422" s="31">
        <v>655</v>
      </c>
      <c r="L422" s="31">
        <v>628.1</v>
      </c>
      <c r="M422" s="31">
        <v>9.9228299999999994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7159.3</v>
      </c>
      <c r="D423" s="36">
        <v>7209.1333333333341</v>
      </c>
      <c r="E423" s="36">
        <v>7084.2666666666682</v>
      </c>
      <c r="F423" s="36">
        <v>7009.2333333333345</v>
      </c>
      <c r="G423" s="36">
        <v>6884.3666666666686</v>
      </c>
      <c r="H423" s="36">
        <v>7284.1666666666679</v>
      </c>
      <c r="I423" s="36">
        <v>7409.0333333333347</v>
      </c>
      <c r="J423" s="36">
        <v>7484.0666666666675</v>
      </c>
      <c r="K423" s="31">
        <v>7334</v>
      </c>
      <c r="L423" s="31">
        <v>7134.1</v>
      </c>
      <c r="M423" s="31">
        <v>4.6612</v>
      </c>
      <c r="N423" s="1"/>
      <c r="O423" s="1"/>
    </row>
    <row r="424" spans="1:15" ht="12.75" customHeight="1">
      <c r="A424" s="33">
        <v>414</v>
      </c>
      <c r="B424" s="53" t="s">
        <v>1061</v>
      </c>
      <c r="C424" s="31">
        <v>1304.2</v>
      </c>
      <c r="D424" s="36">
        <v>1303.3833333333334</v>
      </c>
      <c r="E424" s="36">
        <v>1295.8166666666668</v>
      </c>
      <c r="F424" s="36">
        <v>1287.4333333333334</v>
      </c>
      <c r="G424" s="36">
        <v>1279.8666666666668</v>
      </c>
      <c r="H424" s="36">
        <v>1311.7666666666669</v>
      </c>
      <c r="I424" s="36">
        <v>1319.3333333333335</v>
      </c>
      <c r="J424" s="36">
        <v>1327.7166666666669</v>
      </c>
      <c r="K424" s="31">
        <v>1310.95</v>
      </c>
      <c r="L424" s="31">
        <v>1295</v>
      </c>
      <c r="M424" s="31">
        <v>6.0728999999999997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1801.1</v>
      </c>
      <c r="D425" s="36">
        <v>1794.6833333333334</v>
      </c>
      <c r="E425" s="36">
        <v>1774.3666666666668</v>
      </c>
      <c r="F425" s="36">
        <v>1747.6333333333334</v>
      </c>
      <c r="G425" s="36">
        <v>1727.3166666666668</v>
      </c>
      <c r="H425" s="36">
        <v>1821.4166666666667</v>
      </c>
      <c r="I425" s="36">
        <v>1841.7333333333333</v>
      </c>
      <c r="J425" s="36">
        <v>1868.4666666666667</v>
      </c>
      <c r="K425" s="31">
        <v>1815</v>
      </c>
      <c r="L425" s="31">
        <v>1767.95</v>
      </c>
      <c r="M425" s="31">
        <v>2.5259200000000002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9945.9</v>
      </c>
      <c r="D426" s="36">
        <v>9840.4666666666653</v>
      </c>
      <c r="E426" s="36">
        <v>9625.4833333333299</v>
      </c>
      <c r="F426" s="36">
        <v>9305.0666666666639</v>
      </c>
      <c r="G426" s="36">
        <v>9090.0833333333285</v>
      </c>
      <c r="H426" s="36">
        <v>10160.883333333331</v>
      </c>
      <c r="I426" s="36">
        <v>10375.866666666665</v>
      </c>
      <c r="J426" s="36">
        <v>10696.283333333333</v>
      </c>
      <c r="K426" s="31">
        <v>10055.450000000001</v>
      </c>
      <c r="L426" s="31">
        <v>9520.0499999999993</v>
      </c>
      <c r="M426" s="31">
        <v>4.4108299999999998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633.1</v>
      </c>
      <c r="D427" s="36">
        <v>637.35</v>
      </c>
      <c r="E427" s="36">
        <v>626.80000000000007</v>
      </c>
      <c r="F427" s="36">
        <v>620.5</v>
      </c>
      <c r="G427" s="36">
        <v>609.95000000000005</v>
      </c>
      <c r="H427" s="36">
        <v>643.65000000000009</v>
      </c>
      <c r="I427" s="36">
        <v>654.20000000000005</v>
      </c>
      <c r="J427" s="36">
        <v>660.50000000000011</v>
      </c>
      <c r="K427" s="31">
        <v>647.9</v>
      </c>
      <c r="L427" s="31">
        <v>631.04999999999995</v>
      </c>
      <c r="M427" s="31">
        <v>12.233890000000001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519.29999999999995</v>
      </c>
      <c r="D428" s="36">
        <v>520.06666666666661</v>
      </c>
      <c r="E428" s="36">
        <v>510.88333333333321</v>
      </c>
      <c r="F428" s="36">
        <v>502.46666666666658</v>
      </c>
      <c r="G428" s="36">
        <v>493.28333333333319</v>
      </c>
      <c r="H428" s="36">
        <v>528.48333333333323</v>
      </c>
      <c r="I428" s="36">
        <v>537.66666666666663</v>
      </c>
      <c r="J428" s="36">
        <v>546.08333333333326</v>
      </c>
      <c r="K428" s="31">
        <v>529.25</v>
      </c>
      <c r="L428" s="31">
        <v>511.65</v>
      </c>
      <c r="M428" s="31">
        <v>10.40157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539.95000000000005</v>
      </c>
      <c r="D429" s="36">
        <v>540.55000000000007</v>
      </c>
      <c r="E429" s="36">
        <v>535.10000000000014</v>
      </c>
      <c r="F429" s="36">
        <v>530.25000000000011</v>
      </c>
      <c r="G429" s="36">
        <v>524.80000000000018</v>
      </c>
      <c r="H429" s="36">
        <v>545.40000000000009</v>
      </c>
      <c r="I429" s="36">
        <v>550.85000000000014</v>
      </c>
      <c r="J429" s="36">
        <v>555.70000000000005</v>
      </c>
      <c r="K429" s="31">
        <v>546</v>
      </c>
      <c r="L429" s="31">
        <v>535.70000000000005</v>
      </c>
      <c r="M429" s="31">
        <v>2.76187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818.75</v>
      </c>
      <c r="D430" s="36">
        <v>819.65</v>
      </c>
      <c r="E430" s="36">
        <v>812.65</v>
      </c>
      <c r="F430" s="36">
        <v>806.55</v>
      </c>
      <c r="G430" s="36">
        <v>799.55</v>
      </c>
      <c r="H430" s="36">
        <v>825.75</v>
      </c>
      <c r="I430" s="36">
        <v>832.75</v>
      </c>
      <c r="J430" s="36">
        <v>838.85</v>
      </c>
      <c r="K430" s="31">
        <v>826.65</v>
      </c>
      <c r="L430" s="31">
        <v>813.55</v>
      </c>
      <c r="M430" s="31">
        <v>192.39277000000001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169.05</v>
      </c>
      <c r="D431" s="36">
        <v>170.5</v>
      </c>
      <c r="E431" s="36">
        <v>165.65</v>
      </c>
      <c r="F431" s="36">
        <v>162.25</v>
      </c>
      <c r="G431" s="36">
        <v>157.4</v>
      </c>
      <c r="H431" s="36">
        <v>173.9</v>
      </c>
      <c r="I431" s="36">
        <v>178.75000000000003</v>
      </c>
      <c r="J431" s="36">
        <v>182.15</v>
      </c>
      <c r="K431" s="31">
        <v>175.35</v>
      </c>
      <c r="L431" s="31">
        <v>167.1</v>
      </c>
      <c r="M431" s="31">
        <v>539.54827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786.35</v>
      </c>
      <c r="D432" s="36">
        <v>787.15</v>
      </c>
      <c r="E432" s="36">
        <v>770.3</v>
      </c>
      <c r="F432" s="36">
        <v>754.25</v>
      </c>
      <c r="G432" s="36">
        <v>737.4</v>
      </c>
      <c r="H432" s="36">
        <v>803.19999999999993</v>
      </c>
      <c r="I432" s="36">
        <v>820.05000000000007</v>
      </c>
      <c r="J432" s="36">
        <v>836.09999999999991</v>
      </c>
      <c r="K432" s="31">
        <v>804</v>
      </c>
      <c r="L432" s="31">
        <v>771.1</v>
      </c>
      <c r="M432" s="31">
        <v>10.39161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130.44999999999999</v>
      </c>
      <c r="D433" s="36">
        <v>131.56666666666666</v>
      </c>
      <c r="E433" s="36">
        <v>127.93333333333334</v>
      </c>
      <c r="F433" s="36">
        <v>125.41666666666669</v>
      </c>
      <c r="G433" s="36">
        <v>121.78333333333336</v>
      </c>
      <c r="H433" s="36">
        <v>134.08333333333331</v>
      </c>
      <c r="I433" s="36">
        <v>137.71666666666664</v>
      </c>
      <c r="J433" s="36">
        <v>140.23333333333329</v>
      </c>
      <c r="K433" s="31">
        <v>135.19999999999999</v>
      </c>
      <c r="L433" s="31">
        <v>129.05000000000001</v>
      </c>
      <c r="M433" s="31">
        <v>30.700839999999999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419.65</v>
      </c>
      <c r="D434" s="36">
        <v>415.18333333333334</v>
      </c>
      <c r="E434" s="36">
        <v>409.01666666666665</v>
      </c>
      <c r="F434" s="36">
        <v>398.38333333333333</v>
      </c>
      <c r="G434" s="36">
        <v>392.21666666666664</v>
      </c>
      <c r="H434" s="36">
        <v>425.81666666666666</v>
      </c>
      <c r="I434" s="36">
        <v>431.98333333333329</v>
      </c>
      <c r="J434" s="36">
        <v>442.61666666666667</v>
      </c>
      <c r="K434" s="31">
        <v>421.35</v>
      </c>
      <c r="L434" s="31">
        <v>404.55</v>
      </c>
      <c r="M434" s="31">
        <v>7.9105600000000003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211.45</v>
      </c>
      <c r="D435" s="36">
        <v>212.13333333333333</v>
      </c>
      <c r="E435" s="36">
        <v>207.31666666666666</v>
      </c>
      <c r="F435" s="36">
        <v>203.18333333333334</v>
      </c>
      <c r="G435" s="36">
        <v>198.36666666666667</v>
      </c>
      <c r="H435" s="36">
        <v>216.26666666666665</v>
      </c>
      <c r="I435" s="36">
        <v>221.08333333333331</v>
      </c>
      <c r="J435" s="36">
        <v>225.21666666666664</v>
      </c>
      <c r="K435" s="31">
        <v>216.95</v>
      </c>
      <c r="L435" s="31">
        <v>208</v>
      </c>
      <c r="M435" s="31">
        <v>6.5820600000000002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1539.3</v>
      </c>
      <c r="D436" s="36">
        <v>1536.2333333333336</v>
      </c>
      <c r="E436" s="36">
        <v>1508.4666666666672</v>
      </c>
      <c r="F436" s="36">
        <v>1477.6333333333337</v>
      </c>
      <c r="G436" s="36">
        <v>1449.8666666666672</v>
      </c>
      <c r="H436" s="36">
        <v>1567.0666666666671</v>
      </c>
      <c r="I436" s="36">
        <v>1594.8333333333335</v>
      </c>
      <c r="J436" s="36">
        <v>1625.666666666667</v>
      </c>
      <c r="K436" s="31">
        <v>1564</v>
      </c>
      <c r="L436" s="31">
        <v>1505.4</v>
      </c>
      <c r="M436" s="31">
        <v>39.482390000000002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675.1</v>
      </c>
      <c r="D437" s="36">
        <v>671.11666666666667</v>
      </c>
      <c r="E437" s="36">
        <v>664.7833333333333</v>
      </c>
      <c r="F437" s="36">
        <v>654.46666666666658</v>
      </c>
      <c r="G437" s="36">
        <v>648.13333333333321</v>
      </c>
      <c r="H437" s="36">
        <v>681.43333333333339</v>
      </c>
      <c r="I437" s="36">
        <v>687.76666666666665</v>
      </c>
      <c r="J437" s="36">
        <v>698.08333333333348</v>
      </c>
      <c r="K437" s="31">
        <v>677.45</v>
      </c>
      <c r="L437" s="31">
        <v>660.8</v>
      </c>
      <c r="M437" s="31">
        <v>3.5827200000000001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4501.3500000000004</v>
      </c>
      <c r="D438" s="36">
        <v>4663.1333333333341</v>
      </c>
      <c r="E438" s="36">
        <v>4328.2666666666682</v>
      </c>
      <c r="F438" s="36">
        <v>4155.1833333333343</v>
      </c>
      <c r="G438" s="36">
        <v>3820.3166666666684</v>
      </c>
      <c r="H438" s="36">
        <v>4836.2166666666681</v>
      </c>
      <c r="I438" s="36">
        <v>5171.0833333333348</v>
      </c>
      <c r="J438" s="36">
        <v>5344.1666666666679</v>
      </c>
      <c r="K438" s="31">
        <v>4998</v>
      </c>
      <c r="L438" s="31">
        <v>4490.05</v>
      </c>
      <c r="M438" s="31">
        <v>3.613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1182.8</v>
      </c>
      <c r="D439" s="36">
        <v>1179.2833333333335</v>
      </c>
      <c r="E439" s="36">
        <v>1168.5666666666671</v>
      </c>
      <c r="F439" s="36">
        <v>1154.3333333333335</v>
      </c>
      <c r="G439" s="36">
        <v>1143.616666666667</v>
      </c>
      <c r="H439" s="36">
        <v>1193.5166666666671</v>
      </c>
      <c r="I439" s="36">
        <v>1204.2333333333338</v>
      </c>
      <c r="J439" s="36">
        <v>1218.4666666666672</v>
      </c>
      <c r="K439" s="31">
        <v>1190</v>
      </c>
      <c r="L439" s="31">
        <v>1165.05</v>
      </c>
      <c r="M439" s="31">
        <v>0.34414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439.4</v>
      </c>
      <c r="D440" s="36">
        <v>442.76666666666671</v>
      </c>
      <c r="E440" s="36">
        <v>433.98333333333341</v>
      </c>
      <c r="F440" s="36">
        <v>428.56666666666672</v>
      </c>
      <c r="G440" s="36">
        <v>419.78333333333342</v>
      </c>
      <c r="H440" s="36">
        <v>448.18333333333339</v>
      </c>
      <c r="I440" s="36">
        <v>456.9666666666667</v>
      </c>
      <c r="J440" s="36">
        <v>462.38333333333338</v>
      </c>
      <c r="K440" s="31">
        <v>451.55</v>
      </c>
      <c r="L440" s="31">
        <v>437.35</v>
      </c>
      <c r="M440" s="31">
        <v>2.3349600000000001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5465.9</v>
      </c>
      <c r="D441" s="36">
        <v>5503.1166666666659</v>
      </c>
      <c r="E441" s="36">
        <v>5385.7833333333319</v>
      </c>
      <c r="F441" s="36">
        <v>5305.6666666666661</v>
      </c>
      <c r="G441" s="36">
        <v>5188.3333333333321</v>
      </c>
      <c r="H441" s="36">
        <v>5583.2333333333318</v>
      </c>
      <c r="I441" s="36">
        <v>5700.5666666666657</v>
      </c>
      <c r="J441" s="36">
        <v>5780.6833333333316</v>
      </c>
      <c r="K441" s="31">
        <v>5620.45</v>
      </c>
      <c r="L441" s="31">
        <v>5423</v>
      </c>
      <c r="M441" s="31">
        <v>1.32429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620.54999999999995</v>
      </c>
      <c r="D442" s="36">
        <v>619.68333333333328</v>
      </c>
      <c r="E442" s="36">
        <v>605.61666666666656</v>
      </c>
      <c r="F442" s="36">
        <v>590.68333333333328</v>
      </c>
      <c r="G442" s="36">
        <v>576.61666666666656</v>
      </c>
      <c r="H442" s="36">
        <v>634.61666666666656</v>
      </c>
      <c r="I442" s="36">
        <v>648.68333333333339</v>
      </c>
      <c r="J442" s="36">
        <v>663.61666666666656</v>
      </c>
      <c r="K442" s="31">
        <v>633.75</v>
      </c>
      <c r="L442" s="31">
        <v>604.75</v>
      </c>
      <c r="M442" s="31">
        <v>1.6731799999999999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46</v>
      </c>
      <c r="D443" s="36">
        <v>45.066666666666663</v>
      </c>
      <c r="E443" s="36">
        <v>43.883333333333326</v>
      </c>
      <c r="F443" s="36">
        <v>41.766666666666666</v>
      </c>
      <c r="G443" s="36">
        <v>40.583333333333329</v>
      </c>
      <c r="H443" s="36">
        <v>47.183333333333323</v>
      </c>
      <c r="I443" s="36">
        <v>48.36666666666666</v>
      </c>
      <c r="J443" s="36">
        <v>50.48333333333332</v>
      </c>
      <c r="K443" s="31">
        <v>46.25</v>
      </c>
      <c r="L443" s="31">
        <v>42.95</v>
      </c>
      <c r="M443" s="31">
        <v>802.21849999999995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602.5</v>
      </c>
      <c r="D444" s="36">
        <v>604.06666666666672</v>
      </c>
      <c r="E444" s="36">
        <v>591.43333333333339</v>
      </c>
      <c r="F444" s="36">
        <v>580.36666666666667</v>
      </c>
      <c r="G444" s="36">
        <v>567.73333333333335</v>
      </c>
      <c r="H444" s="36">
        <v>615.13333333333344</v>
      </c>
      <c r="I444" s="36">
        <v>627.76666666666688</v>
      </c>
      <c r="J444" s="36">
        <v>638.83333333333348</v>
      </c>
      <c r="K444" s="31">
        <v>616.70000000000005</v>
      </c>
      <c r="L444" s="31">
        <v>593</v>
      </c>
      <c r="M444" s="31">
        <v>15.862769999999999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700.45</v>
      </c>
      <c r="D445" s="36">
        <v>698.11666666666679</v>
      </c>
      <c r="E445" s="36">
        <v>692.38333333333355</v>
      </c>
      <c r="F445" s="36">
        <v>684.31666666666672</v>
      </c>
      <c r="G445" s="36">
        <v>678.58333333333348</v>
      </c>
      <c r="H445" s="36">
        <v>706.18333333333362</v>
      </c>
      <c r="I445" s="36">
        <v>711.91666666666674</v>
      </c>
      <c r="J445" s="36">
        <v>719.98333333333369</v>
      </c>
      <c r="K445" s="31">
        <v>703.85</v>
      </c>
      <c r="L445" s="31">
        <v>690.05</v>
      </c>
      <c r="M445" s="31">
        <v>10.379160000000001</v>
      </c>
      <c r="N445" s="1"/>
      <c r="O445" s="1"/>
    </row>
    <row r="446" spans="1:15" ht="12.75" customHeight="1">
      <c r="A446" s="33">
        <v>436</v>
      </c>
      <c r="B446" s="53" t="s">
        <v>838</v>
      </c>
      <c r="C446" s="31">
        <v>430.55</v>
      </c>
      <c r="D446" s="36">
        <v>426.2</v>
      </c>
      <c r="E446" s="36">
        <v>418.4</v>
      </c>
      <c r="F446" s="36">
        <v>406.25</v>
      </c>
      <c r="G446" s="36">
        <v>398.45</v>
      </c>
      <c r="H446" s="36">
        <v>438.34999999999997</v>
      </c>
      <c r="I446" s="36">
        <v>446.15000000000003</v>
      </c>
      <c r="J446" s="36">
        <v>458.29999999999995</v>
      </c>
      <c r="K446" s="31">
        <v>434</v>
      </c>
      <c r="L446" s="31">
        <v>414.05</v>
      </c>
      <c r="M446" s="31">
        <v>15.67531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43.3</v>
      </c>
      <c r="D447" s="36">
        <v>43.550000000000004</v>
      </c>
      <c r="E447" s="36">
        <v>42.400000000000006</v>
      </c>
      <c r="F447" s="36">
        <v>41.5</v>
      </c>
      <c r="G447" s="36">
        <v>40.35</v>
      </c>
      <c r="H447" s="36">
        <v>44.45000000000001</v>
      </c>
      <c r="I447" s="36">
        <v>45.6</v>
      </c>
      <c r="J447" s="36">
        <v>46.500000000000014</v>
      </c>
      <c r="K447" s="31">
        <v>44.7</v>
      </c>
      <c r="L447" s="31">
        <v>42.65</v>
      </c>
      <c r="M447" s="31">
        <v>60.717370000000003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2142.3000000000002</v>
      </c>
      <c r="D448" s="36">
        <v>2144.4666666666667</v>
      </c>
      <c r="E448" s="36">
        <v>2118.9333333333334</v>
      </c>
      <c r="F448" s="36">
        <v>2095.5666666666666</v>
      </c>
      <c r="G448" s="36">
        <v>2070.0333333333333</v>
      </c>
      <c r="H448" s="36">
        <v>2167.8333333333335</v>
      </c>
      <c r="I448" s="36">
        <v>2193.3666666666672</v>
      </c>
      <c r="J448" s="36">
        <v>2216.7333333333336</v>
      </c>
      <c r="K448" s="31">
        <v>2170</v>
      </c>
      <c r="L448" s="31">
        <v>2121.1</v>
      </c>
      <c r="M448" s="31">
        <v>6.09077</v>
      </c>
      <c r="N448" s="1"/>
      <c r="O448" s="1"/>
    </row>
    <row r="449" spans="1:15" ht="12.75" customHeight="1">
      <c r="A449" s="33">
        <v>439</v>
      </c>
      <c r="B449" s="53" t="s">
        <v>1062</v>
      </c>
      <c r="C449" s="31">
        <v>172.5</v>
      </c>
      <c r="D449" s="36">
        <v>172.93333333333331</v>
      </c>
      <c r="E449" s="36">
        <v>171.06666666666661</v>
      </c>
      <c r="F449" s="36">
        <v>169.6333333333333</v>
      </c>
      <c r="G449" s="36">
        <v>167.76666666666659</v>
      </c>
      <c r="H449" s="36">
        <v>174.36666666666662</v>
      </c>
      <c r="I449" s="36">
        <v>176.23333333333335</v>
      </c>
      <c r="J449" s="36">
        <v>177.66666666666663</v>
      </c>
      <c r="K449" s="31">
        <v>174.8</v>
      </c>
      <c r="L449" s="31">
        <v>171.5</v>
      </c>
      <c r="M449" s="31">
        <v>4.0867899999999997</v>
      </c>
      <c r="N449" s="1"/>
      <c r="O449" s="1"/>
    </row>
    <row r="450" spans="1:15" ht="12.75" customHeight="1">
      <c r="A450" s="33">
        <v>440</v>
      </c>
      <c r="B450" s="53" t="s">
        <v>1063</v>
      </c>
      <c r="C450" s="31">
        <v>468.85</v>
      </c>
      <c r="D450" s="36">
        <v>469.18333333333334</v>
      </c>
      <c r="E450" s="36">
        <v>466.11666666666667</v>
      </c>
      <c r="F450" s="36">
        <v>463.38333333333333</v>
      </c>
      <c r="G450" s="36">
        <v>460.31666666666666</v>
      </c>
      <c r="H450" s="36">
        <v>471.91666666666669</v>
      </c>
      <c r="I450" s="36">
        <v>474.98333333333341</v>
      </c>
      <c r="J450" s="36">
        <v>477.7166666666667</v>
      </c>
      <c r="K450" s="31">
        <v>472.25</v>
      </c>
      <c r="L450" s="31">
        <v>466.45</v>
      </c>
      <c r="M450" s="31">
        <v>0.41428999999999999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886.35</v>
      </c>
      <c r="D451" s="36">
        <v>885.19999999999993</v>
      </c>
      <c r="E451" s="36">
        <v>878.54999999999984</v>
      </c>
      <c r="F451" s="36">
        <v>870.74999999999989</v>
      </c>
      <c r="G451" s="36">
        <v>864.0999999999998</v>
      </c>
      <c r="H451" s="36">
        <v>892.99999999999989</v>
      </c>
      <c r="I451" s="36">
        <v>899.65</v>
      </c>
      <c r="J451" s="36">
        <v>907.44999999999993</v>
      </c>
      <c r="K451" s="31">
        <v>891.85</v>
      </c>
      <c r="L451" s="31">
        <v>877.4</v>
      </c>
      <c r="M451" s="31">
        <v>1.37371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1086.45</v>
      </c>
      <c r="D452" s="36">
        <v>1085.9166666666667</v>
      </c>
      <c r="E452" s="36">
        <v>1076.9833333333336</v>
      </c>
      <c r="F452" s="36">
        <v>1067.5166666666669</v>
      </c>
      <c r="G452" s="36">
        <v>1058.5833333333337</v>
      </c>
      <c r="H452" s="36">
        <v>1095.3833333333334</v>
      </c>
      <c r="I452" s="36">
        <v>1104.3166666666664</v>
      </c>
      <c r="J452" s="36">
        <v>1113.7833333333333</v>
      </c>
      <c r="K452" s="31">
        <v>1094.8499999999999</v>
      </c>
      <c r="L452" s="31">
        <v>1076.45</v>
      </c>
      <c r="M452" s="31">
        <v>4.9653700000000001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1817.8</v>
      </c>
      <c r="D453" s="36">
        <v>1814.1333333333332</v>
      </c>
      <c r="E453" s="36">
        <v>1798.2666666666664</v>
      </c>
      <c r="F453" s="36">
        <v>1778.7333333333331</v>
      </c>
      <c r="G453" s="36">
        <v>1762.8666666666663</v>
      </c>
      <c r="H453" s="36">
        <v>1833.6666666666665</v>
      </c>
      <c r="I453" s="36">
        <v>1849.5333333333333</v>
      </c>
      <c r="J453" s="36">
        <v>1869.0666666666666</v>
      </c>
      <c r="K453" s="31">
        <v>1830</v>
      </c>
      <c r="L453" s="31">
        <v>1794.6</v>
      </c>
      <c r="M453" s="31">
        <v>2.6516500000000001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3832</v>
      </c>
      <c r="D454" s="36">
        <v>3830.2666666666664</v>
      </c>
      <c r="E454" s="36">
        <v>3819.2833333333328</v>
      </c>
      <c r="F454" s="36">
        <v>3806.5666666666666</v>
      </c>
      <c r="G454" s="36">
        <v>3795.583333333333</v>
      </c>
      <c r="H454" s="36">
        <v>3842.9833333333327</v>
      </c>
      <c r="I454" s="36">
        <v>3853.9666666666662</v>
      </c>
      <c r="J454" s="36">
        <v>3866.6833333333325</v>
      </c>
      <c r="K454" s="31">
        <v>3841.25</v>
      </c>
      <c r="L454" s="31">
        <v>3817.55</v>
      </c>
      <c r="M454" s="31">
        <v>13.11168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1120.3499999999999</v>
      </c>
      <c r="D455" s="36">
        <v>1112.1000000000001</v>
      </c>
      <c r="E455" s="36">
        <v>1102.2000000000003</v>
      </c>
      <c r="F455" s="36">
        <v>1084.0500000000002</v>
      </c>
      <c r="G455" s="36">
        <v>1074.1500000000003</v>
      </c>
      <c r="H455" s="36">
        <v>1130.2500000000002</v>
      </c>
      <c r="I455" s="36">
        <v>1140.1500000000003</v>
      </c>
      <c r="J455" s="36">
        <v>1158.3000000000002</v>
      </c>
      <c r="K455" s="31">
        <v>1122</v>
      </c>
      <c r="L455" s="31">
        <v>1093.95</v>
      </c>
      <c r="M455" s="31">
        <v>20.32291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7211.6</v>
      </c>
      <c r="D456" s="36">
        <v>7228.9000000000005</v>
      </c>
      <c r="E456" s="36">
        <v>7154.2000000000007</v>
      </c>
      <c r="F456" s="36">
        <v>7096.8</v>
      </c>
      <c r="G456" s="36">
        <v>7022.1</v>
      </c>
      <c r="H456" s="36">
        <v>7286.3000000000011</v>
      </c>
      <c r="I456" s="36">
        <v>7361</v>
      </c>
      <c r="J456" s="36">
        <v>7418.4000000000015</v>
      </c>
      <c r="K456" s="31">
        <v>7303.6</v>
      </c>
      <c r="L456" s="31">
        <v>7171.5</v>
      </c>
      <c r="M456" s="31">
        <v>1.12856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6588.2</v>
      </c>
      <c r="D457" s="36">
        <v>6576.0666666666666</v>
      </c>
      <c r="E457" s="36">
        <v>6523.1333333333332</v>
      </c>
      <c r="F457" s="36">
        <v>6458.0666666666666</v>
      </c>
      <c r="G457" s="36">
        <v>6405.1333333333332</v>
      </c>
      <c r="H457" s="36">
        <v>6641.1333333333332</v>
      </c>
      <c r="I457" s="36">
        <v>6694.0666666666657</v>
      </c>
      <c r="J457" s="36">
        <v>6759.1333333333332</v>
      </c>
      <c r="K457" s="31">
        <v>6629</v>
      </c>
      <c r="L457" s="31">
        <v>6511</v>
      </c>
      <c r="M457" s="31">
        <v>0.11613999999999999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638.45000000000005</v>
      </c>
      <c r="D458" s="36">
        <v>639.48333333333335</v>
      </c>
      <c r="E458" s="36">
        <v>635.01666666666665</v>
      </c>
      <c r="F458" s="36">
        <v>631.58333333333326</v>
      </c>
      <c r="G458" s="36">
        <v>627.11666666666656</v>
      </c>
      <c r="H458" s="36">
        <v>642.91666666666674</v>
      </c>
      <c r="I458" s="36">
        <v>647.38333333333344</v>
      </c>
      <c r="J458" s="36">
        <v>650.81666666666683</v>
      </c>
      <c r="K458" s="31">
        <v>643.95000000000005</v>
      </c>
      <c r="L458" s="31">
        <v>636.04999999999995</v>
      </c>
      <c r="M458" s="31">
        <v>10.414999999999999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947.5</v>
      </c>
      <c r="D459" s="36">
        <v>948.31666666666661</v>
      </c>
      <c r="E459" s="36">
        <v>941.73333333333323</v>
      </c>
      <c r="F459" s="36">
        <v>935.96666666666658</v>
      </c>
      <c r="G459" s="36">
        <v>929.38333333333321</v>
      </c>
      <c r="H459" s="36">
        <v>954.08333333333326</v>
      </c>
      <c r="I459" s="36">
        <v>960.66666666666674</v>
      </c>
      <c r="J459" s="36">
        <v>966.43333333333328</v>
      </c>
      <c r="K459" s="31">
        <v>954.9</v>
      </c>
      <c r="L459" s="31">
        <v>942.55</v>
      </c>
      <c r="M459" s="31">
        <v>94.952789999999993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447.7</v>
      </c>
      <c r="D460" s="36">
        <v>444.75</v>
      </c>
      <c r="E460" s="36">
        <v>439.45</v>
      </c>
      <c r="F460" s="36">
        <v>431.2</v>
      </c>
      <c r="G460" s="36">
        <v>425.9</v>
      </c>
      <c r="H460" s="36">
        <v>453</v>
      </c>
      <c r="I460" s="36">
        <v>458.29999999999995</v>
      </c>
      <c r="J460" s="36">
        <v>466.55</v>
      </c>
      <c r="K460" s="31">
        <v>450.05</v>
      </c>
      <c r="L460" s="31">
        <v>436.5</v>
      </c>
      <c r="M460" s="31">
        <v>160.85201000000001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173.3</v>
      </c>
      <c r="D461" s="36">
        <v>173.43333333333331</v>
      </c>
      <c r="E461" s="36">
        <v>171.36666666666662</v>
      </c>
      <c r="F461" s="36">
        <v>169.43333333333331</v>
      </c>
      <c r="G461" s="36">
        <v>167.36666666666662</v>
      </c>
      <c r="H461" s="36">
        <v>175.36666666666662</v>
      </c>
      <c r="I461" s="36">
        <v>177.43333333333328</v>
      </c>
      <c r="J461" s="36">
        <v>179.36666666666662</v>
      </c>
      <c r="K461" s="31">
        <v>175.5</v>
      </c>
      <c r="L461" s="31">
        <v>171.5</v>
      </c>
      <c r="M461" s="31">
        <v>429.19832000000002</v>
      </c>
      <c r="N461" s="1"/>
      <c r="O461" s="1"/>
    </row>
    <row r="462" spans="1:15" ht="12.75" customHeight="1">
      <c r="A462" s="33">
        <v>452</v>
      </c>
      <c r="B462" s="53" t="s">
        <v>1064</v>
      </c>
      <c r="C462" s="31">
        <v>1053.05</v>
      </c>
      <c r="D462" s="36">
        <v>1054.9833333333333</v>
      </c>
      <c r="E462" s="36">
        <v>1048.1666666666667</v>
      </c>
      <c r="F462" s="36">
        <v>1043.2833333333333</v>
      </c>
      <c r="G462" s="36">
        <v>1036.4666666666667</v>
      </c>
      <c r="H462" s="36">
        <v>1059.8666666666668</v>
      </c>
      <c r="I462" s="36">
        <v>1066.6833333333334</v>
      </c>
      <c r="J462" s="36">
        <v>1071.5666666666668</v>
      </c>
      <c r="K462" s="31">
        <v>1061.8</v>
      </c>
      <c r="L462" s="31">
        <v>1050.0999999999999</v>
      </c>
      <c r="M462" s="31">
        <v>2.4161000000000001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76.7</v>
      </c>
      <c r="D463" s="36">
        <v>77.100000000000009</v>
      </c>
      <c r="E463" s="36">
        <v>76.050000000000011</v>
      </c>
      <c r="F463" s="36">
        <v>75.400000000000006</v>
      </c>
      <c r="G463" s="36">
        <v>74.350000000000009</v>
      </c>
      <c r="H463" s="36">
        <v>77.750000000000014</v>
      </c>
      <c r="I463" s="36">
        <v>78.8</v>
      </c>
      <c r="J463" s="36">
        <v>79.450000000000017</v>
      </c>
      <c r="K463" s="31">
        <v>78.150000000000006</v>
      </c>
      <c r="L463" s="31">
        <v>76.45</v>
      </c>
      <c r="M463" s="31">
        <v>17.027180000000001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1330.4</v>
      </c>
      <c r="D464" s="36">
        <v>1325.6166666666668</v>
      </c>
      <c r="E464" s="36">
        <v>1315.8333333333335</v>
      </c>
      <c r="F464" s="36">
        <v>1301.2666666666667</v>
      </c>
      <c r="G464" s="36">
        <v>1291.4833333333333</v>
      </c>
      <c r="H464" s="36">
        <v>1340.1833333333336</v>
      </c>
      <c r="I464" s="36">
        <v>1349.9666666666669</v>
      </c>
      <c r="J464" s="36">
        <v>1364.5333333333338</v>
      </c>
      <c r="K464" s="31">
        <v>1335.4</v>
      </c>
      <c r="L464" s="31">
        <v>1311.05</v>
      </c>
      <c r="M464" s="31">
        <v>14.11627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1158.0999999999999</v>
      </c>
      <c r="D465" s="36">
        <v>1155.0666666666666</v>
      </c>
      <c r="E465" s="36">
        <v>1133.1333333333332</v>
      </c>
      <c r="F465" s="36">
        <v>1108.1666666666665</v>
      </c>
      <c r="G465" s="36">
        <v>1086.2333333333331</v>
      </c>
      <c r="H465" s="36">
        <v>1180.0333333333333</v>
      </c>
      <c r="I465" s="36">
        <v>1201.9666666666667</v>
      </c>
      <c r="J465" s="36">
        <v>1226.9333333333334</v>
      </c>
      <c r="K465" s="31">
        <v>1177</v>
      </c>
      <c r="L465" s="31">
        <v>1130.0999999999999</v>
      </c>
      <c r="M465" s="31">
        <v>4.73691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245.4</v>
      </c>
      <c r="D466" s="36">
        <v>243.33333333333334</v>
      </c>
      <c r="E466" s="36">
        <v>235.16666666666669</v>
      </c>
      <c r="F466" s="36">
        <v>224.93333333333334</v>
      </c>
      <c r="G466" s="36">
        <v>216.76666666666668</v>
      </c>
      <c r="H466" s="36">
        <v>253.56666666666669</v>
      </c>
      <c r="I466" s="36">
        <v>261.73333333333335</v>
      </c>
      <c r="J466" s="36">
        <v>271.9666666666667</v>
      </c>
      <c r="K466" s="31">
        <v>251.5</v>
      </c>
      <c r="L466" s="31">
        <v>233.1</v>
      </c>
      <c r="M466" s="31">
        <v>114.75579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774.15</v>
      </c>
      <c r="D467" s="36">
        <v>773.65</v>
      </c>
      <c r="E467" s="36">
        <v>767.3</v>
      </c>
      <c r="F467" s="36">
        <v>760.44999999999993</v>
      </c>
      <c r="G467" s="36">
        <v>754.09999999999991</v>
      </c>
      <c r="H467" s="36">
        <v>780.5</v>
      </c>
      <c r="I467" s="36">
        <v>786.85000000000014</v>
      </c>
      <c r="J467" s="36">
        <v>793.7</v>
      </c>
      <c r="K467" s="31">
        <v>780</v>
      </c>
      <c r="L467" s="31">
        <v>766.8</v>
      </c>
      <c r="M467" s="31">
        <v>5.54298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5031.8999999999996</v>
      </c>
      <c r="D468" s="36">
        <v>5040.6333333333332</v>
      </c>
      <c r="E468" s="36">
        <v>4911.2666666666664</v>
      </c>
      <c r="F468" s="36">
        <v>4790.6333333333332</v>
      </c>
      <c r="G468" s="36">
        <v>4661.2666666666664</v>
      </c>
      <c r="H468" s="36">
        <v>5161.2666666666664</v>
      </c>
      <c r="I468" s="36">
        <v>5290.6333333333332</v>
      </c>
      <c r="J468" s="36">
        <v>5411.2666666666664</v>
      </c>
      <c r="K468" s="31">
        <v>5170</v>
      </c>
      <c r="L468" s="31">
        <v>4920</v>
      </c>
      <c r="M468" s="31">
        <v>3.8276400000000002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3945.25</v>
      </c>
      <c r="D469" s="36">
        <v>3965.5666666666671</v>
      </c>
      <c r="E469" s="36">
        <v>3892.233333333334</v>
      </c>
      <c r="F469" s="36">
        <v>3839.2166666666672</v>
      </c>
      <c r="G469" s="36">
        <v>3765.8833333333341</v>
      </c>
      <c r="H469" s="36">
        <v>4018.5833333333339</v>
      </c>
      <c r="I469" s="36">
        <v>4091.916666666667</v>
      </c>
      <c r="J469" s="36">
        <v>4144.9333333333343</v>
      </c>
      <c r="K469" s="31">
        <v>4038.9</v>
      </c>
      <c r="L469" s="31">
        <v>3912.55</v>
      </c>
      <c r="M469" s="31">
        <v>1.7877099999999999</v>
      </c>
      <c r="N469" s="1"/>
      <c r="O469" s="1"/>
    </row>
    <row r="470" spans="1:15" ht="12.75" customHeight="1">
      <c r="A470" s="33">
        <v>460</v>
      </c>
      <c r="B470" s="53" t="s">
        <v>1065</v>
      </c>
      <c r="C470" s="31">
        <v>1244.6500000000001</v>
      </c>
      <c r="D470" s="36">
        <v>1247.5666666666668</v>
      </c>
      <c r="E470" s="36">
        <v>1215.1833333333336</v>
      </c>
      <c r="F470" s="36">
        <v>1185.7166666666667</v>
      </c>
      <c r="G470" s="36">
        <v>1153.3333333333335</v>
      </c>
      <c r="H470" s="36">
        <v>1277.0333333333338</v>
      </c>
      <c r="I470" s="36">
        <v>1309.416666666667</v>
      </c>
      <c r="J470" s="36">
        <v>1338.8833333333339</v>
      </c>
      <c r="K470" s="31">
        <v>1279.95</v>
      </c>
      <c r="L470" s="31">
        <v>1218.0999999999999</v>
      </c>
      <c r="M470" s="31">
        <v>15.728870000000001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3383.85</v>
      </c>
      <c r="D471" s="36">
        <v>3382.3166666666671</v>
      </c>
      <c r="E471" s="36">
        <v>3361.5333333333342</v>
      </c>
      <c r="F471" s="36">
        <v>3339.2166666666672</v>
      </c>
      <c r="G471" s="36">
        <v>3318.4333333333343</v>
      </c>
      <c r="H471" s="36">
        <v>3404.6333333333341</v>
      </c>
      <c r="I471" s="36">
        <v>3425.416666666667</v>
      </c>
      <c r="J471" s="36">
        <v>3447.733333333334</v>
      </c>
      <c r="K471" s="31">
        <v>3403.1</v>
      </c>
      <c r="L471" s="31">
        <v>3360</v>
      </c>
      <c r="M471" s="31">
        <v>6.2656700000000001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2663.75</v>
      </c>
      <c r="D472" s="36">
        <v>2671.1666666666665</v>
      </c>
      <c r="E472" s="36">
        <v>2639.4333333333329</v>
      </c>
      <c r="F472" s="36">
        <v>2615.1166666666663</v>
      </c>
      <c r="G472" s="36">
        <v>2583.3833333333328</v>
      </c>
      <c r="H472" s="36">
        <v>2695.4833333333331</v>
      </c>
      <c r="I472" s="36">
        <v>2727.2166666666667</v>
      </c>
      <c r="J472" s="36">
        <v>2751.5333333333333</v>
      </c>
      <c r="K472" s="31">
        <v>2702.9</v>
      </c>
      <c r="L472" s="31">
        <v>2646.85</v>
      </c>
      <c r="M472" s="31">
        <v>1.21332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1381.8</v>
      </c>
      <c r="D473" s="36">
        <v>1403.6666666666667</v>
      </c>
      <c r="E473" s="36">
        <v>1348.3333333333335</v>
      </c>
      <c r="F473" s="36">
        <v>1314.8666666666668</v>
      </c>
      <c r="G473" s="36">
        <v>1259.5333333333335</v>
      </c>
      <c r="H473" s="36">
        <v>1437.1333333333334</v>
      </c>
      <c r="I473" s="36">
        <v>1492.4666666666669</v>
      </c>
      <c r="J473" s="36">
        <v>1525.9333333333334</v>
      </c>
      <c r="K473" s="31">
        <v>1459</v>
      </c>
      <c r="L473" s="31">
        <v>1370.2</v>
      </c>
      <c r="M473" s="31">
        <v>8.7118500000000001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4646.95</v>
      </c>
      <c r="D474" s="36">
        <v>4635.2666666666664</v>
      </c>
      <c r="E474" s="36">
        <v>4556.6833333333325</v>
      </c>
      <c r="F474" s="36">
        <v>4466.4166666666661</v>
      </c>
      <c r="G474" s="36">
        <v>4387.8333333333321</v>
      </c>
      <c r="H474" s="36">
        <v>4725.5333333333328</v>
      </c>
      <c r="I474" s="36">
        <v>4804.1166666666668</v>
      </c>
      <c r="J474" s="36">
        <v>4894.3833333333332</v>
      </c>
      <c r="K474" s="31">
        <v>4713.8500000000004</v>
      </c>
      <c r="L474" s="31">
        <v>4545</v>
      </c>
      <c r="M474" s="31">
        <v>7.42788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38.1</v>
      </c>
      <c r="D475" s="36">
        <v>38.233333333333327</v>
      </c>
      <c r="E475" s="36">
        <v>37.466666666666654</v>
      </c>
      <c r="F475" s="36">
        <v>36.833333333333329</v>
      </c>
      <c r="G475" s="36">
        <v>36.066666666666656</v>
      </c>
      <c r="H475" s="36">
        <v>38.866666666666653</v>
      </c>
      <c r="I475" s="36">
        <v>39.633333333333319</v>
      </c>
      <c r="J475" s="36">
        <v>40.266666666666652</v>
      </c>
      <c r="K475" s="31">
        <v>39</v>
      </c>
      <c r="L475" s="31">
        <v>37.6</v>
      </c>
      <c r="M475" s="31">
        <v>131.31668999999999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350.95</v>
      </c>
      <c r="D476" s="36">
        <v>351.16666666666669</v>
      </c>
      <c r="E476" s="36">
        <v>345.33333333333337</v>
      </c>
      <c r="F476" s="36">
        <v>339.7166666666667</v>
      </c>
      <c r="G476" s="36">
        <v>333.88333333333338</v>
      </c>
      <c r="H476" s="36">
        <v>356.78333333333336</v>
      </c>
      <c r="I476" s="36">
        <v>362.61666666666673</v>
      </c>
      <c r="J476" s="36">
        <v>368.23333333333335</v>
      </c>
      <c r="K476" s="31">
        <v>357</v>
      </c>
      <c r="L476" s="31">
        <v>345.55</v>
      </c>
      <c r="M476" s="31">
        <v>3.1126499999999999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581.35</v>
      </c>
      <c r="D477" s="36">
        <v>591.83333333333337</v>
      </c>
      <c r="E477" s="36">
        <v>567.66666666666674</v>
      </c>
      <c r="F477" s="36">
        <v>553.98333333333335</v>
      </c>
      <c r="G477" s="36">
        <v>529.81666666666672</v>
      </c>
      <c r="H477" s="36">
        <v>605.51666666666677</v>
      </c>
      <c r="I477" s="36">
        <v>629.68333333333351</v>
      </c>
      <c r="J477" s="31">
        <v>643.36666666666679</v>
      </c>
      <c r="K477" s="31">
        <v>616</v>
      </c>
      <c r="L477" s="31">
        <v>578.15</v>
      </c>
      <c r="M477" s="53">
        <v>15.186780000000001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3699.75</v>
      </c>
      <c r="D478" s="36">
        <v>3676.5166666666664</v>
      </c>
      <c r="E478" s="36">
        <v>3643.2333333333327</v>
      </c>
      <c r="F478" s="36">
        <v>3586.7166666666662</v>
      </c>
      <c r="G478" s="36">
        <v>3553.4333333333325</v>
      </c>
      <c r="H478" s="36">
        <v>3733.0333333333328</v>
      </c>
      <c r="I478" s="36">
        <v>3766.3166666666666</v>
      </c>
      <c r="J478" s="31">
        <v>3822.833333333333</v>
      </c>
      <c r="K478" s="31">
        <v>3709.8</v>
      </c>
      <c r="L478" s="31">
        <v>3620</v>
      </c>
      <c r="M478" s="53">
        <v>4.1514600000000002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56.8</v>
      </c>
      <c r="D479" s="36">
        <v>56.566666666666663</v>
      </c>
      <c r="E479" s="36">
        <v>55.783333333333324</v>
      </c>
      <c r="F479" s="36">
        <v>54.766666666666659</v>
      </c>
      <c r="G479" s="36">
        <v>53.98333333333332</v>
      </c>
      <c r="H479" s="36">
        <v>57.583333333333329</v>
      </c>
      <c r="I479" s="36">
        <v>58.36666666666666</v>
      </c>
      <c r="J479" s="36">
        <v>59.383333333333333</v>
      </c>
      <c r="K479" s="31">
        <v>57.35</v>
      </c>
      <c r="L479" s="31">
        <v>55.55</v>
      </c>
      <c r="M479" s="31">
        <v>113.94150999999999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757.75</v>
      </c>
      <c r="D480" s="36">
        <v>760.7166666666667</v>
      </c>
      <c r="E480" s="36">
        <v>747.03333333333342</v>
      </c>
      <c r="F480" s="36">
        <v>736.31666666666672</v>
      </c>
      <c r="G480" s="36">
        <v>722.63333333333344</v>
      </c>
      <c r="H480" s="36">
        <v>771.43333333333339</v>
      </c>
      <c r="I480" s="36">
        <v>785.11666666666679</v>
      </c>
      <c r="J480" s="31">
        <v>795.83333333333337</v>
      </c>
      <c r="K480" s="31">
        <v>774.4</v>
      </c>
      <c r="L480" s="31">
        <v>750</v>
      </c>
      <c r="M480" s="53">
        <v>2.7701899999999999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515.54999999999995</v>
      </c>
      <c r="D481" s="36">
        <v>515.98333333333323</v>
      </c>
      <c r="E481" s="36">
        <v>509.91666666666652</v>
      </c>
      <c r="F481" s="36">
        <v>504.2833333333333</v>
      </c>
      <c r="G481" s="36">
        <v>498.21666666666658</v>
      </c>
      <c r="H481" s="36">
        <v>521.61666666666645</v>
      </c>
      <c r="I481" s="36">
        <v>527.68333333333328</v>
      </c>
      <c r="J481" s="36">
        <v>533.31666666666638</v>
      </c>
      <c r="K481" s="31">
        <v>522.04999999999995</v>
      </c>
      <c r="L481" s="31">
        <v>510.35</v>
      </c>
      <c r="M481" s="31">
        <v>28.073540000000001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927.65</v>
      </c>
      <c r="D482" s="36">
        <v>926.15</v>
      </c>
      <c r="E482" s="36">
        <v>915.5</v>
      </c>
      <c r="F482" s="36">
        <v>903.35</v>
      </c>
      <c r="G482" s="36">
        <v>892.7</v>
      </c>
      <c r="H482" s="36">
        <v>938.3</v>
      </c>
      <c r="I482" s="36">
        <v>948.94999999999982</v>
      </c>
      <c r="J482" s="36">
        <v>961.09999999999991</v>
      </c>
      <c r="K482" s="31">
        <v>936.8</v>
      </c>
      <c r="L482" s="31">
        <v>914</v>
      </c>
      <c r="M482" s="31">
        <v>0.61409000000000002</v>
      </c>
      <c r="N482" s="1"/>
      <c r="O482" s="1"/>
    </row>
    <row r="483" spans="1:15" ht="12.75" customHeight="1">
      <c r="A483" s="33">
        <v>473</v>
      </c>
      <c r="B483" s="31" t="s">
        <v>839</v>
      </c>
      <c r="C483" s="31">
        <v>53.35</v>
      </c>
      <c r="D483" s="36">
        <v>53.133333333333333</v>
      </c>
      <c r="E483" s="36">
        <v>52.566666666666663</v>
      </c>
      <c r="F483" s="36">
        <v>51.783333333333331</v>
      </c>
      <c r="G483" s="36">
        <v>51.216666666666661</v>
      </c>
      <c r="H483" s="36">
        <v>53.916666666666664</v>
      </c>
      <c r="I483" s="36">
        <v>54.483333333333341</v>
      </c>
      <c r="J483" s="36">
        <v>55.266666666666666</v>
      </c>
      <c r="K483" s="31">
        <v>53.7</v>
      </c>
      <c r="L483" s="31">
        <v>52.35</v>
      </c>
      <c r="M483" s="31">
        <v>64.341849999999994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9894.85</v>
      </c>
      <c r="D484" s="36">
        <v>9889.0333333333328</v>
      </c>
      <c r="E484" s="36">
        <v>9828.0666666666657</v>
      </c>
      <c r="F484" s="36">
        <v>9761.2833333333328</v>
      </c>
      <c r="G484" s="36">
        <v>9700.3166666666657</v>
      </c>
      <c r="H484" s="36">
        <v>9955.8166666666657</v>
      </c>
      <c r="I484" s="36">
        <v>10016.783333333333</v>
      </c>
      <c r="J484" s="36">
        <v>10083.566666666666</v>
      </c>
      <c r="K484" s="31">
        <v>9950</v>
      </c>
      <c r="L484" s="31">
        <v>9822.25</v>
      </c>
      <c r="M484" s="31">
        <v>2.8023699999999998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148.19999999999999</v>
      </c>
      <c r="D485" s="36">
        <v>147.08333333333334</v>
      </c>
      <c r="E485" s="36">
        <v>144.61666666666667</v>
      </c>
      <c r="F485" s="36">
        <v>141.03333333333333</v>
      </c>
      <c r="G485" s="36">
        <v>138.56666666666666</v>
      </c>
      <c r="H485" s="36">
        <v>150.66666666666669</v>
      </c>
      <c r="I485" s="36">
        <v>153.13333333333333</v>
      </c>
      <c r="J485" s="36">
        <v>156.7166666666667</v>
      </c>
      <c r="K485" s="31">
        <v>149.55000000000001</v>
      </c>
      <c r="L485" s="31">
        <v>143.5</v>
      </c>
      <c r="M485" s="31">
        <v>294.96408000000002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1879.45</v>
      </c>
      <c r="D486" s="36">
        <v>1874.0833333333333</v>
      </c>
      <c r="E486" s="36">
        <v>1850.6666666666665</v>
      </c>
      <c r="F486" s="36">
        <v>1821.8833333333332</v>
      </c>
      <c r="G486" s="36">
        <v>1798.4666666666665</v>
      </c>
      <c r="H486" s="36">
        <v>1902.8666666666666</v>
      </c>
      <c r="I486" s="36">
        <v>1926.2833333333331</v>
      </c>
      <c r="J486" s="36">
        <v>1955.0666666666666</v>
      </c>
      <c r="K486" s="31">
        <v>1897.5</v>
      </c>
      <c r="L486" s="31">
        <v>1845.3</v>
      </c>
      <c r="M486" s="31">
        <v>3.5230899999999998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1187.25</v>
      </c>
      <c r="D487" s="36">
        <v>1180.1666666666667</v>
      </c>
      <c r="E487" s="36">
        <v>1170.4333333333334</v>
      </c>
      <c r="F487" s="36">
        <v>1153.6166666666666</v>
      </c>
      <c r="G487" s="36">
        <v>1143.8833333333332</v>
      </c>
      <c r="H487" s="36">
        <v>1196.9833333333336</v>
      </c>
      <c r="I487" s="36">
        <v>1206.7166666666667</v>
      </c>
      <c r="J487" s="36">
        <v>1223.5333333333338</v>
      </c>
      <c r="K487" s="31">
        <v>1189.9000000000001</v>
      </c>
      <c r="L487" s="31">
        <v>1163.3499999999999</v>
      </c>
      <c r="M487" s="31">
        <v>9.4160699999999995</v>
      </c>
      <c r="N487" s="1"/>
      <c r="O487" s="1"/>
    </row>
    <row r="488" spans="1:15" ht="12.75" customHeight="1">
      <c r="A488" s="33">
        <v>478</v>
      </c>
      <c r="B488" s="53" t="s">
        <v>840</v>
      </c>
      <c r="C488" s="36">
        <v>352.7</v>
      </c>
      <c r="D488" s="36">
        <v>351.66666666666669</v>
      </c>
      <c r="E488" s="36">
        <v>337.53333333333336</v>
      </c>
      <c r="F488" s="36">
        <v>322.36666666666667</v>
      </c>
      <c r="G488" s="36">
        <v>308.23333333333335</v>
      </c>
      <c r="H488" s="36">
        <v>366.83333333333337</v>
      </c>
      <c r="I488" s="36">
        <v>380.9666666666667</v>
      </c>
      <c r="J488" s="36">
        <v>396.13333333333338</v>
      </c>
      <c r="K488" s="31">
        <v>365.8</v>
      </c>
      <c r="L488" s="31">
        <v>336.5</v>
      </c>
      <c r="M488" s="31">
        <v>19.854030000000002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375.3</v>
      </c>
      <c r="D489" s="36">
        <v>379.35000000000008</v>
      </c>
      <c r="E489" s="36">
        <v>369.35000000000014</v>
      </c>
      <c r="F489" s="36">
        <v>363.40000000000003</v>
      </c>
      <c r="G489" s="36">
        <v>353.40000000000009</v>
      </c>
      <c r="H489" s="36">
        <v>385.30000000000018</v>
      </c>
      <c r="I489" s="36">
        <v>395.30000000000007</v>
      </c>
      <c r="J489" s="36">
        <v>401.25000000000023</v>
      </c>
      <c r="K489" s="31">
        <v>389.35</v>
      </c>
      <c r="L489" s="31">
        <v>373.4</v>
      </c>
      <c r="M489" s="31">
        <v>11.690099999999999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517.04999999999995</v>
      </c>
      <c r="D490" s="36">
        <v>521.68333333333328</v>
      </c>
      <c r="E490" s="36">
        <v>510.36666666666656</v>
      </c>
      <c r="F490" s="36">
        <v>503.68333333333328</v>
      </c>
      <c r="G490" s="36">
        <v>492.36666666666656</v>
      </c>
      <c r="H490" s="36">
        <v>528.36666666666656</v>
      </c>
      <c r="I490" s="36">
        <v>539.68333333333339</v>
      </c>
      <c r="J490" s="36">
        <v>546.36666666666656</v>
      </c>
      <c r="K490" s="31">
        <v>533</v>
      </c>
      <c r="L490" s="31">
        <v>515</v>
      </c>
      <c r="M490" s="31">
        <v>2.0458699999999999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386.2</v>
      </c>
      <c r="D491" s="36">
        <v>384.01666666666665</v>
      </c>
      <c r="E491" s="36">
        <v>379.18333333333328</v>
      </c>
      <c r="F491" s="36">
        <v>372.16666666666663</v>
      </c>
      <c r="G491" s="36">
        <v>367.33333333333326</v>
      </c>
      <c r="H491" s="36">
        <v>391.0333333333333</v>
      </c>
      <c r="I491" s="36">
        <v>395.86666666666667</v>
      </c>
      <c r="J491" s="36">
        <v>402.88333333333333</v>
      </c>
      <c r="K491" s="31">
        <v>388.85</v>
      </c>
      <c r="L491" s="31">
        <v>377</v>
      </c>
      <c r="M491" s="31">
        <v>2.4679000000000002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437.45</v>
      </c>
      <c r="D492" s="36">
        <v>439.34999999999997</v>
      </c>
      <c r="E492" s="36">
        <v>431.14999999999992</v>
      </c>
      <c r="F492" s="36">
        <v>424.84999999999997</v>
      </c>
      <c r="G492" s="36">
        <v>416.64999999999992</v>
      </c>
      <c r="H492" s="36">
        <v>445.64999999999992</v>
      </c>
      <c r="I492" s="36">
        <v>453.84999999999997</v>
      </c>
      <c r="J492" s="36">
        <v>460.14999999999992</v>
      </c>
      <c r="K492" s="31">
        <v>447.55</v>
      </c>
      <c r="L492" s="31">
        <v>433.05</v>
      </c>
      <c r="M492" s="31">
        <v>1.5974900000000001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579.1</v>
      </c>
      <c r="D493" s="36">
        <v>584.20000000000005</v>
      </c>
      <c r="E493" s="36">
        <v>566.45000000000005</v>
      </c>
      <c r="F493" s="36">
        <v>553.79999999999995</v>
      </c>
      <c r="G493" s="36">
        <v>536.04999999999995</v>
      </c>
      <c r="H493" s="36">
        <v>596.85000000000014</v>
      </c>
      <c r="I493" s="36">
        <v>614.60000000000014</v>
      </c>
      <c r="J493" s="36">
        <v>627.25000000000023</v>
      </c>
      <c r="K493" s="31">
        <v>601.95000000000005</v>
      </c>
      <c r="L493" s="31">
        <v>571.54999999999995</v>
      </c>
      <c r="M493" s="31">
        <v>4.2714600000000003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1514.1</v>
      </c>
      <c r="D494" s="36">
        <v>1515.1666666666667</v>
      </c>
      <c r="E494" s="36">
        <v>1506.9333333333334</v>
      </c>
      <c r="F494" s="36">
        <v>1499.7666666666667</v>
      </c>
      <c r="G494" s="36">
        <v>1491.5333333333333</v>
      </c>
      <c r="H494" s="36">
        <v>1522.3333333333335</v>
      </c>
      <c r="I494" s="36">
        <v>1530.5666666666666</v>
      </c>
      <c r="J494" s="36">
        <v>1537.7333333333336</v>
      </c>
      <c r="K494" s="31">
        <v>1523.4</v>
      </c>
      <c r="L494" s="31">
        <v>1508</v>
      </c>
      <c r="M494" s="31">
        <v>10.20058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1028.95</v>
      </c>
      <c r="D495" s="36">
        <v>1039.6666666666667</v>
      </c>
      <c r="E495" s="36">
        <v>1009.4833333333336</v>
      </c>
      <c r="F495" s="36">
        <v>990.01666666666688</v>
      </c>
      <c r="G495" s="36">
        <v>959.83333333333371</v>
      </c>
      <c r="H495" s="36">
        <v>1059.1333333333334</v>
      </c>
      <c r="I495" s="36">
        <v>1089.3166666666664</v>
      </c>
      <c r="J495" s="36">
        <v>1108.7833333333333</v>
      </c>
      <c r="K495" s="31">
        <v>1069.8499999999999</v>
      </c>
      <c r="L495" s="31">
        <v>1020.2</v>
      </c>
      <c r="M495" s="31">
        <v>2.28349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487</v>
      </c>
      <c r="D496" s="36">
        <v>490.18333333333334</v>
      </c>
      <c r="E496" s="36">
        <v>473.61666666666667</v>
      </c>
      <c r="F496" s="36">
        <v>460.23333333333335</v>
      </c>
      <c r="G496" s="36">
        <v>443.66666666666669</v>
      </c>
      <c r="H496" s="36">
        <v>503.56666666666666</v>
      </c>
      <c r="I496" s="36">
        <v>520.13333333333344</v>
      </c>
      <c r="J496" s="36">
        <v>533.51666666666665</v>
      </c>
      <c r="K496" s="31">
        <v>506.75</v>
      </c>
      <c r="L496" s="31">
        <v>476.8</v>
      </c>
      <c r="M496" s="31">
        <v>339.32801999999998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780.95</v>
      </c>
      <c r="D497" s="36">
        <v>784.31666666666661</v>
      </c>
      <c r="E497" s="36">
        <v>773.63333333333321</v>
      </c>
      <c r="F497" s="36">
        <v>766.31666666666661</v>
      </c>
      <c r="G497" s="36">
        <v>755.63333333333321</v>
      </c>
      <c r="H497" s="36">
        <v>791.63333333333321</v>
      </c>
      <c r="I497" s="36">
        <v>802.31666666666661</v>
      </c>
      <c r="J497" s="36">
        <v>809.63333333333321</v>
      </c>
      <c r="K497" s="31">
        <v>795</v>
      </c>
      <c r="L497" s="31">
        <v>777</v>
      </c>
      <c r="M497" s="31">
        <v>1.13392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13.5</v>
      </c>
      <c r="D498" s="36">
        <v>13.583333333333334</v>
      </c>
      <c r="E498" s="36">
        <v>13.366666666666667</v>
      </c>
      <c r="F498" s="36">
        <v>13.233333333333333</v>
      </c>
      <c r="G498" s="36">
        <v>13.016666666666666</v>
      </c>
      <c r="H498" s="36">
        <v>13.716666666666669</v>
      </c>
      <c r="I498" s="36">
        <v>13.933333333333334</v>
      </c>
      <c r="J498" s="36">
        <v>14.06666666666667</v>
      </c>
      <c r="K498" s="31">
        <v>13.8</v>
      </c>
      <c r="L498" s="31">
        <v>13.45</v>
      </c>
      <c r="M498" s="31">
        <v>3632.22831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1297.6500000000001</v>
      </c>
      <c r="D499" s="36">
        <v>1297.2166666666667</v>
      </c>
      <c r="E499" s="36">
        <v>1287.4333333333334</v>
      </c>
      <c r="F499" s="36">
        <v>1277.2166666666667</v>
      </c>
      <c r="G499" s="36">
        <v>1267.4333333333334</v>
      </c>
      <c r="H499" s="36">
        <v>1307.4333333333334</v>
      </c>
      <c r="I499" s="36">
        <v>1317.2166666666667</v>
      </c>
      <c r="J499" s="31">
        <v>1327.4333333333334</v>
      </c>
      <c r="K499" s="31">
        <v>1307</v>
      </c>
      <c r="L499" s="31">
        <v>1287</v>
      </c>
      <c r="M499" s="53">
        <v>6.8118999999999996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601.4</v>
      </c>
      <c r="D500" s="36">
        <v>601.7166666666667</v>
      </c>
      <c r="E500" s="36">
        <v>588.43333333333339</v>
      </c>
      <c r="F500" s="36">
        <v>575.4666666666667</v>
      </c>
      <c r="G500" s="36">
        <v>562.18333333333339</v>
      </c>
      <c r="H500" s="36">
        <v>614.68333333333339</v>
      </c>
      <c r="I500" s="36">
        <v>627.9666666666667</v>
      </c>
      <c r="J500" s="31">
        <v>640.93333333333339</v>
      </c>
      <c r="K500" s="31">
        <v>615</v>
      </c>
      <c r="L500" s="31">
        <v>588.75</v>
      </c>
      <c r="M500" s="53">
        <v>8.6890900000000002</v>
      </c>
      <c r="N500" s="1"/>
      <c r="O500" s="1"/>
    </row>
    <row r="501" spans="1:15" ht="12.75" customHeight="1">
      <c r="A501" s="33">
        <v>491</v>
      </c>
      <c r="B501" s="53" t="s">
        <v>841</v>
      </c>
      <c r="C501" s="53">
        <v>143.80000000000001</v>
      </c>
      <c r="D501" s="36">
        <v>143.93333333333334</v>
      </c>
      <c r="E501" s="36">
        <v>142.36666666666667</v>
      </c>
      <c r="F501" s="36">
        <v>140.93333333333334</v>
      </c>
      <c r="G501" s="36">
        <v>139.36666666666667</v>
      </c>
      <c r="H501" s="36">
        <v>145.36666666666667</v>
      </c>
      <c r="I501" s="36">
        <v>146.93333333333334</v>
      </c>
      <c r="J501" s="36">
        <v>148.36666666666667</v>
      </c>
      <c r="K501" s="31">
        <v>145.5</v>
      </c>
      <c r="L501" s="31">
        <v>142.5</v>
      </c>
      <c r="M501" s="31">
        <v>7.0515800000000004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866.9</v>
      </c>
      <c r="D502" s="36">
        <v>862.30000000000007</v>
      </c>
      <c r="E502" s="36">
        <v>849.60000000000014</v>
      </c>
      <c r="F502" s="36">
        <v>832.30000000000007</v>
      </c>
      <c r="G502" s="36">
        <v>819.60000000000014</v>
      </c>
      <c r="H502" s="36">
        <v>879.60000000000014</v>
      </c>
      <c r="I502" s="36">
        <v>892.30000000000018</v>
      </c>
      <c r="J502" s="36">
        <v>909.60000000000014</v>
      </c>
      <c r="K502" s="31">
        <v>875</v>
      </c>
      <c r="L502" s="31">
        <v>845</v>
      </c>
      <c r="M502" s="31">
        <v>1.7118100000000001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1519.7</v>
      </c>
      <c r="D503" s="36">
        <v>1536.0999999999997</v>
      </c>
      <c r="E503" s="36">
        <v>1497.9499999999994</v>
      </c>
      <c r="F503" s="36">
        <v>1476.1999999999996</v>
      </c>
      <c r="G503" s="36">
        <v>1438.0499999999993</v>
      </c>
      <c r="H503" s="36">
        <v>1557.8499999999995</v>
      </c>
      <c r="I503" s="36">
        <v>1595.9999999999995</v>
      </c>
      <c r="J503" s="31">
        <v>1617.7499999999995</v>
      </c>
      <c r="K503" s="31">
        <v>1574.25</v>
      </c>
      <c r="L503" s="31">
        <v>1514.35</v>
      </c>
      <c r="M503" s="53">
        <v>2.0437799999999999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461.3</v>
      </c>
      <c r="D504" s="36">
        <v>461.2</v>
      </c>
      <c r="E504" s="36">
        <v>458.95</v>
      </c>
      <c r="F504" s="36">
        <v>456.6</v>
      </c>
      <c r="G504" s="36">
        <v>454.35</v>
      </c>
      <c r="H504" s="36">
        <v>463.54999999999995</v>
      </c>
      <c r="I504" s="36">
        <v>465.79999999999995</v>
      </c>
      <c r="J504" s="36">
        <v>468.14999999999992</v>
      </c>
      <c r="K504" s="31">
        <v>463.45</v>
      </c>
      <c r="L504" s="31">
        <v>458.85</v>
      </c>
      <c r="M504" s="31">
        <v>38.829419999999999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22.95</v>
      </c>
      <c r="D505" s="200">
        <v>23.033333333333331</v>
      </c>
      <c r="E505" s="200">
        <v>22.666666666666664</v>
      </c>
      <c r="F505" s="200">
        <v>22.383333333333333</v>
      </c>
      <c r="G505" s="200">
        <v>22.016666666666666</v>
      </c>
      <c r="H505" s="200">
        <v>23.316666666666663</v>
      </c>
      <c r="I505" s="200">
        <v>23.68333333333333</v>
      </c>
      <c r="J505" s="200">
        <v>23.966666666666661</v>
      </c>
      <c r="K505" s="201">
        <v>23.4</v>
      </c>
      <c r="L505" s="201">
        <v>22.75</v>
      </c>
      <c r="M505" s="201">
        <v>1551.2409500000001</v>
      </c>
      <c r="N505" s="1"/>
      <c r="O505" s="1"/>
    </row>
    <row r="506" spans="1:15" ht="12.75" customHeight="1">
      <c r="A506" s="33">
        <v>496</v>
      </c>
      <c r="B506" s="368" t="s">
        <v>517</v>
      </c>
      <c r="C506" s="368">
        <v>13301.7</v>
      </c>
      <c r="D506" s="369">
        <v>13409.233333333332</v>
      </c>
      <c r="E506" s="369">
        <v>13168.466666666664</v>
      </c>
      <c r="F506" s="369">
        <v>13035.233333333332</v>
      </c>
      <c r="G506" s="369">
        <v>12794.466666666664</v>
      </c>
      <c r="H506" s="369">
        <v>13542.466666666664</v>
      </c>
      <c r="I506" s="369">
        <v>13783.23333333333</v>
      </c>
      <c r="J506" s="369">
        <v>13916.466666666664</v>
      </c>
      <c r="K506" s="370">
        <v>13650</v>
      </c>
      <c r="L506" s="370">
        <v>13276</v>
      </c>
      <c r="M506" s="370">
        <v>0.10249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151.25</v>
      </c>
      <c r="D507" s="215">
        <v>149.54999999999998</v>
      </c>
      <c r="E507" s="215">
        <v>147.29999999999995</v>
      </c>
      <c r="F507" s="215">
        <v>143.34999999999997</v>
      </c>
      <c r="G507" s="215">
        <v>141.09999999999994</v>
      </c>
      <c r="H507" s="215">
        <v>153.49999999999997</v>
      </c>
      <c r="I507" s="215">
        <v>155.75000000000003</v>
      </c>
      <c r="J507" s="215">
        <v>159.69999999999999</v>
      </c>
      <c r="K507" s="213">
        <v>151.80000000000001</v>
      </c>
      <c r="L507" s="213">
        <v>145.6</v>
      </c>
      <c r="M507" s="213">
        <v>197.07534999999999</v>
      </c>
      <c r="N507" s="198"/>
      <c r="O507" s="198"/>
    </row>
    <row r="508" spans="1:15" ht="12.75" customHeight="1">
      <c r="A508" s="33">
        <v>498</v>
      </c>
      <c r="B508" s="372" t="s">
        <v>518</v>
      </c>
      <c r="C508" s="372">
        <v>621.04999999999995</v>
      </c>
      <c r="D508" s="372">
        <v>616.19999999999993</v>
      </c>
      <c r="E508" s="372">
        <v>607.09999999999991</v>
      </c>
      <c r="F508" s="372">
        <v>593.15</v>
      </c>
      <c r="G508" s="372">
        <v>584.04999999999995</v>
      </c>
      <c r="H508" s="372">
        <v>630.14999999999986</v>
      </c>
      <c r="I508" s="372">
        <v>639.25</v>
      </c>
      <c r="J508" s="372">
        <v>653.19999999999982</v>
      </c>
      <c r="K508" s="372">
        <v>625.29999999999995</v>
      </c>
      <c r="L508" s="372">
        <v>602.25</v>
      </c>
      <c r="M508" s="372">
        <v>12.68953</v>
      </c>
      <c r="N508" s="198"/>
      <c r="O508" s="198"/>
    </row>
    <row r="509" spans="1:15" ht="12.75" customHeight="1">
      <c r="A509" s="367">
        <v>499</v>
      </c>
      <c r="B509" s="380" t="s">
        <v>301</v>
      </c>
      <c r="C509" s="380">
        <v>185.5</v>
      </c>
      <c r="D509" s="380">
        <v>186.28333333333333</v>
      </c>
      <c r="E509" s="380">
        <v>182.56666666666666</v>
      </c>
      <c r="F509" s="380">
        <v>179.63333333333333</v>
      </c>
      <c r="G509" s="380">
        <v>175.91666666666666</v>
      </c>
      <c r="H509" s="380">
        <v>189.21666666666667</v>
      </c>
      <c r="I509" s="380">
        <v>192.93333333333331</v>
      </c>
      <c r="J509" s="380">
        <v>195.86666666666667</v>
      </c>
      <c r="K509" s="380">
        <v>190</v>
      </c>
      <c r="L509" s="380">
        <v>183.35</v>
      </c>
      <c r="M509" s="380">
        <v>403.74419</v>
      </c>
      <c r="N509" s="198"/>
      <c r="O509" s="198"/>
    </row>
    <row r="510" spans="1:15" ht="12.75" customHeight="1">
      <c r="A510" s="371">
        <v>500</v>
      </c>
      <c r="B510" s="372" t="s">
        <v>237</v>
      </c>
      <c r="C510" s="372">
        <v>1080.6500000000001</v>
      </c>
      <c r="D510" s="372">
        <v>1075.1833333333332</v>
      </c>
      <c r="E510" s="372">
        <v>1053.8166666666664</v>
      </c>
      <c r="F510" s="372">
        <v>1026.9833333333331</v>
      </c>
      <c r="G510" s="372">
        <v>1005.6166666666663</v>
      </c>
      <c r="H510" s="372">
        <v>1102.0166666666664</v>
      </c>
      <c r="I510" s="372">
        <v>1123.3833333333332</v>
      </c>
      <c r="J510" s="372">
        <v>1150.2166666666665</v>
      </c>
      <c r="K510" s="372">
        <v>1096.55</v>
      </c>
      <c r="L510" s="372">
        <v>1048.3499999999999</v>
      </c>
      <c r="M510" s="372">
        <v>28.657879999999999</v>
      </c>
      <c r="N510" s="198"/>
      <c r="O510" s="198"/>
    </row>
    <row r="511" spans="1:15" ht="12.75" customHeight="1">
      <c r="A511" s="371">
        <v>501</v>
      </c>
      <c r="B511" s="381" t="s">
        <v>1066</v>
      </c>
      <c r="C511" s="381">
        <v>2319.5</v>
      </c>
      <c r="D511" s="381">
        <v>2324.4833333333331</v>
      </c>
      <c r="E511" s="381">
        <v>2295.0166666666664</v>
      </c>
      <c r="F511" s="381">
        <v>2270.5333333333333</v>
      </c>
      <c r="G511" s="381">
        <v>2241.0666666666666</v>
      </c>
      <c r="H511" s="381">
        <v>2348.9666666666662</v>
      </c>
      <c r="I511" s="381">
        <v>2378.4333333333325</v>
      </c>
      <c r="J511" s="381">
        <v>2402.9166666666661</v>
      </c>
      <c r="K511" s="381">
        <v>2353.9499999999998</v>
      </c>
      <c r="L511" s="381">
        <v>2300</v>
      </c>
      <c r="M511" s="381">
        <v>0.66054999999999997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404"/>
      <c r="B5" s="405"/>
      <c r="C5" s="404"/>
      <c r="D5" s="405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406" t="s">
        <v>521</v>
      </c>
      <c r="C7" s="406"/>
      <c r="D7" s="7">
        <f>Main!B10</f>
        <v>45435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45434</v>
      </c>
      <c r="B10" s="32">
        <v>500877</v>
      </c>
      <c r="C10" s="31" t="s">
        <v>55</v>
      </c>
      <c r="D10" s="31" t="s">
        <v>1120</v>
      </c>
      <c r="E10" s="31" t="s">
        <v>530</v>
      </c>
      <c r="F10" s="84">
        <v>4014099</v>
      </c>
      <c r="G10" s="32">
        <v>477.35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45434</v>
      </c>
      <c r="B11" s="32">
        <v>500877</v>
      </c>
      <c r="C11" s="31" t="s">
        <v>55</v>
      </c>
      <c r="D11" s="31" t="s">
        <v>1121</v>
      </c>
      <c r="E11" s="31" t="s">
        <v>530</v>
      </c>
      <c r="F11" s="84">
        <v>4189798</v>
      </c>
      <c r="G11" s="32">
        <v>477.35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45434</v>
      </c>
      <c r="B12" s="32">
        <v>500877</v>
      </c>
      <c r="C12" s="31" t="s">
        <v>55</v>
      </c>
      <c r="D12" s="31" t="s">
        <v>1122</v>
      </c>
      <c r="E12" s="31" t="s">
        <v>531</v>
      </c>
      <c r="F12" s="84">
        <v>22474903</v>
      </c>
      <c r="G12" s="32">
        <v>477.35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45434</v>
      </c>
      <c r="B13" s="32">
        <v>544177</v>
      </c>
      <c r="C13" s="31" t="s">
        <v>1123</v>
      </c>
      <c r="D13" s="31" t="s">
        <v>1014</v>
      </c>
      <c r="E13" s="31" t="s">
        <v>531</v>
      </c>
      <c r="F13" s="84">
        <v>120000</v>
      </c>
      <c r="G13" s="32">
        <v>75.430000000000007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45434</v>
      </c>
      <c r="B14" s="32">
        <v>526488</v>
      </c>
      <c r="C14" s="31" t="s">
        <v>1124</v>
      </c>
      <c r="D14" s="31" t="s">
        <v>1125</v>
      </c>
      <c r="E14" s="31" t="s">
        <v>530</v>
      </c>
      <c r="F14" s="84">
        <v>40000</v>
      </c>
      <c r="G14" s="32">
        <v>28.52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45434</v>
      </c>
      <c r="B15" s="32">
        <v>543439</v>
      </c>
      <c r="C15" s="31" t="s">
        <v>1126</v>
      </c>
      <c r="D15" s="31" t="s">
        <v>1101</v>
      </c>
      <c r="E15" s="31" t="s">
        <v>531</v>
      </c>
      <c r="F15" s="84">
        <v>140000</v>
      </c>
      <c r="G15" s="32">
        <v>7.89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45434</v>
      </c>
      <c r="B16" s="32">
        <v>540829</v>
      </c>
      <c r="C16" s="31" t="s">
        <v>1083</v>
      </c>
      <c r="D16" s="31" t="s">
        <v>1084</v>
      </c>
      <c r="E16" s="31" t="s">
        <v>531</v>
      </c>
      <c r="F16" s="84">
        <v>29437</v>
      </c>
      <c r="G16" s="32">
        <v>11.95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45434</v>
      </c>
      <c r="B17" s="32">
        <v>540829</v>
      </c>
      <c r="C17" s="31" t="s">
        <v>1083</v>
      </c>
      <c r="D17" s="31" t="s">
        <v>1127</v>
      </c>
      <c r="E17" s="31" t="s">
        <v>530</v>
      </c>
      <c r="F17" s="84">
        <v>12677</v>
      </c>
      <c r="G17" s="32">
        <v>11.93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45434</v>
      </c>
      <c r="B18" s="32">
        <v>540829</v>
      </c>
      <c r="C18" s="31" t="s">
        <v>1083</v>
      </c>
      <c r="D18" s="31" t="s">
        <v>1128</v>
      </c>
      <c r="E18" s="31" t="s">
        <v>530</v>
      </c>
      <c r="F18" s="84">
        <v>15000</v>
      </c>
      <c r="G18" s="32">
        <v>11.93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45434</v>
      </c>
      <c r="B19" s="32">
        <v>504340</v>
      </c>
      <c r="C19" s="31" t="s">
        <v>1129</v>
      </c>
      <c r="D19" s="31" t="s">
        <v>1130</v>
      </c>
      <c r="E19" s="31" t="s">
        <v>530</v>
      </c>
      <c r="F19" s="84">
        <v>69958</v>
      </c>
      <c r="G19" s="32">
        <v>5.6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45434</v>
      </c>
      <c r="B20" s="32">
        <v>504340</v>
      </c>
      <c r="C20" s="31" t="s">
        <v>1129</v>
      </c>
      <c r="D20" s="31" t="s">
        <v>1130</v>
      </c>
      <c r="E20" s="31" t="s">
        <v>531</v>
      </c>
      <c r="F20" s="84">
        <v>18226</v>
      </c>
      <c r="G20" s="32">
        <v>5.55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45434</v>
      </c>
      <c r="B21" s="32">
        <v>504340</v>
      </c>
      <c r="C21" s="31" t="s">
        <v>1129</v>
      </c>
      <c r="D21" s="31" t="s">
        <v>1131</v>
      </c>
      <c r="E21" s="31" t="s">
        <v>531</v>
      </c>
      <c r="F21" s="84">
        <v>137157</v>
      </c>
      <c r="G21" s="32">
        <v>5.5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45434</v>
      </c>
      <c r="B22" s="32">
        <v>537707</v>
      </c>
      <c r="C22" s="31" t="s">
        <v>963</v>
      </c>
      <c r="D22" s="31" t="s">
        <v>1088</v>
      </c>
      <c r="E22" s="31" t="s">
        <v>530</v>
      </c>
      <c r="F22" s="84">
        <v>806048</v>
      </c>
      <c r="G22" s="32">
        <v>29.16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45434</v>
      </c>
      <c r="B23" s="32">
        <v>537707</v>
      </c>
      <c r="C23" s="31" t="s">
        <v>963</v>
      </c>
      <c r="D23" s="31" t="s">
        <v>1088</v>
      </c>
      <c r="E23" s="31" t="s">
        <v>531</v>
      </c>
      <c r="F23" s="84">
        <v>611105</v>
      </c>
      <c r="G23" s="32">
        <v>29.19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45434</v>
      </c>
      <c r="B24" s="32">
        <v>537707</v>
      </c>
      <c r="C24" s="31" t="s">
        <v>963</v>
      </c>
      <c r="D24" s="31" t="s">
        <v>1087</v>
      </c>
      <c r="E24" s="31" t="s">
        <v>531</v>
      </c>
      <c r="F24" s="84">
        <v>100797</v>
      </c>
      <c r="G24" s="32">
        <v>28.92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45434</v>
      </c>
      <c r="B25" s="32">
        <v>537707</v>
      </c>
      <c r="C25" s="31" t="s">
        <v>963</v>
      </c>
      <c r="D25" s="31" t="s">
        <v>1087</v>
      </c>
      <c r="E25" s="31" t="s">
        <v>530</v>
      </c>
      <c r="F25" s="84">
        <v>64003</v>
      </c>
      <c r="G25" s="32">
        <v>29.19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45434</v>
      </c>
      <c r="B26" s="32">
        <v>537707</v>
      </c>
      <c r="C26" s="31" t="s">
        <v>963</v>
      </c>
      <c r="D26" s="31" t="s">
        <v>1086</v>
      </c>
      <c r="E26" s="31" t="s">
        <v>531</v>
      </c>
      <c r="F26" s="84">
        <v>173737</v>
      </c>
      <c r="G26" s="32">
        <v>29.19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45434</v>
      </c>
      <c r="B27" s="32">
        <v>537707</v>
      </c>
      <c r="C27" s="31" t="s">
        <v>963</v>
      </c>
      <c r="D27" s="31" t="s">
        <v>1132</v>
      </c>
      <c r="E27" s="31" t="s">
        <v>531</v>
      </c>
      <c r="F27" s="84">
        <v>171000</v>
      </c>
      <c r="G27" s="32">
        <v>29.19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45434</v>
      </c>
      <c r="B28" s="32">
        <v>537707</v>
      </c>
      <c r="C28" s="31" t="s">
        <v>963</v>
      </c>
      <c r="D28" s="31" t="s">
        <v>1086</v>
      </c>
      <c r="E28" s="31" t="s">
        <v>530</v>
      </c>
      <c r="F28" s="84">
        <v>173737</v>
      </c>
      <c r="G28" s="32">
        <v>28.41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45434</v>
      </c>
      <c r="B29" s="32">
        <v>537707</v>
      </c>
      <c r="C29" s="31" t="s">
        <v>963</v>
      </c>
      <c r="D29" s="31" t="s">
        <v>1132</v>
      </c>
      <c r="E29" s="31" t="s">
        <v>530</v>
      </c>
      <c r="F29" s="84">
        <v>171000</v>
      </c>
      <c r="G29" s="32">
        <v>29.18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45434</v>
      </c>
      <c r="B30" s="32">
        <v>537707</v>
      </c>
      <c r="C30" s="31" t="s">
        <v>963</v>
      </c>
      <c r="D30" s="31" t="s">
        <v>1133</v>
      </c>
      <c r="E30" s="31" t="s">
        <v>530</v>
      </c>
      <c r="F30" s="84">
        <v>74956</v>
      </c>
      <c r="G30" s="32">
        <v>29.19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45434</v>
      </c>
      <c r="B31" s="32">
        <v>537707</v>
      </c>
      <c r="C31" s="31" t="s">
        <v>963</v>
      </c>
      <c r="D31" s="31" t="s">
        <v>1133</v>
      </c>
      <c r="E31" s="31" t="s">
        <v>531</v>
      </c>
      <c r="F31" s="84">
        <v>74956</v>
      </c>
      <c r="G31" s="32">
        <v>29.18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45434</v>
      </c>
      <c r="B32" s="32">
        <v>537707</v>
      </c>
      <c r="C32" s="31" t="s">
        <v>963</v>
      </c>
      <c r="D32" s="31" t="s">
        <v>1134</v>
      </c>
      <c r="E32" s="31" t="s">
        <v>531</v>
      </c>
      <c r="F32" s="84">
        <v>58000</v>
      </c>
      <c r="G32" s="32">
        <v>28.51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45434</v>
      </c>
      <c r="B33" s="32">
        <v>537707</v>
      </c>
      <c r="C33" s="31" t="s">
        <v>963</v>
      </c>
      <c r="D33" s="31" t="s">
        <v>1134</v>
      </c>
      <c r="E33" s="31" t="s">
        <v>530</v>
      </c>
      <c r="F33" s="84">
        <v>58000</v>
      </c>
      <c r="G33" s="32">
        <v>28.87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45434</v>
      </c>
      <c r="B34" s="32">
        <v>537707</v>
      </c>
      <c r="C34" s="31" t="s">
        <v>963</v>
      </c>
      <c r="D34" s="31" t="s">
        <v>1135</v>
      </c>
      <c r="E34" s="31" t="s">
        <v>531</v>
      </c>
      <c r="F34" s="84">
        <v>79421</v>
      </c>
      <c r="G34" s="32">
        <v>28.77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45434</v>
      </c>
      <c r="B35" s="32">
        <v>537707</v>
      </c>
      <c r="C35" s="31" t="s">
        <v>963</v>
      </c>
      <c r="D35" s="31" t="s">
        <v>1135</v>
      </c>
      <c r="E35" s="31" t="s">
        <v>530</v>
      </c>
      <c r="F35" s="84">
        <v>72804</v>
      </c>
      <c r="G35" s="32">
        <v>28.98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45434</v>
      </c>
      <c r="B36" s="32">
        <v>537707</v>
      </c>
      <c r="C36" s="31" t="s">
        <v>963</v>
      </c>
      <c r="D36" s="31" t="s">
        <v>1074</v>
      </c>
      <c r="E36" s="31" t="s">
        <v>530</v>
      </c>
      <c r="F36" s="84">
        <v>120131</v>
      </c>
      <c r="G36" s="32">
        <v>27.88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45434</v>
      </c>
      <c r="B37" s="32">
        <v>537707</v>
      </c>
      <c r="C37" s="31" t="s">
        <v>963</v>
      </c>
      <c r="D37" s="31" t="s">
        <v>1074</v>
      </c>
      <c r="E37" s="31" t="s">
        <v>531</v>
      </c>
      <c r="F37" s="84">
        <v>120131</v>
      </c>
      <c r="G37" s="32">
        <v>29.19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45434</v>
      </c>
      <c r="B38" s="32">
        <v>537707</v>
      </c>
      <c r="C38" s="31" t="s">
        <v>963</v>
      </c>
      <c r="D38" s="31" t="s">
        <v>1136</v>
      </c>
      <c r="E38" s="31" t="s">
        <v>531</v>
      </c>
      <c r="F38" s="84">
        <v>89871</v>
      </c>
      <c r="G38" s="32">
        <v>28.46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45434</v>
      </c>
      <c r="B39" s="32">
        <v>537707</v>
      </c>
      <c r="C39" s="31" t="s">
        <v>963</v>
      </c>
      <c r="D39" s="31" t="s">
        <v>1137</v>
      </c>
      <c r="E39" s="31" t="s">
        <v>531</v>
      </c>
      <c r="F39" s="84">
        <v>112697</v>
      </c>
      <c r="G39" s="32">
        <v>28.56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45434</v>
      </c>
      <c r="B40" s="32">
        <v>537707</v>
      </c>
      <c r="C40" s="31" t="s">
        <v>963</v>
      </c>
      <c r="D40" s="31" t="s">
        <v>1138</v>
      </c>
      <c r="E40" s="31" t="s">
        <v>531</v>
      </c>
      <c r="F40" s="84">
        <v>56331</v>
      </c>
      <c r="G40" s="32">
        <v>27.86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45434</v>
      </c>
      <c r="B41" s="32">
        <v>537707</v>
      </c>
      <c r="C41" s="31" t="s">
        <v>963</v>
      </c>
      <c r="D41" s="31" t="s">
        <v>1136</v>
      </c>
      <c r="E41" s="31" t="s">
        <v>530</v>
      </c>
      <c r="F41" s="84">
        <v>89871</v>
      </c>
      <c r="G41" s="32">
        <v>28.99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45434</v>
      </c>
      <c r="B42" s="32">
        <v>537707</v>
      </c>
      <c r="C42" s="31" t="s">
        <v>963</v>
      </c>
      <c r="D42" s="31" t="s">
        <v>1137</v>
      </c>
      <c r="E42" s="31" t="s">
        <v>530</v>
      </c>
      <c r="F42" s="84">
        <v>112697</v>
      </c>
      <c r="G42" s="32">
        <v>28.11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45434</v>
      </c>
      <c r="B43" s="32">
        <v>537707</v>
      </c>
      <c r="C43" s="31" t="s">
        <v>963</v>
      </c>
      <c r="D43" s="31" t="s">
        <v>1138</v>
      </c>
      <c r="E43" s="31" t="s">
        <v>530</v>
      </c>
      <c r="F43" s="84">
        <v>56331</v>
      </c>
      <c r="G43" s="32">
        <v>27.8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45434</v>
      </c>
      <c r="B44" s="32">
        <v>537707</v>
      </c>
      <c r="C44" s="31" t="s">
        <v>963</v>
      </c>
      <c r="D44" s="31" t="s">
        <v>1139</v>
      </c>
      <c r="E44" s="31" t="s">
        <v>531</v>
      </c>
      <c r="F44" s="84">
        <v>97700</v>
      </c>
      <c r="G44" s="32">
        <v>28.3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45434</v>
      </c>
      <c r="B45" s="32">
        <v>537707</v>
      </c>
      <c r="C45" s="31" t="s">
        <v>963</v>
      </c>
      <c r="D45" s="31" t="s">
        <v>848</v>
      </c>
      <c r="E45" s="31" t="s">
        <v>531</v>
      </c>
      <c r="F45" s="84">
        <v>1016211</v>
      </c>
      <c r="G45" s="32">
        <v>29.14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45434</v>
      </c>
      <c r="B46" s="32">
        <v>537707</v>
      </c>
      <c r="C46" s="31" t="s">
        <v>963</v>
      </c>
      <c r="D46" s="31" t="s">
        <v>1102</v>
      </c>
      <c r="E46" s="31" t="s">
        <v>531</v>
      </c>
      <c r="F46" s="84">
        <v>167372</v>
      </c>
      <c r="G46" s="32">
        <v>29.19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45434</v>
      </c>
      <c r="B47" s="32">
        <v>537707</v>
      </c>
      <c r="C47" s="31" t="s">
        <v>963</v>
      </c>
      <c r="D47" s="31" t="s">
        <v>1140</v>
      </c>
      <c r="E47" s="31" t="s">
        <v>531</v>
      </c>
      <c r="F47" s="84">
        <v>540000</v>
      </c>
      <c r="G47" s="32">
        <v>29.19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45434</v>
      </c>
      <c r="B48" s="32">
        <v>537707</v>
      </c>
      <c r="C48" s="31" t="s">
        <v>963</v>
      </c>
      <c r="D48" s="31" t="s">
        <v>1139</v>
      </c>
      <c r="E48" s="31" t="s">
        <v>530</v>
      </c>
      <c r="F48" s="84">
        <v>197700</v>
      </c>
      <c r="G48" s="32">
        <v>28.87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45434</v>
      </c>
      <c r="B49" s="32">
        <v>537707</v>
      </c>
      <c r="C49" s="31" t="s">
        <v>963</v>
      </c>
      <c r="D49" s="31" t="s">
        <v>848</v>
      </c>
      <c r="E49" s="31" t="s">
        <v>530</v>
      </c>
      <c r="F49" s="84">
        <v>953222</v>
      </c>
      <c r="G49" s="32">
        <v>29.06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45434</v>
      </c>
      <c r="B50" s="32">
        <v>537707</v>
      </c>
      <c r="C50" s="31" t="s">
        <v>963</v>
      </c>
      <c r="D50" s="31" t="s">
        <v>1102</v>
      </c>
      <c r="E50" s="31" t="s">
        <v>530</v>
      </c>
      <c r="F50" s="84">
        <v>167372</v>
      </c>
      <c r="G50" s="32">
        <v>29.19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45434</v>
      </c>
      <c r="B51" s="32">
        <v>537707</v>
      </c>
      <c r="C51" s="31" t="s">
        <v>963</v>
      </c>
      <c r="D51" s="31" t="s">
        <v>1140</v>
      </c>
      <c r="E51" s="31" t="s">
        <v>530</v>
      </c>
      <c r="F51" s="84">
        <v>540000</v>
      </c>
      <c r="G51" s="32">
        <v>29.19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45434</v>
      </c>
      <c r="B52" s="32">
        <v>537707</v>
      </c>
      <c r="C52" s="31" t="s">
        <v>963</v>
      </c>
      <c r="D52" s="31" t="s">
        <v>1085</v>
      </c>
      <c r="E52" s="31" t="s">
        <v>530</v>
      </c>
      <c r="F52" s="84">
        <v>300000</v>
      </c>
      <c r="G52" s="32">
        <v>29.18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45434</v>
      </c>
      <c r="B53" s="32">
        <v>537707</v>
      </c>
      <c r="C53" s="31" t="s">
        <v>963</v>
      </c>
      <c r="D53" s="31" t="s">
        <v>1141</v>
      </c>
      <c r="E53" s="31" t="s">
        <v>530</v>
      </c>
      <c r="F53" s="84">
        <v>75000</v>
      </c>
      <c r="G53" s="32">
        <v>29.16</v>
      </c>
      <c r="H53" s="32" t="s">
        <v>326</v>
      </c>
    </row>
    <row r="54" spans="1:28" ht="15" customHeight="1">
      <c r="A54" s="83">
        <v>45434</v>
      </c>
      <c r="B54" s="32">
        <v>537707</v>
      </c>
      <c r="C54" s="31" t="s">
        <v>963</v>
      </c>
      <c r="D54" s="31" t="s">
        <v>1085</v>
      </c>
      <c r="E54" s="31" t="s">
        <v>531</v>
      </c>
      <c r="F54" s="84">
        <v>9016</v>
      </c>
      <c r="G54" s="32">
        <v>29.19</v>
      </c>
      <c r="H54" s="32" t="s">
        <v>326</v>
      </c>
    </row>
    <row r="55" spans="1:28" ht="15" customHeight="1">
      <c r="A55" s="83">
        <v>45434</v>
      </c>
      <c r="B55" s="32">
        <v>540190</v>
      </c>
      <c r="C55" s="31" t="s">
        <v>1089</v>
      </c>
      <c r="D55" s="31" t="s">
        <v>848</v>
      </c>
      <c r="E55" s="31" t="s">
        <v>530</v>
      </c>
      <c r="F55" s="84">
        <v>205372</v>
      </c>
      <c r="G55" s="32">
        <v>6.81</v>
      </c>
      <c r="H55" s="32" t="s">
        <v>326</v>
      </c>
    </row>
    <row r="56" spans="1:28" ht="15" customHeight="1">
      <c r="A56" s="83">
        <v>45434</v>
      </c>
      <c r="B56" s="32">
        <v>513309</v>
      </c>
      <c r="C56" s="31" t="s">
        <v>1142</v>
      </c>
      <c r="D56" s="31" t="s">
        <v>1143</v>
      </c>
      <c r="E56" s="31" t="s">
        <v>531</v>
      </c>
      <c r="F56" s="84">
        <v>48500</v>
      </c>
      <c r="G56" s="32">
        <v>17.739999999999998</v>
      </c>
      <c r="H56" s="32" t="s">
        <v>326</v>
      </c>
    </row>
    <row r="57" spans="1:28" ht="15" customHeight="1">
      <c r="A57" s="83">
        <v>45434</v>
      </c>
      <c r="B57" s="32">
        <v>513309</v>
      </c>
      <c r="C57" s="31" t="s">
        <v>1142</v>
      </c>
      <c r="D57" s="31" t="s">
        <v>1144</v>
      </c>
      <c r="E57" s="31" t="s">
        <v>530</v>
      </c>
      <c r="F57" s="84">
        <v>51000</v>
      </c>
      <c r="G57" s="32">
        <v>17.77</v>
      </c>
      <c r="H57" s="32" t="s">
        <v>326</v>
      </c>
    </row>
    <row r="58" spans="1:28" ht="15" customHeight="1">
      <c r="A58" s="83">
        <v>45434</v>
      </c>
      <c r="B58" s="32">
        <v>513309</v>
      </c>
      <c r="C58" s="31" t="s">
        <v>1142</v>
      </c>
      <c r="D58" s="31" t="s">
        <v>1136</v>
      </c>
      <c r="E58" s="31" t="s">
        <v>531</v>
      </c>
      <c r="F58" s="84">
        <v>28244</v>
      </c>
      <c r="G58" s="32">
        <v>17.64</v>
      </c>
      <c r="H58" s="32" t="s">
        <v>326</v>
      </c>
    </row>
    <row r="59" spans="1:28" ht="15" customHeight="1">
      <c r="A59" s="83">
        <v>45434</v>
      </c>
      <c r="B59" s="32">
        <v>513309</v>
      </c>
      <c r="C59" s="31" t="s">
        <v>1142</v>
      </c>
      <c r="D59" s="31" t="s">
        <v>1137</v>
      </c>
      <c r="E59" s="31" t="s">
        <v>531</v>
      </c>
      <c r="F59" s="84">
        <v>48491</v>
      </c>
      <c r="G59" s="32">
        <v>17.04</v>
      </c>
      <c r="H59" s="32" t="s">
        <v>326</v>
      </c>
    </row>
    <row r="60" spans="1:28" ht="15" customHeight="1">
      <c r="A60" s="83">
        <v>45434</v>
      </c>
      <c r="B60" s="32">
        <v>513309</v>
      </c>
      <c r="C60" s="31" t="s">
        <v>1142</v>
      </c>
      <c r="D60" s="31" t="s">
        <v>1136</v>
      </c>
      <c r="E60" s="31" t="s">
        <v>530</v>
      </c>
      <c r="F60" s="84">
        <v>28244</v>
      </c>
      <c r="G60" s="32">
        <v>17.510000000000002</v>
      </c>
      <c r="H60" s="32" t="s">
        <v>326</v>
      </c>
    </row>
    <row r="61" spans="1:28" ht="15" customHeight="1">
      <c r="A61" s="83">
        <v>45434</v>
      </c>
      <c r="B61" s="32">
        <v>513309</v>
      </c>
      <c r="C61" s="31" t="s">
        <v>1142</v>
      </c>
      <c r="D61" s="31" t="s">
        <v>1137</v>
      </c>
      <c r="E61" s="31" t="s">
        <v>530</v>
      </c>
      <c r="F61" s="84">
        <v>48491</v>
      </c>
      <c r="G61" s="32">
        <v>17.64</v>
      </c>
      <c r="H61" s="32" t="s">
        <v>326</v>
      </c>
    </row>
    <row r="62" spans="1:28" ht="15" customHeight="1">
      <c r="A62" s="83">
        <v>45434</v>
      </c>
      <c r="B62" s="32">
        <v>513337</v>
      </c>
      <c r="C62" s="31" t="s">
        <v>1090</v>
      </c>
      <c r="D62" s="31" t="s">
        <v>1091</v>
      </c>
      <c r="E62" s="31" t="s">
        <v>531</v>
      </c>
      <c r="F62" s="84">
        <v>460001</v>
      </c>
      <c r="G62" s="32">
        <v>21.43</v>
      </c>
      <c r="H62" s="32" t="s">
        <v>326</v>
      </c>
    </row>
    <row r="63" spans="1:28" ht="15" customHeight="1">
      <c r="A63" s="83">
        <v>45434</v>
      </c>
      <c r="B63" s="32">
        <v>543546</v>
      </c>
      <c r="C63" s="31" t="s">
        <v>1145</v>
      </c>
      <c r="D63" s="31" t="s">
        <v>1146</v>
      </c>
      <c r="E63" s="31" t="s">
        <v>531</v>
      </c>
      <c r="F63" s="84">
        <v>150000</v>
      </c>
      <c r="G63" s="32">
        <v>14.47</v>
      </c>
      <c r="H63" s="32" t="s">
        <v>326</v>
      </c>
    </row>
    <row r="64" spans="1:28" ht="15" customHeight="1">
      <c r="A64" s="83">
        <v>45434</v>
      </c>
      <c r="B64" s="32">
        <v>539449</v>
      </c>
      <c r="C64" s="31" t="s">
        <v>1147</v>
      </c>
      <c r="D64" s="31" t="s">
        <v>1148</v>
      </c>
      <c r="E64" s="31" t="s">
        <v>531</v>
      </c>
      <c r="F64" s="84">
        <v>24700</v>
      </c>
      <c r="G64" s="32">
        <v>43.72</v>
      </c>
      <c r="H64" s="32" t="s">
        <v>326</v>
      </c>
    </row>
    <row r="65" spans="1:8" ht="15" customHeight="1">
      <c r="A65" s="83">
        <v>45434</v>
      </c>
      <c r="B65" s="32">
        <v>536709</v>
      </c>
      <c r="C65" s="31" t="s">
        <v>1149</v>
      </c>
      <c r="D65" s="31" t="s">
        <v>1150</v>
      </c>
      <c r="E65" s="31" t="s">
        <v>530</v>
      </c>
      <c r="F65" s="84">
        <v>86660</v>
      </c>
      <c r="G65" s="32">
        <v>16.510000000000002</v>
      </c>
      <c r="H65" s="32" t="s">
        <v>326</v>
      </c>
    </row>
    <row r="66" spans="1:8" ht="15" customHeight="1">
      <c r="A66" s="83">
        <v>45434</v>
      </c>
      <c r="B66" s="32">
        <v>536709</v>
      </c>
      <c r="C66" s="31" t="s">
        <v>1149</v>
      </c>
      <c r="D66" s="31" t="s">
        <v>1151</v>
      </c>
      <c r="E66" s="31" t="s">
        <v>531</v>
      </c>
      <c r="F66" s="84">
        <v>95499</v>
      </c>
      <c r="G66" s="32">
        <v>16.48</v>
      </c>
      <c r="H66" s="32" t="s">
        <v>326</v>
      </c>
    </row>
    <row r="67" spans="1:8" ht="15" customHeight="1">
      <c r="A67" s="83">
        <v>45434</v>
      </c>
      <c r="B67" s="32">
        <v>524614</v>
      </c>
      <c r="C67" s="31" t="s">
        <v>1152</v>
      </c>
      <c r="D67" s="31" t="s">
        <v>1153</v>
      </c>
      <c r="E67" s="31" t="s">
        <v>530</v>
      </c>
      <c r="F67" s="84">
        <v>230000</v>
      </c>
      <c r="G67" s="32">
        <v>7</v>
      </c>
      <c r="H67" s="32" t="s">
        <v>326</v>
      </c>
    </row>
    <row r="68" spans="1:8" ht="15" customHeight="1">
      <c r="A68" s="83">
        <v>45434</v>
      </c>
      <c r="B68" s="32">
        <v>542924</v>
      </c>
      <c r="C68" s="31" t="s">
        <v>1092</v>
      </c>
      <c r="D68" s="31" t="s">
        <v>1098</v>
      </c>
      <c r="E68" s="31" t="s">
        <v>530</v>
      </c>
      <c r="F68" s="84">
        <v>101500</v>
      </c>
      <c r="G68" s="32">
        <v>7.88</v>
      </c>
      <c r="H68" s="32" t="s">
        <v>326</v>
      </c>
    </row>
    <row r="69" spans="1:8" ht="15" customHeight="1">
      <c r="A69" s="83">
        <v>45434</v>
      </c>
      <c r="B69" s="32">
        <v>542924</v>
      </c>
      <c r="C69" s="31" t="s">
        <v>1092</v>
      </c>
      <c r="D69" s="31" t="s">
        <v>1098</v>
      </c>
      <c r="E69" s="31" t="s">
        <v>531</v>
      </c>
      <c r="F69" s="84">
        <v>129500</v>
      </c>
      <c r="G69" s="32">
        <v>7.41</v>
      </c>
      <c r="H69" s="32" t="s">
        <v>326</v>
      </c>
    </row>
    <row r="70" spans="1:8" ht="15" customHeight="1">
      <c r="A70" s="83">
        <v>45434</v>
      </c>
      <c r="B70" s="32">
        <v>542924</v>
      </c>
      <c r="C70" s="31" t="s">
        <v>1092</v>
      </c>
      <c r="D70" s="31" t="s">
        <v>1154</v>
      </c>
      <c r="E70" s="31" t="s">
        <v>531</v>
      </c>
      <c r="F70" s="84">
        <v>84000</v>
      </c>
      <c r="G70" s="32">
        <v>7.97</v>
      </c>
      <c r="H70" s="32" t="s">
        <v>326</v>
      </c>
    </row>
    <row r="71" spans="1:8" ht="15" customHeight="1">
      <c r="A71" s="83">
        <v>45434</v>
      </c>
      <c r="B71" s="32">
        <v>542924</v>
      </c>
      <c r="C71" s="31" t="s">
        <v>1092</v>
      </c>
      <c r="D71" s="31" t="s">
        <v>1093</v>
      </c>
      <c r="E71" s="31" t="s">
        <v>531</v>
      </c>
      <c r="F71" s="84">
        <v>77000</v>
      </c>
      <c r="G71" s="32">
        <v>7.99</v>
      </c>
      <c r="H71" s="32" t="s">
        <v>326</v>
      </c>
    </row>
    <row r="72" spans="1:8" ht="15" customHeight="1">
      <c r="A72" s="83">
        <v>45434</v>
      </c>
      <c r="B72" s="32">
        <v>542924</v>
      </c>
      <c r="C72" s="31" t="s">
        <v>1092</v>
      </c>
      <c r="D72" s="31" t="s">
        <v>1094</v>
      </c>
      <c r="E72" s="31" t="s">
        <v>530</v>
      </c>
      <c r="F72" s="84">
        <v>84000</v>
      </c>
      <c r="G72" s="32">
        <v>7.97</v>
      </c>
      <c r="H72" s="32" t="s">
        <v>326</v>
      </c>
    </row>
    <row r="73" spans="1:8" ht="15" customHeight="1">
      <c r="A73" s="83">
        <v>45434</v>
      </c>
      <c r="B73" s="32">
        <v>530255</v>
      </c>
      <c r="C73" s="31" t="s">
        <v>1155</v>
      </c>
      <c r="D73" s="31" t="s">
        <v>1156</v>
      </c>
      <c r="E73" s="31" t="s">
        <v>531</v>
      </c>
      <c r="F73" s="84">
        <v>54645</v>
      </c>
      <c r="G73" s="32">
        <v>38.42</v>
      </c>
      <c r="H73" s="32" t="s">
        <v>326</v>
      </c>
    </row>
    <row r="74" spans="1:8" ht="15" customHeight="1">
      <c r="A74" s="83">
        <v>45434</v>
      </c>
      <c r="B74" s="32">
        <v>505523</v>
      </c>
      <c r="C74" s="31" t="s">
        <v>1157</v>
      </c>
      <c r="D74" s="31" t="s">
        <v>1158</v>
      </c>
      <c r="E74" s="31" t="s">
        <v>530</v>
      </c>
      <c r="F74" s="84">
        <v>336</v>
      </c>
      <c r="G74" s="32">
        <v>0.85</v>
      </c>
      <c r="H74" s="32" t="s">
        <v>326</v>
      </c>
    </row>
    <row r="75" spans="1:8" ht="15" customHeight="1">
      <c r="A75" s="83">
        <v>45434</v>
      </c>
      <c r="B75" s="32">
        <v>505523</v>
      </c>
      <c r="C75" s="31" t="s">
        <v>1157</v>
      </c>
      <c r="D75" s="31" t="s">
        <v>1158</v>
      </c>
      <c r="E75" s="31" t="s">
        <v>531</v>
      </c>
      <c r="F75" s="84">
        <v>7200336</v>
      </c>
      <c r="G75" s="32">
        <v>0.86</v>
      </c>
      <c r="H75" s="32" t="s">
        <v>326</v>
      </c>
    </row>
    <row r="76" spans="1:8" ht="15" customHeight="1">
      <c r="A76" s="83">
        <v>45434</v>
      </c>
      <c r="B76" s="32">
        <v>513721</v>
      </c>
      <c r="C76" s="31" t="s">
        <v>1095</v>
      </c>
      <c r="D76" s="31" t="s">
        <v>1096</v>
      </c>
      <c r="E76" s="31" t="s">
        <v>531</v>
      </c>
      <c r="F76" s="84">
        <v>60000</v>
      </c>
      <c r="G76" s="32">
        <v>7.21</v>
      </c>
      <c r="H76" s="32" t="s">
        <v>326</v>
      </c>
    </row>
    <row r="77" spans="1:8" ht="15" customHeight="1">
      <c r="A77" s="83">
        <v>45434</v>
      </c>
      <c r="B77" s="32">
        <v>544015</v>
      </c>
      <c r="C77" s="31" t="s">
        <v>1159</v>
      </c>
      <c r="D77" s="31" t="s">
        <v>1160</v>
      </c>
      <c r="E77" s="31" t="s">
        <v>530</v>
      </c>
      <c r="F77" s="84">
        <v>67000</v>
      </c>
      <c r="G77" s="32">
        <v>197.88</v>
      </c>
      <c r="H77" s="32" t="s">
        <v>326</v>
      </c>
    </row>
    <row r="78" spans="1:8" ht="15" customHeight="1">
      <c r="A78" s="83">
        <v>45434</v>
      </c>
      <c r="B78" s="32">
        <v>544015</v>
      </c>
      <c r="C78" s="31" t="s">
        <v>1159</v>
      </c>
      <c r="D78" s="31" t="s">
        <v>1161</v>
      </c>
      <c r="E78" s="31" t="s">
        <v>531</v>
      </c>
      <c r="F78" s="84">
        <v>39000</v>
      </c>
      <c r="G78" s="32">
        <v>185.47</v>
      </c>
      <c r="H78" s="32" t="s">
        <v>326</v>
      </c>
    </row>
    <row r="79" spans="1:8" ht="15" customHeight="1">
      <c r="A79" s="83">
        <v>45434</v>
      </c>
      <c r="B79" s="32">
        <v>544015</v>
      </c>
      <c r="C79" s="31" t="s">
        <v>1159</v>
      </c>
      <c r="D79" s="31" t="s">
        <v>1161</v>
      </c>
      <c r="E79" s="31" t="s">
        <v>530</v>
      </c>
      <c r="F79" s="84">
        <v>29000</v>
      </c>
      <c r="G79" s="32">
        <v>178.83</v>
      </c>
      <c r="H79" s="32" t="s">
        <v>326</v>
      </c>
    </row>
    <row r="80" spans="1:8" ht="15" customHeight="1">
      <c r="A80" s="83">
        <v>45434</v>
      </c>
      <c r="B80" s="32">
        <v>543207</v>
      </c>
      <c r="C80" s="31" t="s">
        <v>1097</v>
      </c>
      <c r="D80" s="31" t="s">
        <v>1162</v>
      </c>
      <c r="E80" s="31" t="s">
        <v>530</v>
      </c>
      <c r="F80" s="84">
        <v>165000</v>
      </c>
      <c r="G80" s="32">
        <v>11.94</v>
      </c>
      <c r="H80" s="32" t="s">
        <v>326</v>
      </c>
    </row>
    <row r="81" spans="1:8" ht="15" customHeight="1">
      <c r="A81" s="83">
        <v>45434</v>
      </c>
      <c r="B81" s="32">
        <v>543207</v>
      </c>
      <c r="C81" s="31" t="s">
        <v>1097</v>
      </c>
      <c r="D81" s="31" t="s">
        <v>1163</v>
      </c>
      <c r="E81" s="31" t="s">
        <v>531</v>
      </c>
      <c r="F81" s="84">
        <v>104475</v>
      </c>
      <c r="G81" s="32">
        <v>12.19</v>
      </c>
      <c r="H81" s="32" t="s">
        <v>326</v>
      </c>
    </row>
    <row r="82" spans="1:8" ht="15" customHeight="1">
      <c r="A82" s="83">
        <v>45434</v>
      </c>
      <c r="B82" s="32">
        <v>543207</v>
      </c>
      <c r="C82" s="31" t="s">
        <v>1097</v>
      </c>
      <c r="D82" s="31" t="s">
        <v>1163</v>
      </c>
      <c r="E82" s="31" t="s">
        <v>530</v>
      </c>
      <c r="F82" s="84">
        <v>12</v>
      </c>
      <c r="G82" s="32">
        <v>11.89</v>
      </c>
      <c r="H82" s="32" t="s">
        <v>326</v>
      </c>
    </row>
    <row r="83" spans="1:8" ht="15" customHeight="1">
      <c r="A83" s="83">
        <v>45434</v>
      </c>
      <c r="B83" s="32">
        <v>543207</v>
      </c>
      <c r="C83" s="31" t="s">
        <v>1097</v>
      </c>
      <c r="D83" s="31" t="s">
        <v>1098</v>
      </c>
      <c r="E83" s="31" t="s">
        <v>530</v>
      </c>
      <c r="F83" s="84">
        <v>680640</v>
      </c>
      <c r="G83" s="32">
        <v>11.31</v>
      </c>
      <c r="H83" s="32" t="s">
        <v>326</v>
      </c>
    </row>
    <row r="84" spans="1:8" ht="15" customHeight="1">
      <c r="A84" s="83">
        <v>45434</v>
      </c>
      <c r="B84" s="32">
        <v>543207</v>
      </c>
      <c r="C84" s="31" t="s">
        <v>1097</v>
      </c>
      <c r="D84" s="31" t="s">
        <v>1098</v>
      </c>
      <c r="E84" s="31" t="s">
        <v>531</v>
      </c>
      <c r="F84" s="84">
        <v>321865</v>
      </c>
      <c r="G84" s="32">
        <v>11.98</v>
      </c>
      <c r="H84" s="32" t="s">
        <v>326</v>
      </c>
    </row>
    <row r="85" spans="1:8" ht="15" customHeight="1">
      <c r="A85" s="83">
        <v>45434</v>
      </c>
      <c r="B85" s="32">
        <v>543207</v>
      </c>
      <c r="C85" s="31" t="s">
        <v>1097</v>
      </c>
      <c r="D85" s="31" t="s">
        <v>1093</v>
      </c>
      <c r="E85" s="31" t="s">
        <v>531</v>
      </c>
      <c r="F85" s="84">
        <v>144500</v>
      </c>
      <c r="G85" s="32">
        <v>11.44</v>
      </c>
      <c r="H85" s="32" t="s">
        <v>326</v>
      </c>
    </row>
    <row r="86" spans="1:8" ht="15" customHeight="1">
      <c r="A86" s="83">
        <v>45434</v>
      </c>
      <c r="B86" s="32">
        <v>543207</v>
      </c>
      <c r="C86" s="31" t="s">
        <v>1097</v>
      </c>
      <c r="D86" s="31" t="s">
        <v>1094</v>
      </c>
      <c r="E86" s="31" t="s">
        <v>530</v>
      </c>
      <c r="F86" s="84">
        <v>60000</v>
      </c>
      <c r="G86" s="32">
        <v>11.79</v>
      </c>
      <c r="H86" s="32" t="s">
        <v>326</v>
      </c>
    </row>
    <row r="87" spans="1:8" ht="15" customHeight="1">
      <c r="A87" s="83">
        <v>45434</v>
      </c>
      <c r="B87" s="32">
        <v>543207</v>
      </c>
      <c r="C87" s="31" t="s">
        <v>1097</v>
      </c>
      <c r="D87" s="31" t="s">
        <v>1164</v>
      </c>
      <c r="E87" s="31" t="s">
        <v>530</v>
      </c>
      <c r="F87" s="84">
        <v>95373</v>
      </c>
      <c r="G87" s="32">
        <v>12.15</v>
      </c>
      <c r="H87" s="32" t="s">
        <v>326</v>
      </c>
    </row>
    <row r="88" spans="1:8" ht="15" customHeight="1">
      <c r="A88" s="83">
        <v>45434</v>
      </c>
      <c r="B88" s="32">
        <v>543207</v>
      </c>
      <c r="C88" s="31" t="s">
        <v>1097</v>
      </c>
      <c r="D88" s="31" t="s">
        <v>1165</v>
      </c>
      <c r="E88" s="31" t="s">
        <v>531</v>
      </c>
      <c r="F88" s="84">
        <v>200000</v>
      </c>
      <c r="G88" s="32">
        <v>10.15</v>
      </c>
      <c r="H88" s="32" t="s">
        <v>326</v>
      </c>
    </row>
    <row r="89" spans="1:8" ht="15" customHeight="1">
      <c r="A89" s="83">
        <v>45434</v>
      </c>
      <c r="B89" s="32">
        <v>531494</v>
      </c>
      <c r="C89" s="31" t="s">
        <v>1099</v>
      </c>
      <c r="D89" s="31" t="s">
        <v>1100</v>
      </c>
      <c r="E89" s="31" t="s">
        <v>531</v>
      </c>
      <c r="F89" s="84">
        <v>1900000</v>
      </c>
      <c r="G89" s="32">
        <v>15.31</v>
      </c>
      <c r="H89" s="32" t="s">
        <v>326</v>
      </c>
    </row>
    <row r="90" spans="1:8" ht="15" customHeight="1">
      <c r="A90" s="83">
        <v>45434</v>
      </c>
      <c r="B90" s="32">
        <v>543578</v>
      </c>
      <c r="C90" s="31" t="s">
        <v>1166</v>
      </c>
      <c r="D90" s="31" t="s">
        <v>1167</v>
      </c>
      <c r="E90" s="31" t="s">
        <v>531</v>
      </c>
      <c r="F90" s="84">
        <v>24975</v>
      </c>
      <c r="G90" s="32">
        <v>163.79</v>
      </c>
      <c r="H90" s="32" t="s">
        <v>326</v>
      </c>
    </row>
    <row r="91" spans="1:8" ht="15" customHeight="1">
      <c r="A91" s="83">
        <v>45434</v>
      </c>
      <c r="B91" s="32">
        <v>543578</v>
      </c>
      <c r="C91" s="31" t="s">
        <v>1166</v>
      </c>
      <c r="D91" s="31" t="s">
        <v>1167</v>
      </c>
      <c r="E91" s="31" t="s">
        <v>530</v>
      </c>
      <c r="F91" s="84">
        <v>925</v>
      </c>
      <c r="G91" s="32">
        <v>156</v>
      </c>
      <c r="H91" s="32" t="s">
        <v>326</v>
      </c>
    </row>
    <row r="92" spans="1:8" ht="15" customHeight="1">
      <c r="A92" s="83">
        <v>45434</v>
      </c>
      <c r="B92" s="32">
        <v>532271</v>
      </c>
      <c r="C92" s="31" t="s">
        <v>1168</v>
      </c>
      <c r="D92" s="31" t="s">
        <v>1169</v>
      </c>
      <c r="E92" s="31" t="s">
        <v>530</v>
      </c>
      <c r="F92" s="84">
        <v>9945680</v>
      </c>
      <c r="G92" s="32">
        <v>3.98</v>
      </c>
      <c r="H92" s="32" t="s">
        <v>326</v>
      </c>
    </row>
    <row r="93" spans="1:8" ht="15" customHeight="1">
      <c r="A93" s="83">
        <v>45434</v>
      </c>
      <c r="B93" s="32">
        <v>532271</v>
      </c>
      <c r="C93" s="31" t="s">
        <v>1168</v>
      </c>
      <c r="D93" s="31" t="s">
        <v>1170</v>
      </c>
      <c r="E93" s="31" t="s">
        <v>531</v>
      </c>
      <c r="F93" s="84">
        <v>5000000</v>
      </c>
      <c r="G93" s="32">
        <v>3.98</v>
      </c>
      <c r="H93" s="32" t="s">
        <v>326</v>
      </c>
    </row>
    <row r="94" spans="1:8" ht="15" customHeight="1">
      <c r="A94" s="83">
        <v>45434</v>
      </c>
      <c r="B94" s="32">
        <v>532271</v>
      </c>
      <c r="C94" s="31" t="s">
        <v>1168</v>
      </c>
      <c r="D94" s="31" t="s">
        <v>1171</v>
      </c>
      <c r="E94" s="31" t="s">
        <v>531</v>
      </c>
      <c r="F94" s="84">
        <v>5000000</v>
      </c>
      <c r="G94" s="32">
        <v>3.98</v>
      </c>
      <c r="H94" s="32" t="s">
        <v>326</v>
      </c>
    </row>
    <row r="95" spans="1:8" ht="15" customHeight="1">
      <c r="A95" s="83">
        <v>45434</v>
      </c>
      <c r="B95" s="32">
        <v>543637</v>
      </c>
      <c r="C95" s="31" t="s">
        <v>1172</v>
      </c>
      <c r="D95" s="31" t="s">
        <v>1173</v>
      </c>
      <c r="E95" s="31" t="s">
        <v>530</v>
      </c>
      <c r="F95" s="84">
        <v>134400</v>
      </c>
      <c r="G95" s="32">
        <v>30.24</v>
      </c>
      <c r="H95" s="32" t="s">
        <v>326</v>
      </c>
    </row>
    <row r="96" spans="1:8" ht="15" customHeight="1">
      <c r="A96" s="83">
        <v>45434</v>
      </c>
      <c r="B96" s="32">
        <v>543637</v>
      </c>
      <c r="C96" s="31" t="s">
        <v>1172</v>
      </c>
      <c r="D96" s="31" t="s">
        <v>848</v>
      </c>
      <c r="E96" s="31" t="s">
        <v>530</v>
      </c>
      <c r="F96" s="84">
        <v>118800</v>
      </c>
      <c r="G96" s="32">
        <v>30.24</v>
      </c>
      <c r="H96" s="32" t="s">
        <v>326</v>
      </c>
    </row>
    <row r="97" spans="1:8" ht="15" customHeight="1">
      <c r="A97" s="83">
        <v>45434</v>
      </c>
      <c r="B97" s="32">
        <v>543637</v>
      </c>
      <c r="C97" s="31" t="s">
        <v>1172</v>
      </c>
      <c r="D97" s="31" t="s">
        <v>848</v>
      </c>
      <c r="E97" s="31" t="s">
        <v>531</v>
      </c>
      <c r="F97" s="84">
        <v>118800</v>
      </c>
      <c r="G97" s="32">
        <v>30.24</v>
      </c>
      <c r="H97" s="32" t="s">
        <v>326</v>
      </c>
    </row>
    <row r="98" spans="1:8" ht="15" customHeight="1">
      <c r="A98" s="83">
        <v>45434</v>
      </c>
      <c r="B98" s="32">
        <v>543637</v>
      </c>
      <c r="C98" s="31" t="s">
        <v>1172</v>
      </c>
      <c r="D98" s="31" t="s">
        <v>1174</v>
      </c>
      <c r="E98" s="31" t="s">
        <v>531</v>
      </c>
      <c r="F98" s="84">
        <v>168000</v>
      </c>
      <c r="G98" s="32">
        <v>30.23</v>
      </c>
      <c r="H98" s="32" t="s">
        <v>326</v>
      </c>
    </row>
    <row r="99" spans="1:8" ht="15" customHeight="1">
      <c r="A99" s="83">
        <v>45434</v>
      </c>
      <c r="B99" s="32">
        <v>543637</v>
      </c>
      <c r="C99" s="31" t="s">
        <v>1172</v>
      </c>
      <c r="D99" s="31" t="s">
        <v>1174</v>
      </c>
      <c r="E99" s="31" t="s">
        <v>530</v>
      </c>
      <c r="F99" s="84">
        <v>234000</v>
      </c>
      <c r="G99" s="32">
        <v>30.24</v>
      </c>
      <c r="H99" s="32" t="s">
        <v>326</v>
      </c>
    </row>
    <row r="100" spans="1:8" ht="15" customHeight="1">
      <c r="A100" s="83">
        <v>45434</v>
      </c>
      <c r="B100" s="32">
        <v>502448</v>
      </c>
      <c r="C100" s="31" t="s">
        <v>1175</v>
      </c>
      <c r="D100" s="31" t="s">
        <v>848</v>
      </c>
      <c r="E100" s="31" t="s">
        <v>531</v>
      </c>
      <c r="F100" s="84">
        <v>1767346</v>
      </c>
      <c r="G100" s="32">
        <v>4.03</v>
      </c>
      <c r="H100" s="32" t="s">
        <v>326</v>
      </c>
    </row>
    <row r="101" spans="1:8" ht="15" customHeight="1">
      <c r="A101" s="83">
        <v>45434</v>
      </c>
      <c r="B101" s="32">
        <v>531893</v>
      </c>
      <c r="C101" s="31" t="s">
        <v>1016</v>
      </c>
      <c r="D101" s="31" t="s">
        <v>1102</v>
      </c>
      <c r="E101" s="31" t="s">
        <v>530</v>
      </c>
      <c r="F101" s="84">
        <v>5500010</v>
      </c>
      <c r="G101" s="32">
        <v>1.8</v>
      </c>
      <c r="H101" s="32" t="s">
        <v>326</v>
      </c>
    </row>
    <row r="102" spans="1:8" ht="15" customHeight="1">
      <c r="A102" s="83">
        <v>45434</v>
      </c>
      <c r="B102" s="32">
        <v>531893</v>
      </c>
      <c r="C102" s="31" t="s">
        <v>1016</v>
      </c>
      <c r="D102" s="31" t="s">
        <v>848</v>
      </c>
      <c r="E102" s="31" t="s">
        <v>530</v>
      </c>
      <c r="F102" s="84">
        <v>15000001</v>
      </c>
      <c r="G102" s="32">
        <v>1.73</v>
      </c>
      <c r="H102" s="32" t="s">
        <v>326</v>
      </c>
    </row>
    <row r="103" spans="1:8" ht="15" customHeight="1">
      <c r="A103" s="83">
        <v>45434</v>
      </c>
      <c r="B103" s="32">
        <v>531893</v>
      </c>
      <c r="C103" s="31" t="s">
        <v>1016</v>
      </c>
      <c r="D103" s="31" t="s">
        <v>1139</v>
      </c>
      <c r="E103" s="31" t="s">
        <v>530</v>
      </c>
      <c r="F103" s="84">
        <v>5000058</v>
      </c>
      <c r="G103" s="32">
        <v>1.65</v>
      </c>
      <c r="H103" s="32" t="s">
        <v>326</v>
      </c>
    </row>
    <row r="104" spans="1:8" ht="15" customHeight="1">
      <c r="A104" s="83">
        <v>45434</v>
      </c>
      <c r="B104" s="32">
        <v>531893</v>
      </c>
      <c r="C104" s="31" t="s">
        <v>1016</v>
      </c>
      <c r="D104" s="31" t="s">
        <v>1102</v>
      </c>
      <c r="E104" s="31" t="s">
        <v>531</v>
      </c>
      <c r="F104" s="84">
        <v>5000010</v>
      </c>
      <c r="G104" s="32">
        <v>1.8</v>
      </c>
      <c r="H104" s="32" t="s">
        <v>326</v>
      </c>
    </row>
    <row r="105" spans="1:8" ht="15" customHeight="1">
      <c r="A105" s="83">
        <v>45434</v>
      </c>
      <c r="B105" s="32">
        <v>531893</v>
      </c>
      <c r="C105" s="31" t="s">
        <v>1016</v>
      </c>
      <c r="D105" s="31" t="s">
        <v>848</v>
      </c>
      <c r="E105" s="31" t="s">
        <v>531</v>
      </c>
      <c r="F105" s="84">
        <v>10000001</v>
      </c>
      <c r="G105" s="32">
        <v>1.8</v>
      </c>
      <c r="H105" s="32" t="s">
        <v>326</v>
      </c>
    </row>
    <row r="106" spans="1:8" ht="15" customHeight="1">
      <c r="A106" s="83">
        <v>45434</v>
      </c>
      <c r="B106" s="32">
        <v>531893</v>
      </c>
      <c r="C106" s="31" t="s">
        <v>1016</v>
      </c>
      <c r="D106" s="31" t="s">
        <v>1139</v>
      </c>
      <c r="E106" s="31" t="s">
        <v>531</v>
      </c>
      <c r="F106" s="84">
        <v>2880834</v>
      </c>
      <c r="G106" s="32">
        <v>1.65</v>
      </c>
      <c r="H106" s="32" t="s">
        <v>326</v>
      </c>
    </row>
    <row r="107" spans="1:8" ht="15" customHeight="1">
      <c r="A107" s="83">
        <v>45434</v>
      </c>
      <c r="B107" s="32">
        <v>531893</v>
      </c>
      <c r="C107" s="31" t="s">
        <v>1016</v>
      </c>
      <c r="D107" s="31" t="s">
        <v>996</v>
      </c>
      <c r="E107" s="31" t="s">
        <v>530</v>
      </c>
      <c r="F107" s="84">
        <v>5100001</v>
      </c>
      <c r="G107" s="32">
        <v>1.81</v>
      </c>
      <c r="H107" s="32" t="s">
        <v>326</v>
      </c>
    </row>
    <row r="108" spans="1:8" ht="15" customHeight="1">
      <c r="A108" s="83">
        <v>45434</v>
      </c>
      <c r="B108" s="32">
        <v>531893</v>
      </c>
      <c r="C108" s="31" t="s">
        <v>1016</v>
      </c>
      <c r="D108" s="31" t="s">
        <v>996</v>
      </c>
      <c r="E108" s="31" t="s">
        <v>531</v>
      </c>
      <c r="F108" s="84">
        <v>5100001</v>
      </c>
      <c r="G108" s="32">
        <v>1.8</v>
      </c>
      <c r="H108" s="32" t="s">
        <v>326</v>
      </c>
    </row>
    <row r="109" spans="1:8" ht="15" customHeight="1">
      <c r="A109" s="83">
        <v>45434</v>
      </c>
      <c r="B109" s="32">
        <v>531893</v>
      </c>
      <c r="C109" s="31" t="s">
        <v>1016</v>
      </c>
      <c r="D109" s="31" t="s">
        <v>1176</v>
      </c>
      <c r="E109" s="31" t="s">
        <v>531</v>
      </c>
      <c r="F109" s="84">
        <v>4543630</v>
      </c>
      <c r="G109" s="32">
        <v>1.78</v>
      </c>
      <c r="H109" s="32" t="s">
        <v>326</v>
      </c>
    </row>
    <row r="110" spans="1:8" ht="15" customHeight="1">
      <c r="A110" s="83">
        <v>45434</v>
      </c>
      <c r="B110" s="32">
        <v>531893</v>
      </c>
      <c r="C110" s="31" t="s">
        <v>1016</v>
      </c>
      <c r="D110" s="31" t="s">
        <v>1176</v>
      </c>
      <c r="E110" s="31" t="s">
        <v>530</v>
      </c>
      <c r="F110" s="84">
        <v>4543630</v>
      </c>
      <c r="G110" s="32">
        <v>1.79</v>
      </c>
      <c r="H110" s="32" t="s">
        <v>326</v>
      </c>
    </row>
    <row r="111" spans="1:8" ht="15" customHeight="1">
      <c r="A111" s="83">
        <v>45434</v>
      </c>
      <c r="B111" s="32">
        <v>531893</v>
      </c>
      <c r="C111" s="31" t="s">
        <v>1016</v>
      </c>
      <c r="D111" s="31" t="s">
        <v>1177</v>
      </c>
      <c r="E111" s="31" t="s">
        <v>531</v>
      </c>
      <c r="F111" s="84">
        <v>9081654</v>
      </c>
      <c r="G111" s="32">
        <v>1.65</v>
      </c>
      <c r="H111" s="32" t="s">
        <v>326</v>
      </c>
    </row>
    <row r="112" spans="1:8" ht="15" customHeight="1">
      <c r="A112" s="83">
        <v>45434</v>
      </c>
      <c r="B112" s="32">
        <v>531893</v>
      </c>
      <c r="C112" s="31" t="s">
        <v>1016</v>
      </c>
      <c r="D112" s="31" t="s">
        <v>1178</v>
      </c>
      <c r="E112" s="31" t="s">
        <v>530</v>
      </c>
      <c r="F112" s="84">
        <v>15000526</v>
      </c>
      <c r="G112" s="32">
        <v>1.65</v>
      </c>
      <c r="H112" s="32" t="s">
        <v>326</v>
      </c>
    </row>
    <row r="113" spans="1:8" ht="15" customHeight="1">
      <c r="A113" s="83">
        <v>45434</v>
      </c>
      <c r="B113" s="32">
        <v>531893</v>
      </c>
      <c r="C113" s="31" t="s">
        <v>1016</v>
      </c>
      <c r="D113" s="31" t="s">
        <v>1015</v>
      </c>
      <c r="E113" s="31" t="s">
        <v>530</v>
      </c>
      <c r="F113" s="84">
        <v>20496909</v>
      </c>
      <c r="G113" s="32">
        <v>1.8</v>
      </c>
      <c r="H113" s="32" t="s">
        <v>326</v>
      </c>
    </row>
    <row r="114" spans="1:8" ht="15" customHeight="1">
      <c r="A114" s="83">
        <v>45434</v>
      </c>
      <c r="B114" s="32">
        <v>531893</v>
      </c>
      <c r="C114" s="31" t="s">
        <v>1016</v>
      </c>
      <c r="D114" s="31" t="s">
        <v>1178</v>
      </c>
      <c r="E114" s="31" t="s">
        <v>531</v>
      </c>
      <c r="F114" s="84">
        <v>14987060</v>
      </c>
      <c r="G114" s="32">
        <v>1.81</v>
      </c>
      <c r="H114" s="32" t="s">
        <v>326</v>
      </c>
    </row>
    <row r="115" spans="1:8" ht="15" customHeight="1">
      <c r="A115" s="83">
        <v>45434</v>
      </c>
      <c r="B115" s="32">
        <v>531893</v>
      </c>
      <c r="C115" s="31" t="s">
        <v>1016</v>
      </c>
      <c r="D115" s="31" t="s">
        <v>1015</v>
      </c>
      <c r="E115" s="31" t="s">
        <v>531</v>
      </c>
      <c r="F115" s="84">
        <v>21181305</v>
      </c>
      <c r="G115" s="32">
        <v>1.68</v>
      </c>
      <c r="H115" s="32" t="s">
        <v>326</v>
      </c>
    </row>
    <row r="116" spans="1:8" ht="15" customHeight="1">
      <c r="A116" s="83">
        <v>45434</v>
      </c>
      <c r="B116" s="32">
        <v>526544</v>
      </c>
      <c r="C116" s="31" t="s">
        <v>1179</v>
      </c>
      <c r="D116" s="31" t="s">
        <v>1180</v>
      </c>
      <c r="E116" s="31" t="s">
        <v>530</v>
      </c>
      <c r="F116" s="84">
        <v>4095574</v>
      </c>
      <c r="G116" s="32">
        <v>6.06</v>
      </c>
      <c r="H116" s="32" t="s">
        <v>326</v>
      </c>
    </row>
    <row r="117" spans="1:8" ht="15" customHeight="1">
      <c r="A117" s="83">
        <v>45434</v>
      </c>
      <c r="B117" s="32">
        <v>526544</v>
      </c>
      <c r="C117" s="31" t="s">
        <v>1179</v>
      </c>
      <c r="D117" s="31" t="s">
        <v>1181</v>
      </c>
      <c r="E117" s="31" t="s">
        <v>530</v>
      </c>
      <c r="F117" s="84">
        <v>2919469</v>
      </c>
      <c r="G117" s="32">
        <v>6.19</v>
      </c>
      <c r="H117" s="32" t="s">
        <v>326</v>
      </c>
    </row>
    <row r="118" spans="1:8" ht="15" customHeight="1">
      <c r="A118" s="83">
        <v>45434</v>
      </c>
      <c r="B118" s="32">
        <v>526544</v>
      </c>
      <c r="C118" s="31" t="s">
        <v>1179</v>
      </c>
      <c r="D118" s="31" t="s">
        <v>1182</v>
      </c>
      <c r="E118" s="31" t="s">
        <v>530</v>
      </c>
      <c r="F118" s="84">
        <v>1438555</v>
      </c>
      <c r="G118" s="32">
        <v>5.95</v>
      </c>
      <c r="H118" s="32" t="s">
        <v>326</v>
      </c>
    </row>
    <row r="119" spans="1:8" ht="15" customHeight="1">
      <c r="A119" s="83">
        <v>45434</v>
      </c>
      <c r="B119" s="32">
        <v>526544</v>
      </c>
      <c r="C119" s="31" t="s">
        <v>1179</v>
      </c>
      <c r="D119" s="31" t="s">
        <v>1183</v>
      </c>
      <c r="E119" s="31" t="s">
        <v>530</v>
      </c>
      <c r="F119" s="84">
        <v>1668168</v>
      </c>
      <c r="G119" s="32">
        <v>5.95</v>
      </c>
      <c r="H119" s="32" t="s">
        <v>326</v>
      </c>
    </row>
    <row r="120" spans="1:8" ht="15" customHeight="1">
      <c r="A120" s="83">
        <v>45434</v>
      </c>
      <c r="B120" s="32">
        <v>526544</v>
      </c>
      <c r="C120" s="31" t="s">
        <v>1179</v>
      </c>
      <c r="D120" s="31" t="s">
        <v>1184</v>
      </c>
      <c r="E120" s="31" t="s">
        <v>530</v>
      </c>
      <c r="F120" s="84">
        <v>2896500</v>
      </c>
      <c r="G120" s="32">
        <v>5.95</v>
      </c>
      <c r="H120" s="32" t="s">
        <v>326</v>
      </c>
    </row>
    <row r="121" spans="1:8" ht="15" customHeight="1">
      <c r="A121" s="83">
        <v>45434</v>
      </c>
      <c r="B121" s="32">
        <v>538875</v>
      </c>
      <c r="C121" s="31" t="s">
        <v>1185</v>
      </c>
      <c r="D121" s="31" t="s">
        <v>1186</v>
      </c>
      <c r="E121" s="31" t="s">
        <v>531</v>
      </c>
      <c r="F121" s="84">
        <v>69280</v>
      </c>
      <c r="G121" s="32">
        <v>25.4</v>
      </c>
      <c r="H121" s="32" t="s">
        <v>326</v>
      </c>
    </row>
    <row r="122" spans="1:8" ht="15" customHeight="1">
      <c r="A122" s="83">
        <v>45434</v>
      </c>
      <c r="B122" s="32">
        <v>539584</v>
      </c>
      <c r="C122" s="31" t="s">
        <v>869</v>
      </c>
      <c r="D122" s="31" t="s">
        <v>848</v>
      </c>
      <c r="E122" s="31" t="s">
        <v>531</v>
      </c>
      <c r="F122" s="84">
        <v>722717</v>
      </c>
      <c r="G122" s="32">
        <v>0.53</v>
      </c>
      <c r="H122" s="32" t="s">
        <v>326</v>
      </c>
    </row>
    <row r="123" spans="1:8" ht="15" customHeight="1">
      <c r="A123" s="83">
        <v>45434</v>
      </c>
      <c r="B123" s="32">
        <v>538923</v>
      </c>
      <c r="C123" s="31" t="s">
        <v>1103</v>
      </c>
      <c r="D123" s="31" t="s">
        <v>1187</v>
      </c>
      <c r="E123" s="31" t="s">
        <v>530</v>
      </c>
      <c r="F123" s="84">
        <v>51973</v>
      </c>
      <c r="G123" s="32">
        <v>36.6</v>
      </c>
      <c r="H123" s="32" t="s">
        <v>326</v>
      </c>
    </row>
    <row r="124" spans="1:8" ht="15" customHeight="1">
      <c r="A124" s="83">
        <v>45434</v>
      </c>
      <c r="B124" s="32">
        <v>538923</v>
      </c>
      <c r="C124" s="31" t="s">
        <v>1103</v>
      </c>
      <c r="D124" s="31" t="s">
        <v>1188</v>
      </c>
      <c r="E124" s="31" t="s">
        <v>531</v>
      </c>
      <c r="F124" s="84">
        <v>51973</v>
      </c>
      <c r="G124" s="32">
        <v>36.6</v>
      </c>
      <c r="H124" s="32" t="s">
        <v>326</v>
      </c>
    </row>
    <row r="125" spans="1:8" ht="15" customHeight="1">
      <c r="A125" s="83">
        <v>45434</v>
      </c>
      <c r="B125" s="32">
        <v>506105</v>
      </c>
      <c r="C125" s="31" t="s">
        <v>1189</v>
      </c>
      <c r="D125" s="31" t="s">
        <v>1190</v>
      </c>
      <c r="E125" s="31" t="s">
        <v>531</v>
      </c>
      <c r="F125" s="84">
        <v>21058</v>
      </c>
      <c r="G125" s="32">
        <v>107.7</v>
      </c>
      <c r="H125" s="32" t="s">
        <v>326</v>
      </c>
    </row>
    <row r="126" spans="1:8" ht="15" customHeight="1">
      <c r="A126" s="83">
        <v>45434</v>
      </c>
      <c r="B126" s="32">
        <v>521005</v>
      </c>
      <c r="C126" s="31" t="s">
        <v>1191</v>
      </c>
      <c r="D126" s="31" t="s">
        <v>1192</v>
      </c>
      <c r="E126" s="31" t="s">
        <v>531</v>
      </c>
      <c r="F126" s="84">
        <v>75080</v>
      </c>
      <c r="G126" s="32">
        <v>71.55</v>
      </c>
      <c r="H126" s="32" t="s">
        <v>326</v>
      </c>
    </row>
    <row r="127" spans="1:8" ht="15" customHeight="1">
      <c r="A127" s="83">
        <v>45434</v>
      </c>
      <c r="B127" s="32">
        <v>521005</v>
      </c>
      <c r="C127" s="31" t="s">
        <v>1191</v>
      </c>
      <c r="D127" s="31" t="s">
        <v>1192</v>
      </c>
      <c r="E127" s="31" t="s">
        <v>530</v>
      </c>
      <c r="F127" s="84">
        <v>7501</v>
      </c>
      <c r="G127" s="32">
        <v>67.400000000000006</v>
      </c>
      <c r="H127" s="32" t="s">
        <v>326</v>
      </c>
    </row>
    <row r="128" spans="1:8" ht="15" customHeight="1">
      <c r="A128" s="83">
        <v>45434</v>
      </c>
      <c r="B128" s="32">
        <v>544168</v>
      </c>
      <c r="C128" s="31" t="s">
        <v>1193</v>
      </c>
      <c r="D128" s="31" t="s">
        <v>1015</v>
      </c>
      <c r="E128" s="31" t="s">
        <v>531</v>
      </c>
      <c r="F128" s="84">
        <v>84000</v>
      </c>
      <c r="G128" s="32">
        <v>114.1</v>
      </c>
      <c r="H128" s="32" t="s">
        <v>326</v>
      </c>
    </row>
    <row r="129" spans="1:8" ht="15" customHeight="1">
      <c r="A129" s="83">
        <v>45434</v>
      </c>
      <c r="B129" s="32">
        <v>544168</v>
      </c>
      <c r="C129" s="31" t="s">
        <v>1193</v>
      </c>
      <c r="D129" s="31" t="s">
        <v>1015</v>
      </c>
      <c r="E129" s="31" t="s">
        <v>530</v>
      </c>
      <c r="F129" s="84">
        <v>97000</v>
      </c>
      <c r="G129" s="32">
        <v>112.51</v>
      </c>
      <c r="H129" s="32" t="s">
        <v>326</v>
      </c>
    </row>
    <row r="130" spans="1:8" ht="15" customHeight="1">
      <c r="A130" s="83">
        <v>45434</v>
      </c>
      <c r="B130" s="32">
        <v>544168</v>
      </c>
      <c r="C130" s="31" t="s">
        <v>1193</v>
      </c>
      <c r="D130" s="31" t="s">
        <v>1174</v>
      </c>
      <c r="E130" s="31" t="s">
        <v>530</v>
      </c>
      <c r="F130" s="84">
        <v>69000</v>
      </c>
      <c r="G130" s="32">
        <v>114.04</v>
      </c>
      <c r="H130" s="32" t="s">
        <v>326</v>
      </c>
    </row>
    <row r="131" spans="1:8" ht="15" customHeight="1">
      <c r="A131" s="83">
        <v>45434</v>
      </c>
      <c r="B131" s="32">
        <v>544168</v>
      </c>
      <c r="C131" s="31" t="s">
        <v>1193</v>
      </c>
      <c r="D131" s="31" t="s">
        <v>1174</v>
      </c>
      <c r="E131" s="31" t="s">
        <v>531</v>
      </c>
      <c r="F131" s="84">
        <v>25000</v>
      </c>
      <c r="G131" s="32">
        <v>111.59</v>
      </c>
      <c r="H131" s="32" t="s">
        <v>326</v>
      </c>
    </row>
    <row r="132" spans="1:8" ht="15" customHeight="1">
      <c r="A132" s="83">
        <v>45434</v>
      </c>
      <c r="B132" s="32">
        <v>544168</v>
      </c>
      <c r="C132" s="31" t="s">
        <v>1193</v>
      </c>
      <c r="D132" s="31" t="s">
        <v>848</v>
      </c>
      <c r="E132" s="31" t="s">
        <v>531</v>
      </c>
      <c r="F132" s="84">
        <v>53000</v>
      </c>
      <c r="G132" s="32">
        <v>113.98</v>
      </c>
      <c r="H132" s="32" t="s">
        <v>326</v>
      </c>
    </row>
    <row r="133" spans="1:8" ht="15" customHeight="1">
      <c r="A133" s="83">
        <v>45434</v>
      </c>
      <c r="B133" s="32">
        <v>544168</v>
      </c>
      <c r="C133" s="31" t="s">
        <v>1193</v>
      </c>
      <c r="D133" s="31" t="s">
        <v>1102</v>
      </c>
      <c r="E133" s="31" t="s">
        <v>531</v>
      </c>
      <c r="F133" s="84">
        <v>47000</v>
      </c>
      <c r="G133" s="32">
        <v>113.85</v>
      </c>
      <c r="H133" s="32" t="s">
        <v>326</v>
      </c>
    </row>
    <row r="134" spans="1:8" ht="15" customHeight="1">
      <c r="A134" s="83">
        <v>45434</v>
      </c>
      <c r="B134" s="32">
        <v>544168</v>
      </c>
      <c r="C134" s="31" t="s">
        <v>1193</v>
      </c>
      <c r="D134" s="31" t="s">
        <v>1102</v>
      </c>
      <c r="E134" s="31" t="s">
        <v>530</v>
      </c>
      <c r="F134" s="84">
        <v>10000</v>
      </c>
      <c r="G134" s="32">
        <v>111.86</v>
      </c>
      <c r="H134" s="32" t="s">
        <v>326</v>
      </c>
    </row>
    <row r="135" spans="1:8" ht="15" customHeight="1">
      <c r="A135" s="83">
        <v>45434</v>
      </c>
      <c r="B135" s="32">
        <v>544168</v>
      </c>
      <c r="C135" s="31" t="s">
        <v>1193</v>
      </c>
      <c r="D135" s="31" t="s">
        <v>1194</v>
      </c>
      <c r="E135" s="31" t="s">
        <v>531</v>
      </c>
      <c r="F135" s="84">
        <v>18000</v>
      </c>
      <c r="G135" s="32">
        <v>113.46</v>
      </c>
      <c r="H135" s="32" t="s">
        <v>326</v>
      </c>
    </row>
    <row r="136" spans="1:8" ht="15" customHeight="1">
      <c r="A136" s="83">
        <v>45434</v>
      </c>
      <c r="B136" s="32">
        <v>544168</v>
      </c>
      <c r="C136" s="31" t="s">
        <v>1193</v>
      </c>
      <c r="D136" s="31" t="s">
        <v>1194</v>
      </c>
      <c r="E136" s="31" t="s">
        <v>530</v>
      </c>
      <c r="F136" s="84">
        <v>35000</v>
      </c>
      <c r="G136" s="32">
        <v>113.17</v>
      </c>
      <c r="H136" s="32" t="s">
        <v>326</v>
      </c>
    </row>
    <row r="137" spans="1:8" ht="15" customHeight="1">
      <c r="A137" s="83">
        <v>45434</v>
      </c>
      <c r="B137" s="32" t="s">
        <v>1195</v>
      </c>
      <c r="C137" s="31" t="s">
        <v>1196</v>
      </c>
      <c r="D137" s="31" t="s">
        <v>1197</v>
      </c>
      <c r="E137" s="31" t="s">
        <v>530</v>
      </c>
      <c r="F137" s="84">
        <v>1051000</v>
      </c>
      <c r="G137" s="32">
        <v>575.83000000000004</v>
      </c>
      <c r="H137" s="32" t="s">
        <v>863</v>
      </c>
    </row>
    <row r="138" spans="1:8" ht="15" customHeight="1">
      <c r="A138" s="83">
        <v>45434</v>
      </c>
      <c r="B138" s="32" t="s">
        <v>1104</v>
      </c>
      <c r="C138" s="31" t="s">
        <v>1105</v>
      </c>
      <c r="D138" s="31" t="s">
        <v>1198</v>
      </c>
      <c r="E138" s="31" t="s">
        <v>530</v>
      </c>
      <c r="F138" s="84">
        <v>500897</v>
      </c>
      <c r="G138" s="32">
        <v>6.45</v>
      </c>
      <c r="H138" s="32" t="s">
        <v>863</v>
      </c>
    </row>
    <row r="139" spans="1:8" ht="15" customHeight="1">
      <c r="A139" s="83">
        <v>45434</v>
      </c>
      <c r="B139" s="32" t="s">
        <v>1104</v>
      </c>
      <c r="C139" s="31" t="s">
        <v>1105</v>
      </c>
      <c r="D139" s="31" t="s">
        <v>1199</v>
      </c>
      <c r="E139" s="31" t="s">
        <v>530</v>
      </c>
      <c r="F139" s="84">
        <v>455000</v>
      </c>
      <c r="G139" s="32">
        <v>6.35</v>
      </c>
      <c r="H139" s="32" t="s">
        <v>863</v>
      </c>
    </row>
    <row r="140" spans="1:8" ht="15" customHeight="1">
      <c r="A140" s="83">
        <v>45434</v>
      </c>
      <c r="B140" s="32" t="s">
        <v>1104</v>
      </c>
      <c r="C140" s="31" t="s">
        <v>1105</v>
      </c>
      <c r="D140" s="31" t="s">
        <v>1200</v>
      </c>
      <c r="E140" s="31" t="s">
        <v>530</v>
      </c>
      <c r="F140" s="84">
        <v>724001</v>
      </c>
      <c r="G140" s="32">
        <v>6.42</v>
      </c>
      <c r="H140" s="32" t="s">
        <v>863</v>
      </c>
    </row>
    <row r="141" spans="1:8" ht="15" customHeight="1">
      <c r="A141" s="83">
        <v>45434</v>
      </c>
      <c r="B141" s="32" t="s">
        <v>1106</v>
      </c>
      <c r="C141" s="31" t="s">
        <v>1107</v>
      </c>
      <c r="D141" s="31" t="s">
        <v>1108</v>
      </c>
      <c r="E141" s="31" t="s">
        <v>530</v>
      </c>
      <c r="F141" s="84">
        <v>2000</v>
      </c>
      <c r="G141" s="32">
        <v>66.45</v>
      </c>
      <c r="H141" s="32" t="s">
        <v>863</v>
      </c>
    </row>
    <row r="142" spans="1:8" ht="15" customHeight="1">
      <c r="A142" s="83">
        <v>45434</v>
      </c>
      <c r="B142" s="32" t="s">
        <v>325</v>
      </c>
      <c r="C142" s="31" t="s">
        <v>1201</v>
      </c>
      <c r="D142" s="31" t="s">
        <v>1109</v>
      </c>
      <c r="E142" s="31" t="s">
        <v>530</v>
      </c>
      <c r="F142" s="84">
        <v>228120</v>
      </c>
      <c r="G142" s="32">
        <v>4464.1000000000004</v>
      </c>
      <c r="H142" s="32" t="s">
        <v>863</v>
      </c>
    </row>
    <row r="143" spans="1:8" ht="15" customHeight="1">
      <c r="A143" s="83">
        <v>45434</v>
      </c>
      <c r="B143" s="32" t="s">
        <v>1202</v>
      </c>
      <c r="C143" s="31" t="s">
        <v>1203</v>
      </c>
      <c r="D143" s="31" t="s">
        <v>1109</v>
      </c>
      <c r="E143" s="31" t="s">
        <v>530</v>
      </c>
      <c r="F143" s="84">
        <v>255931</v>
      </c>
      <c r="G143" s="32">
        <v>961.54</v>
      </c>
      <c r="H143" s="32" t="s">
        <v>863</v>
      </c>
    </row>
    <row r="144" spans="1:8" ht="15" customHeight="1">
      <c r="A144" s="83">
        <v>45434</v>
      </c>
      <c r="B144" s="32" t="s">
        <v>1204</v>
      </c>
      <c r="C144" s="31" t="s">
        <v>1205</v>
      </c>
      <c r="D144" s="31" t="s">
        <v>1206</v>
      </c>
      <c r="E144" s="31" t="s">
        <v>530</v>
      </c>
      <c r="F144" s="84">
        <v>156526</v>
      </c>
      <c r="G144" s="32">
        <v>42.28</v>
      </c>
      <c r="H144" s="32" t="s">
        <v>863</v>
      </c>
    </row>
    <row r="145" spans="1:8" ht="15" customHeight="1">
      <c r="A145" s="83">
        <v>45434</v>
      </c>
      <c r="B145" s="32" t="s">
        <v>1204</v>
      </c>
      <c r="C145" s="31" t="s">
        <v>1205</v>
      </c>
      <c r="D145" s="31" t="s">
        <v>1207</v>
      </c>
      <c r="E145" s="31" t="s">
        <v>530</v>
      </c>
      <c r="F145" s="84">
        <v>274174</v>
      </c>
      <c r="G145" s="32">
        <v>42.19</v>
      </c>
      <c r="H145" s="32" t="s">
        <v>863</v>
      </c>
    </row>
    <row r="146" spans="1:8" ht="15" customHeight="1">
      <c r="A146" s="83">
        <v>45434</v>
      </c>
      <c r="B146" s="32" t="s">
        <v>119</v>
      </c>
      <c r="C146" s="31" t="s">
        <v>1208</v>
      </c>
      <c r="D146" s="31" t="s">
        <v>1209</v>
      </c>
      <c r="E146" s="31" t="s">
        <v>530</v>
      </c>
      <c r="F146" s="84">
        <v>2526000</v>
      </c>
      <c r="G146" s="32">
        <v>405.1</v>
      </c>
      <c r="H146" s="32" t="s">
        <v>863</v>
      </c>
    </row>
    <row r="147" spans="1:8" ht="15" customHeight="1">
      <c r="A147" s="83">
        <v>45434</v>
      </c>
      <c r="B147" s="32" t="s">
        <v>119</v>
      </c>
      <c r="C147" s="31" t="s">
        <v>1208</v>
      </c>
      <c r="D147" s="31" t="s">
        <v>1210</v>
      </c>
      <c r="E147" s="31" t="s">
        <v>530</v>
      </c>
      <c r="F147" s="84">
        <v>2593000</v>
      </c>
      <c r="G147" s="32">
        <v>405.1</v>
      </c>
      <c r="H147" s="32" t="s">
        <v>863</v>
      </c>
    </row>
    <row r="148" spans="1:8" ht="15" customHeight="1">
      <c r="A148" s="83">
        <v>45434</v>
      </c>
      <c r="B148" s="32" t="s">
        <v>731</v>
      </c>
      <c r="C148" s="31" t="s">
        <v>1211</v>
      </c>
      <c r="D148" s="31" t="s">
        <v>1109</v>
      </c>
      <c r="E148" s="31" t="s">
        <v>530</v>
      </c>
      <c r="F148" s="84">
        <v>263401</v>
      </c>
      <c r="G148" s="32">
        <v>1043.4000000000001</v>
      </c>
      <c r="H148" s="32" t="s">
        <v>863</v>
      </c>
    </row>
    <row r="149" spans="1:8" ht="15" customHeight="1">
      <c r="A149" s="83">
        <v>45434</v>
      </c>
      <c r="B149" s="32" t="s">
        <v>131</v>
      </c>
      <c r="C149" s="31" t="s">
        <v>1212</v>
      </c>
      <c r="D149" s="31" t="s">
        <v>1109</v>
      </c>
      <c r="E149" s="31" t="s">
        <v>530</v>
      </c>
      <c r="F149" s="84">
        <v>5017865</v>
      </c>
      <c r="G149" s="32">
        <v>399.74</v>
      </c>
      <c r="H149" s="32" t="s">
        <v>863</v>
      </c>
    </row>
    <row r="150" spans="1:8" ht="15" customHeight="1">
      <c r="A150" s="83">
        <v>45434</v>
      </c>
      <c r="B150" s="32" t="s">
        <v>994</v>
      </c>
      <c r="C150" s="31" t="s">
        <v>995</v>
      </c>
      <c r="D150" s="31" t="s">
        <v>1213</v>
      </c>
      <c r="E150" s="31" t="s">
        <v>530</v>
      </c>
      <c r="F150" s="84">
        <v>1763562</v>
      </c>
      <c r="G150" s="32">
        <v>37.090000000000003</v>
      </c>
      <c r="H150" s="32" t="s">
        <v>863</v>
      </c>
    </row>
    <row r="151" spans="1:8" ht="15" customHeight="1">
      <c r="A151" s="83">
        <v>45434</v>
      </c>
      <c r="B151" s="32" t="s">
        <v>994</v>
      </c>
      <c r="C151" s="31" t="s">
        <v>995</v>
      </c>
      <c r="D151" s="31" t="s">
        <v>848</v>
      </c>
      <c r="E151" s="31" t="s">
        <v>530</v>
      </c>
      <c r="F151" s="84">
        <v>800000</v>
      </c>
      <c r="G151" s="32">
        <v>36.65</v>
      </c>
      <c r="H151" s="32" t="s">
        <v>863</v>
      </c>
    </row>
    <row r="152" spans="1:8" ht="15" customHeight="1">
      <c r="A152" s="83">
        <v>45434</v>
      </c>
      <c r="B152" s="32" t="s">
        <v>1214</v>
      </c>
      <c r="C152" s="31" t="s">
        <v>1215</v>
      </c>
      <c r="D152" s="31" t="s">
        <v>1112</v>
      </c>
      <c r="E152" s="31" t="s">
        <v>530</v>
      </c>
      <c r="F152" s="84">
        <v>101000</v>
      </c>
      <c r="G152" s="32">
        <v>430.1</v>
      </c>
      <c r="H152" s="32" t="s">
        <v>863</v>
      </c>
    </row>
    <row r="153" spans="1:8" ht="15" customHeight="1">
      <c r="A153" s="83">
        <v>45434</v>
      </c>
      <c r="B153" s="32" t="s">
        <v>1214</v>
      </c>
      <c r="C153" s="31" t="s">
        <v>1215</v>
      </c>
      <c r="D153" s="31" t="s">
        <v>1216</v>
      </c>
      <c r="E153" s="31" t="s">
        <v>530</v>
      </c>
      <c r="F153" s="84">
        <v>62000</v>
      </c>
      <c r="G153" s="32">
        <v>426.15</v>
      </c>
      <c r="H153" s="32" t="s">
        <v>863</v>
      </c>
    </row>
    <row r="154" spans="1:8" ht="15" customHeight="1">
      <c r="A154" s="83">
        <v>45434</v>
      </c>
      <c r="B154" s="32" t="s">
        <v>1214</v>
      </c>
      <c r="C154" s="31" t="s">
        <v>1215</v>
      </c>
      <c r="D154" s="31" t="s">
        <v>1217</v>
      </c>
      <c r="E154" s="31" t="s">
        <v>530</v>
      </c>
      <c r="F154" s="84">
        <v>200000</v>
      </c>
      <c r="G154" s="32">
        <v>450.1</v>
      </c>
      <c r="H154" s="32" t="s">
        <v>863</v>
      </c>
    </row>
    <row r="155" spans="1:8" ht="15" customHeight="1">
      <c r="A155" s="83">
        <v>45434</v>
      </c>
      <c r="B155" s="32" t="s">
        <v>1218</v>
      </c>
      <c r="C155" s="31" t="s">
        <v>1219</v>
      </c>
      <c r="D155" s="31" t="s">
        <v>1220</v>
      </c>
      <c r="E155" s="31" t="s">
        <v>530</v>
      </c>
      <c r="F155" s="84">
        <v>78000</v>
      </c>
      <c r="G155" s="32">
        <v>115.37</v>
      </c>
      <c r="H155" s="32" t="s">
        <v>863</v>
      </c>
    </row>
    <row r="156" spans="1:8" ht="15" customHeight="1">
      <c r="A156" s="83">
        <v>45434</v>
      </c>
      <c r="B156" s="32" t="s">
        <v>1221</v>
      </c>
      <c r="C156" s="31" t="s">
        <v>1222</v>
      </c>
      <c r="D156" s="31" t="s">
        <v>1223</v>
      </c>
      <c r="E156" s="31" t="s">
        <v>530</v>
      </c>
      <c r="F156" s="84">
        <v>300000</v>
      </c>
      <c r="G156" s="32">
        <v>114.3</v>
      </c>
      <c r="H156" s="32" t="s">
        <v>863</v>
      </c>
    </row>
    <row r="157" spans="1:8" ht="15" customHeight="1">
      <c r="A157" s="83">
        <v>45434</v>
      </c>
      <c r="B157" s="32" t="s">
        <v>1224</v>
      </c>
      <c r="C157" s="31" t="s">
        <v>1225</v>
      </c>
      <c r="D157" s="31" t="s">
        <v>1226</v>
      </c>
      <c r="E157" s="31" t="s">
        <v>530</v>
      </c>
      <c r="F157" s="84">
        <v>105000</v>
      </c>
      <c r="G157" s="32">
        <v>47.13</v>
      </c>
      <c r="H157" s="32" t="s">
        <v>863</v>
      </c>
    </row>
    <row r="158" spans="1:8" ht="15" customHeight="1">
      <c r="A158" s="83">
        <v>45434</v>
      </c>
      <c r="B158" s="32" t="s">
        <v>1227</v>
      </c>
      <c r="C158" s="31" t="s">
        <v>1228</v>
      </c>
      <c r="D158" s="31" t="s">
        <v>1229</v>
      </c>
      <c r="E158" s="31" t="s">
        <v>530</v>
      </c>
      <c r="F158" s="84">
        <v>45000</v>
      </c>
      <c r="G158" s="32">
        <v>320.20999999999998</v>
      </c>
      <c r="H158" s="32" t="s">
        <v>863</v>
      </c>
    </row>
    <row r="159" spans="1:8" ht="15" customHeight="1">
      <c r="A159" s="83">
        <v>45434</v>
      </c>
      <c r="B159" s="32" t="s">
        <v>451</v>
      </c>
      <c r="C159" s="31" t="s">
        <v>1230</v>
      </c>
      <c r="D159" s="31" t="s">
        <v>1109</v>
      </c>
      <c r="E159" s="31" t="s">
        <v>530</v>
      </c>
      <c r="F159" s="84">
        <v>1797169</v>
      </c>
      <c r="G159" s="32">
        <v>508.92</v>
      </c>
      <c r="H159" s="32" t="s">
        <v>863</v>
      </c>
    </row>
    <row r="160" spans="1:8" ht="15" customHeight="1">
      <c r="A160" s="83">
        <v>45434</v>
      </c>
      <c r="B160" s="32" t="s">
        <v>1231</v>
      </c>
      <c r="C160" s="31" t="s">
        <v>1232</v>
      </c>
      <c r="D160" s="31" t="s">
        <v>1233</v>
      </c>
      <c r="E160" s="31" t="s">
        <v>530</v>
      </c>
      <c r="F160" s="84">
        <v>100000</v>
      </c>
      <c r="G160" s="32">
        <v>20.64</v>
      </c>
      <c r="H160" s="32" t="s">
        <v>863</v>
      </c>
    </row>
    <row r="161" spans="1:8" ht="15" customHeight="1">
      <c r="A161" s="83">
        <v>45434</v>
      </c>
      <c r="B161" s="32" t="s">
        <v>1234</v>
      </c>
      <c r="C161" s="31" t="s">
        <v>1235</v>
      </c>
      <c r="D161" s="31" t="s">
        <v>1236</v>
      </c>
      <c r="E161" s="31" t="s">
        <v>530</v>
      </c>
      <c r="F161" s="84">
        <v>55000</v>
      </c>
      <c r="G161" s="32">
        <v>487.85</v>
      </c>
      <c r="H161" s="32" t="s">
        <v>863</v>
      </c>
    </row>
    <row r="162" spans="1:8" ht="15" customHeight="1">
      <c r="A162" s="83">
        <v>45434</v>
      </c>
      <c r="B162" s="32" t="s">
        <v>1237</v>
      </c>
      <c r="C162" s="31" t="s">
        <v>1238</v>
      </c>
      <c r="D162" s="31" t="s">
        <v>1140</v>
      </c>
      <c r="E162" s="31" t="s">
        <v>530</v>
      </c>
      <c r="F162" s="84">
        <v>28800</v>
      </c>
      <c r="G162" s="32">
        <v>88.31</v>
      </c>
      <c r="H162" s="32" t="s">
        <v>863</v>
      </c>
    </row>
    <row r="163" spans="1:8" ht="15" customHeight="1">
      <c r="A163" s="83">
        <v>45434</v>
      </c>
      <c r="B163" s="32" t="s">
        <v>964</v>
      </c>
      <c r="C163" s="31" t="s">
        <v>965</v>
      </c>
      <c r="D163" s="31" t="s">
        <v>966</v>
      </c>
      <c r="E163" s="31" t="s">
        <v>530</v>
      </c>
      <c r="F163" s="84">
        <v>1383486</v>
      </c>
      <c r="G163" s="32">
        <v>61.33</v>
      </c>
      <c r="H163" s="32" t="s">
        <v>863</v>
      </c>
    </row>
    <row r="164" spans="1:8" ht="15" customHeight="1">
      <c r="A164" s="83">
        <v>45434</v>
      </c>
      <c r="B164" s="32" t="s">
        <v>1195</v>
      </c>
      <c r="C164" s="31" t="s">
        <v>1196</v>
      </c>
      <c r="D164" s="31" t="s">
        <v>1239</v>
      </c>
      <c r="E164" s="31" t="s">
        <v>531</v>
      </c>
      <c r="F164" s="84">
        <v>861792</v>
      </c>
      <c r="G164" s="32">
        <v>573</v>
      </c>
      <c r="H164" s="32" t="s">
        <v>863</v>
      </c>
    </row>
    <row r="165" spans="1:8" ht="15" customHeight="1">
      <c r="A165" s="83">
        <v>45434</v>
      </c>
      <c r="B165" s="32" t="s">
        <v>1104</v>
      </c>
      <c r="C165" s="31" t="s">
        <v>1105</v>
      </c>
      <c r="D165" s="31" t="s">
        <v>1198</v>
      </c>
      <c r="E165" s="31" t="s">
        <v>531</v>
      </c>
      <c r="F165" s="84">
        <v>211524</v>
      </c>
      <c r="G165" s="32">
        <v>6.25</v>
      </c>
      <c r="H165" s="32" t="s">
        <v>863</v>
      </c>
    </row>
    <row r="166" spans="1:8" ht="15" customHeight="1">
      <c r="A166" s="83">
        <v>45434</v>
      </c>
      <c r="B166" s="32" t="s">
        <v>1104</v>
      </c>
      <c r="C166" s="31" t="s">
        <v>1105</v>
      </c>
      <c r="D166" s="31" t="s">
        <v>1200</v>
      </c>
      <c r="E166" s="31" t="s">
        <v>531</v>
      </c>
      <c r="F166" s="84">
        <v>303576</v>
      </c>
      <c r="G166" s="32">
        <v>6.35</v>
      </c>
      <c r="H166" s="32" t="s">
        <v>863</v>
      </c>
    </row>
    <row r="167" spans="1:8" ht="15" customHeight="1">
      <c r="A167" s="83">
        <v>45434</v>
      </c>
      <c r="B167" s="32" t="s">
        <v>1106</v>
      </c>
      <c r="C167" s="31" t="s">
        <v>1107</v>
      </c>
      <c r="D167" s="31" t="s">
        <v>1108</v>
      </c>
      <c r="E167" s="31" t="s">
        <v>531</v>
      </c>
      <c r="F167" s="84">
        <v>76000</v>
      </c>
      <c r="G167" s="32">
        <v>60.8</v>
      </c>
      <c r="H167" s="32" t="s">
        <v>863</v>
      </c>
    </row>
    <row r="168" spans="1:8" ht="15" customHeight="1">
      <c r="A168" s="83">
        <v>45434</v>
      </c>
      <c r="B168" s="32" t="s">
        <v>325</v>
      </c>
      <c r="C168" s="31" t="s">
        <v>1201</v>
      </c>
      <c r="D168" s="31" t="s">
        <v>1109</v>
      </c>
      <c r="E168" s="31" t="s">
        <v>531</v>
      </c>
      <c r="F168" s="84">
        <v>228120</v>
      </c>
      <c r="G168" s="32">
        <v>4467.2299999999996</v>
      </c>
      <c r="H168" s="32" t="s">
        <v>863</v>
      </c>
    </row>
    <row r="169" spans="1:8" ht="15" customHeight="1">
      <c r="A169" s="83">
        <v>45434</v>
      </c>
      <c r="B169" s="32" t="s">
        <v>1202</v>
      </c>
      <c r="C169" s="31" t="s">
        <v>1203</v>
      </c>
      <c r="D169" s="31" t="s">
        <v>1109</v>
      </c>
      <c r="E169" s="31" t="s">
        <v>531</v>
      </c>
      <c r="F169" s="84">
        <v>255931</v>
      </c>
      <c r="G169" s="32">
        <v>960.94</v>
      </c>
      <c r="H169" s="32" t="s">
        <v>863</v>
      </c>
    </row>
    <row r="170" spans="1:8" ht="15" customHeight="1">
      <c r="A170" s="83">
        <v>45434</v>
      </c>
      <c r="B170" s="32" t="s">
        <v>1204</v>
      </c>
      <c r="C170" s="31" t="s">
        <v>1205</v>
      </c>
      <c r="D170" s="31" t="s">
        <v>1206</v>
      </c>
      <c r="E170" s="31" t="s">
        <v>531</v>
      </c>
      <c r="F170" s="84">
        <v>167693</v>
      </c>
      <c r="G170" s="32">
        <v>42.3</v>
      </c>
      <c r="H170" s="32" t="s">
        <v>863</v>
      </c>
    </row>
    <row r="171" spans="1:8" ht="15" customHeight="1">
      <c r="A171" s="83">
        <v>45434</v>
      </c>
      <c r="B171" s="32" t="s">
        <v>1204</v>
      </c>
      <c r="C171" s="31" t="s">
        <v>1205</v>
      </c>
      <c r="D171" s="31" t="s">
        <v>1207</v>
      </c>
      <c r="E171" s="31" t="s">
        <v>531</v>
      </c>
      <c r="F171" s="84">
        <v>274718</v>
      </c>
      <c r="G171" s="32">
        <v>42.25</v>
      </c>
      <c r="H171" s="32" t="s">
        <v>863</v>
      </c>
    </row>
    <row r="172" spans="1:8" ht="15" customHeight="1">
      <c r="A172" s="83">
        <v>45434</v>
      </c>
      <c r="B172" s="32" t="s">
        <v>1240</v>
      </c>
      <c r="C172" s="31" t="s">
        <v>1241</v>
      </c>
      <c r="D172" s="31" t="s">
        <v>1242</v>
      </c>
      <c r="E172" s="31" t="s">
        <v>531</v>
      </c>
      <c r="F172" s="84">
        <v>1855488</v>
      </c>
      <c r="G172" s="32">
        <v>3.01</v>
      </c>
      <c r="H172" s="32" t="s">
        <v>863</v>
      </c>
    </row>
    <row r="173" spans="1:8" ht="15" customHeight="1">
      <c r="A173" s="83">
        <v>45434</v>
      </c>
      <c r="B173" s="32" t="s">
        <v>119</v>
      </c>
      <c r="C173" s="31" t="s">
        <v>1208</v>
      </c>
      <c r="D173" s="31" t="s">
        <v>1243</v>
      </c>
      <c r="E173" s="31" t="s">
        <v>531</v>
      </c>
      <c r="F173" s="84">
        <v>7500000</v>
      </c>
      <c r="G173" s="32">
        <v>405.08</v>
      </c>
      <c r="H173" s="32" t="s">
        <v>863</v>
      </c>
    </row>
    <row r="174" spans="1:8" ht="15" customHeight="1">
      <c r="A174" s="83">
        <v>45434</v>
      </c>
      <c r="B174" s="32" t="s">
        <v>731</v>
      </c>
      <c r="C174" s="31" t="s">
        <v>1211</v>
      </c>
      <c r="D174" s="31" t="s">
        <v>1109</v>
      </c>
      <c r="E174" s="31" t="s">
        <v>531</v>
      </c>
      <c r="F174" s="84">
        <v>263401</v>
      </c>
      <c r="G174" s="32">
        <v>1044.56</v>
      </c>
      <c r="H174" s="32" t="s">
        <v>863</v>
      </c>
    </row>
    <row r="175" spans="1:8" ht="15" customHeight="1">
      <c r="A175" s="83">
        <v>45434</v>
      </c>
      <c r="B175" s="32" t="s">
        <v>131</v>
      </c>
      <c r="C175" s="31" t="s">
        <v>1212</v>
      </c>
      <c r="D175" s="31" t="s">
        <v>1109</v>
      </c>
      <c r="E175" s="31" t="s">
        <v>531</v>
      </c>
      <c r="F175" s="84">
        <v>5017865</v>
      </c>
      <c r="G175" s="32">
        <v>399.78</v>
      </c>
      <c r="H175" s="32" t="s">
        <v>863</v>
      </c>
    </row>
    <row r="176" spans="1:8" ht="15" customHeight="1">
      <c r="A176" s="83">
        <v>45434</v>
      </c>
      <c r="B176" s="32" t="s">
        <v>994</v>
      </c>
      <c r="C176" s="31" t="s">
        <v>995</v>
      </c>
      <c r="D176" s="31" t="s">
        <v>848</v>
      </c>
      <c r="E176" s="31" t="s">
        <v>531</v>
      </c>
      <c r="F176" s="84">
        <v>1160001</v>
      </c>
      <c r="G176" s="32">
        <v>37.119999999999997</v>
      </c>
      <c r="H176" s="32" t="s">
        <v>863</v>
      </c>
    </row>
    <row r="177" spans="1:8" ht="15" customHeight="1">
      <c r="A177" s="83">
        <v>45434</v>
      </c>
      <c r="B177" s="32" t="s">
        <v>994</v>
      </c>
      <c r="C177" s="31" t="s">
        <v>995</v>
      </c>
      <c r="D177" s="31" t="s">
        <v>1213</v>
      </c>
      <c r="E177" s="31" t="s">
        <v>531</v>
      </c>
      <c r="F177" s="84">
        <v>1646562</v>
      </c>
      <c r="G177" s="32">
        <v>36.76</v>
      </c>
      <c r="H177" s="32" t="s">
        <v>863</v>
      </c>
    </row>
    <row r="178" spans="1:8" ht="15" customHeight="1">
      <c r="A178" s="83">
        <v>45434</v>
      </c>
      <c r="B178" s="32" t="s">
        <v>1110</v>
      </c>
      <c r="C178" s="31" t="s">
        <v>1111</v>
      </c>
      <c r="D178" s="31" t="s">
        <v>848</v>
      </c>
      <c r="E178" s="31" t="s">
        <v>531</v>
      </c>
      <c r="F178" s="84">
        <v>80000</v>
      </c>
      <c r="G178" s="32">
        <v>62.1</v>
      </c>
      <c r="H178" s="32" t="s">
        <v>863</v>
      </c>
    </row>
    <row r="179" spans="1:8" ht="15" customHeight="1">
      <c r="A179" s="83">
        <v>45434</v>
      </c>
      <c r="B179" s="32" t="s">
        <v>1227</v>
      </c>
      <c r="C179" s="31" t="s">
        <v>1228</v>
      </c>
      <c r="D179" s="31" t="s">
        <v>1229</v>
      </c>
      <c r="E179" s="31" t="s">
        <v>531</v>
      </c>
      <c r="F179" s="84">
        <v>15600</v>
      </c>
      <c r="G179" s="32">
        <v>324.42</v>
      </c>
      <c r="H179" s="32" t="s">
        <v>863</v>
      </c>
    </row>
    <row r="180" spans="1:8" ht="15" customHeight="1">
      <c r="A180" s="83">
        <v>45434</v>
      </c>
      <c r="B180" s="32" t="s">
        <v>1227</v>
      </c>
      <c r="C180" s="31" t="s">
        <v>1228</v>
      </c>
      <c r="D180" s="31" t="s">
        <v>1244</v>
      </c>
      <c r="E180" s="31" t="s">
        <v>531</v>
      </c>
      <c r="F180" s="84">
        <v>48600</v>
      </c>
      <c r="G180" s="32">
        <v>324.48</v>
      </c>
      <c r="H180" s="32" t="s">
        <v>863</v>
      </c>
    </row>
    <row r="181" spans="1:8" ht="15" customHeight="1">
      <c r="A181" s="83">
        <v>45434</v>
      </c>
      <c r="B181" s="32" t="s">
        <v>451</v>
      </c>
      <c r="C181" s="31" t="s">
        <v>1230</v>
      </c>
      <c r="D181" s="31" t="s">
        <v>1109</v>
      </c>
      <c r="E181" s="31" t="s">
        <v>531</v>
      </c>
      <c r="F181" s="84">
        <v>1797169</v>
      </c>
      <c r="G181" s="32">
        <v>509.46</v>
      </c>
      <c r="H181" s="32" t="s">
        <v>863</v>
      </c>
    </row>
    <row r="182" spans="1:8" ht="15" customHeight="1">
      <c r="A182" s="83">
        <v>45434</v>
      </c>
      <c r="B182" s="32" t="s">
        <v>1245</v>
      </c>
      <c r="C182" s="31" t="s">
        <v>1246</v>
      </c>
      <c r="D182" s="31" t="s">
        <v>1247</v>
      </c>
      <c r="E182" s="31" t="s">
        <v>531</v>
      </c>
      <c r="F182" s="84">
        <v>364143</v>
      </c>
      <c r="G182" s="32">
        <v>134.22999999999999</v>
      </c>
      <c r="H182" s="32" t="s">
        <v>863</v>
      </c>
    </row>
    <row r="183" spans="1:8" ht="15" customHeight="1">
      <c r="A183" s="83">
        <v>45434</v>
      </c>
      <c r="B183" s="32" t="s">
        <v>1231</v>
      </c>
      <c r="C183" s="31" t="s">
        <v>1232</v>
      </c>
      <c r="D183" s="31" t="s">
        <v>1248</v>
      </c>
      <c r="E183" s="31" t="s">
        <v>531</v>
      </c>
      <c r="F183" s="84">
        <v>100000</v>
      </c>
      <c r="G183" s="32">
        <v>20.64</v>
      </c>
      <c r="H183" s="32" t="s">
        <v>863</v>
      </c>
    </row>
    <row r="184" spans="1:8" ht="15" customHeight="1">
      <c r="A184" s="83">
        <v>45434</v>
      </c>
      <c r="B184" s="32" t="s">
        <v>1237</v>
      </c>
      <c r="C184" s="31" t="s">
        <v>1238</v>
      </c>
      <c r="D184" s="31" t="s">
        <v>1140</v>
      </c>
      <c r="E184" s="31" t="s">
        <v>531</v>
      </c>
      <c r="F184" s="84">
        <v>38400</v>
      </c>
      <c r="G184" s="32">
        <v>87.41</v>
      </c>
      <c r="H184" s="32" t="s">
        <v>863</v>
      </c>
    </row>
    <row r="185" spans="1:8" ht="15" customHeight="1">
      <c r="A185" s="83">
        <v>45434</v>
      </c>
      <c r="B185" s="32" t="s">
        <v>1249</v>
      </c>
      <c r="C185" s="31" t="s">
        <v>1250</v>
      </c>
      <c r="D185" s="31" t="s">
        <v>1251</v>
      </c>
      <c r="E185" s="31" t="s">
        <v>531</v>
      </c>
      <c r="F185" s="84">
        <v>10400</v>
      </c>
      <c r="G185" s="32">
        <v>246.46</v>
      </c>
      <c r="H185" s="32" t="s">
        <v>863</v>
      </c>
    </row>
    <row r="186" spans="1:8" ht="15" customHeight="1">
      <c r="A186" s="83">
        <v>45434</v>
      </c>
      <c r="B186" s="32" t="s">
        <v>964</v>
      </c>
      <c r="C186" s="31" t="s">
        <v>965</v>
      </c>
      <c r="D186" s="31" t="s">
        <v>966</v>
      </c>
      <c r="E186" s="31" t="s">
        <v>531</v>
      </c>
      <c r="F186" s="84">
        <v>1095898</v>
      </c>
      <c r="G186" s="32">
        <v>61.19</v>
      </c>
      <c r="H186" s="32" t="s">
        <v>863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0"/>
  <sheetViews>
    <sheetView zoomScale="80" zoomScaleNormal="8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882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45435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814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184</v>
      </c>
      <c r="E10" s="189" t="s">
        <v>546</v>
      </c>
      <c r="F10" s="183" t="s">
        <v>846</v>
      </c>
      <c r="G10" s="185">
        <v>2390</v>
      </c>
      <c r="H10" s="183"/>
      <c r="I10" s="183" t="s">
        <v>847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2469.15</v>
      </c>
      <c r="Q10" s="228"/>
      <c r="R10" s="54" t="s">
        <v>1018</v>
      </c>
    </row>
    <row r="11" spans="1:26" ht="15" customHeight="1">
      <c r="A11" s="187">
        <v>2</v>
      </c>
      <c r="B11" s="184">
        <v>45373</v>
      </c>
      <c r="C11" s="188"/>
      <c r="D11" s="192" t="s">
        <v>224</v>
      </c>
      <c r="E11" s="189" t="s">
        <v>1006</v>
      </c>
      <c r="F11" s="183" t="s">
        <v>1007</v>
      </c>
      <c r="G11" s="185">
        <v>3612</v>
      </c>
      <c r="H11" s="183"/>
      <c r="I11" s="183" t="s">
        <v>1008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3832</v>
      </c>
      <c r="Q11" s="228"/>
      <c r="R11" s="54" t="s">
        <v>1018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546</v>
      </c>
      <c r="F12" s="260">
        <v>4760</v>
      </c>
      <c r="G12" s="261">
        <v>4580</v>
      </c>
      <c r="H12" s="260">
        <v>4965</v>
      </c>
      <c r="I12" s="260" t="s">
        <v>852</v>
      </c>
      <c r="J12" s="255" t="s">
        <v>899</v>
      </c>
      <c r="K12" s="255">
        <f t="shared" ref="K12" si="0">H12-F12</f>
        <v>205</v>
      </c>
      <c r="L12" s="301">
        <f t="shared" ref="L12" si="1">(F12*-0.3)/100</f>
        <v>-14.28</v>
      </c>
      <c r="M12" s="302">
        <f t="shared" ref="M12" si="2">(K12+L12)/F12</f>
        <v>4.00672268907563E-2</v>
      </c>
      <c r="N12" s="255" t="s">
        <v>548</v>
      </c>
      <c r="O12" s="303">
        <v>45418</v>
      </c>
      <c r="P12" s="304"/>
      <c r="Q12" s="228"/>
      <c r="R12" s="54" t="s">
        <v>1018</v>
      </c>
    </row>
    <row r="13" spans="1:26" ht="15" customHeight="1">
      <c r="A13" s="305">
        <v>4</v>
      </c>
      <c r="B13" s="306">
        <v>45394</v>
      </c>
      <c r="C13" s="307"/>
      <c r="D13" s="308" t="s">
        <v>272</v>
      </c>
      <c r="E13" s="309" t="s">
        <v>546</v>
      </c>
      <c r="F13" s="260">
        <v>1727.5</v>
      </c>
      <c r="G13" s="261">
        <v>1625</v>
      </c>
      <c r="H13" s="260">
        <v>1827</v>
      </c>
      <c r="I13" s="260" t="s">
        <v>855</v>
      </c>
      <c r="J13" s="255" t="s">
        <v>1113</v>
      </c>
      <c r="K13" s="255">
        <f t="shared" ref="K13" si="3">H13-F13</f>
        <v>99.5</v>
      </c>
      <c r="L13" s="301">
        <f t="shared" ref="L13" si="4">(F13*-0.3)/100</f>
        <v>-5.1825000000000001</v>
      </c>
      <c r="M13" s="302">
        <f t="shared" ref="M13" si="5">(K13+L13)/F13</f>
        <v>5.4597684515195366E-2</v>
      </c>
      <c r="N13" s="255" t="s">
        <v>548</v>
      </c>
      <c r="O13" s="303">
        <v>45434</v>
      </c>
      <c r="P13" s="304"/>
      <c r="Q13" s="228"/>
      <c r="R13" s="54" t="s">
        <v>1019</v>
      </c>
    </row>
    <row r="14" spans="1:26" ht="15" customHeight="1">
      <c r="A14" s="187">
        <v>5</v>
      </c>
      <c r="B14" s="184">
        <v>45397</v>
      </c>
      <c r="C14" s="188"/>
      <c r="D14" s="192" t="s">
        <v>126</v>
      </c>
      <c r="E14" s="189" t="s">
        <v>1006</v>
      </c>
      <c r="F14" s="183" t="s">
        <v>1009</v>
      </c>
      <c r="G14" s="185">
        <v>1357.5</v>
      </c>
      <c r="H14" s="183"/>
      <c r="I14" s="183" t="s">
        <v>1010</v>
      </c>
      <c r="J14" s="185" t="s">
        <v>547</v>
      </c>
      <c r="K14" s="185"/>
      <c r="L14" s="186"/>
      <c r="M14" s="190"/>
      <c r="N14" s="185"/>
      <c r="O14" s="191"/>
      <c r="P14" s="186">
        <f>VLOOKUP(D14,'MidCap Intra'!$B$11:$C$571,2,0)</f>
        <v>1459.2</v>
      </c>
      <c r="Q14" s="228"/>
      <c r="R14" s="54" t="s">
        <v>1018</v>
      </c>
    </row>
    <row r="15" spans="1:26" ht="15" customHeight="1">
      <c r="A15" s="321">
        <v>6</v>
      </c>
      <c r="B15" s="322">
        <v>45405</v>
      </c>
      <c r="C15" s="323"/>
      <c r="D15" s="324" t="s">
        <v>457</v>
      </c>
      <c r="E15" s="325" t="s">
        <v>546</v>
      </c>
      <c r="F15" s="286">
        <v>161</v>
      </c>
      <c r="G15" s="287">
        <v>149.5</v>
      </c>
      <c r="H15" s="286">
        <v>148.5</v>
      </c>
      <c r="I15" s="286" t="s">
        <v>857</v>
      </c>
      <c r="J15" s="279" t="s">
        <v>970</v>
      </c>
      <c r="K15" s="279">
        <f t="shared" ref="K15" si="6">H15-F15</f>
        <v>-12.5</v>
      </c>
      <c r="L15" s="326">
        <f t="shared" ref="L15" si="7">(F15*-0.3)/100</f>
        <v>-0.48299999999999998</v>
      </c>
      <c r="M15" s="327">
        <f t="shared" ref="M15" si="8">(K15+L15)/F15</f>
        <v>-8.0639751552795028E-2</v>
      </c>
      <c r="N15" s="279" t="s">
        <v>558</v>
      </c>
      <c r="O15" s="328">
        <v>45425</v>
      </c>
      <c r="P15" s="329"/>
      <c r="Q15" s="228"/>
      <c r="R15" s="54" t="s">
        <v>1018</v>
      </c>
    </row>
    <row r="16" spans="1:26" ht="15" customHeight="1">
      <c r="A16" s="305">
        <v>7</v>
      </c>
      <c r="B16" s="306">
        <v>45411</v>
      </c>
      <c r="C16" s="307"/>
      <c r="D16" s="308" t="s">
        <v>216</v>
      </c>
      <c r="E16" s="309" t="s">
        <v>546</v>
      </c>
      <c r="F16" s="260">
        <v>642.5</v>
      </c>
      <c r="G16" s="261">
        <v>618</v>
      </c>
      <c r="H16" s="260">
        <v>669.5</v>
      </c>
      <c r="I16" s="260" t="s">
        <v>866</v>
      </c>
      <c r="J16" s="255" t="s">
        <v>961</v>
      </c>
      <c r="K16" s="255">
        <f t="shared" ref="K16" si="9">H16-F16</f>
        <v>27</v>
      </c>
      <c r="L16" s="301">
        <f t="shared" ref="L16" si="10">(F16*-0.3)/100</f>
        <v>-1.9275</v>
      </c>
      <c r="M16" s="302">
        <f t="shared" ref="M16" si="11">(K16+L16)/F16</f>
        <v>3.9023346303501946E-2</v>
      </c>
      <c r="N16" s="255" t="s">
        <v>548</v>
      </c>
      <c r="O16" s="303">
        <v>45422</v>
      </c>
      <c r="P16" s="304"/>
      <c r="Q16" s="228"/>
      <c r="R16" s="54" t="s">
        <v>1018</v>
      </c>
    </row>
    <row r="17" spans="1:38" ht="15" customHeight="1">
      <c r="A17" s="321">
        <v>8</v>
      </c>
      <c r="B17" s="322">
        <v>45412</v>
      </c>
      <c r="C17" s="323"/>
      <c r="D17" s="324" t="s">
        <v>860</v>
      </c>
      <c r="E17" s="325" t="s">
        <v>546</v>
      </c>
      <c r="F17" s="286">
        <v>165.5</v>
      </c>
      <c r="G17" s="287">
        <v>159</v>
      </c>
      <c r="H17" s="286">
        <v>158.5</v>
      </c>
      <c r="I17" s="286" t="s">
        <v>867</v>
      </c>
      <c r="J17" s="279" t="s">
        <v>954</v>
      </c>
      <c r="K17" s="279">
        <f t="shared" ref="K17:K18" si="12">H17-F17</f>
        <v>-7</v>
      </c>
      <c r="L17" s="326">
        <f t="shared" ref="L17:L18" si="13">(F17*-0.3)/100</f>
        <v>-0.4965</v>
      </c>
      <c r="M17" s="327">
        <f t="shared" ref="M17:M18" si="14">(K17+L17)/F17</f>
        <v>-4.5296072507552874E-2</v>
      </c>
      <c r="N17" s="279" t="s">
        <v>558</v>
      </c>
      <c r="O17" s="328">
        <v>45421</v>
      </c>
      <c r="P17" s="329"/>
      <c r="Q17" s="228"/>
      <c r="R17" s="54" t="s">
        <v>1018</v>
      </c>
    </row>
    <row r="18" spans="1:38" ht="15" customHeight="1">
      <c r="A18" s="305">
        <v>9</v>
      </c>
      <c r="B18" s="306">
        <v>45412</v>
      </c>
      <c r="C18" s="307"/>
      <c r="D18" s="308" t="s">
        <v>417</v>
      </c>
      <c r="E18" s="309" t="s">
        <v>546</v>
      </c>
      <c r="F18" s="260">
        <v>1480</v>
      </c>
      <c r="G18" s="261">
        <v>1360</v>
      </c>
      <c r="H18" s="260">
        <v>1548</v>
      </c>
      <c r="I18" s="260" t="s">
        <v>868</v>
      </c>
      <c r="J18" s="255" t="s">
        <v>682</v>
      </c>
      <c r="K18" s="255">
        <f t="shared" si="12"/>
        <v>68</v>
      </c>
      <c r="L18" s="301">
        <f t="shared" si="13"/>
        <v>-4.4400000000000004</v>
      </c>
      <c r="M18" s="302">
        <f t="shared" si="14"/>
        <v>4.2945945945945946E-2</v>
      </c>
      <c r="N18" s="255" t="s">
        <v>548</v>
      </c>
      <c r="O18" s="303">
        <v>45428</v>
      </c>
      <c r="P18" s="304"/>
      <c r="Q18" s="228"/>
      <c r="R18" s="54" t="s">
        <v>1018</v>
      </c>
    </row>
    <row r="19" spans="1:38" ht="15" customHeight="1">
      <c r="A19" s="187">
        <v>10</v>
      </c>
      <c r="B19" s="184">
        <v>45414</v>
      </c>
      <c r="C19" s="188"/>
      <c r="D19" s="192" t="s">
        <v>124</v>
      </c>
      <c r="E19" s="189" t="s">
        <v>1006</v>
      </c>
      <c r="F19" s="183" t="s">
        <v>1012</v>
      </c>
      <c r="G19" s="185">
        <v>1267</v>
      </c>
      <c r="H19" s="183"/>
      <c r="I19" s="183" t="s">
        <v>1013</v>
      </c>
      <c r="J19" s="185" t="s">
        <v>547</v>
      </c>
      <c r="K19" s="185"/>
      <c r="L19" s="186"/>
      <c r="M19" s="190"/>
      <c r="N19" s="185"/>
      <c r="O19" s="191"/>
      <c r="P19" s="186">
        <f>VLOOKUP(D19,'MidCap Intra'!$B$11:$C$571,2,0)</f>
        <v>1343.05</v>
      </c>
      <c r="Q19" s="228"/>
      <c r="R19" s="54" t="s">
        <v>1018</v>
      </c>
    </row>
    <row r="20" spans="1:38" ht="15" customHeight="1">
      <c r="A20" s="305">
        <v>11</v>
      </c>
      <c r="B20" s="306">
        <v>45418</v>
      </c>
      <c r="C20" s="307"/>
      <c r="D20" s="308" t="s">
        <v>92</v>
      </c>
      <c r="E20" s="309" t="s">
        <v>546</v>
      </c>
      <c r="F20" s="260">
        <v>450</v>
      </c>
      <c r="G20" s="261">
        <v>428</v>
      </c>
      <c r="H20" s="260">
        <v>474.5</v>
      </c>
      <c r="I20" s="260" t="s">
        <v>897</v>
      </c>
      <c r="J20" s="255" t="s">
        <v>1025</v>
      </c>
      <c r="K20" s="255">
        <f t="shared" ref="K20" si="15">H20-F20</f>
        <v>24.5</v>
      </c>
      <c r="L20" s="301">
        <f t="shared" ref="L20" si="16">(F20*-0.3)/100</f>
        <v>-1.35</v>
      </c>
      <c r="M20" s="302">
        <f t="shared" ref="M20" si="17">(K20+L20)/F20</f>
        <v>5.1444444444444438E-2</v>
      </c>
      <c r="N20" s="255" t="s">
        <v>548</v>
      </c>
      <c r="O20" s="303">
        <v>45428</v>
      </c>
      <c r="P20" s="304"/>
      <c r="Q20" s="228"/>
      <c r="R20" s="54" t="s">
        <v>1018</v>
      </c>
    </row>
    <row r="21" spans="1:38" ht="15" customHeight="1">
      <c r="A21" s="187">
        <v>12</v>
      </c>
      <c r="B21" s="184">
        <v>45419</v>
      </c>
      <c r="C21" s="188"/>
      <c r="D21" s="192" t="s">
        <v>154</v>
      </c>
      <c r="E21" s="189" t="s">
        <v>546</v>
      </c>
      <c r="F21" s="183" t="s">
        <v>909</v>
      </c>
      <c r="G21" s="185">
        <v>416</v>
      </c>
      <c r="H21" s="183"/>
      <c r="I21" s="183" t="s">
        <v>910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439.9</v>
      </c>
      <c r="Q21" s="228"/>
      <c r="R21" s="54" t="s">
        <v>1018</v>
      </c>
    </row>
    <row r="22" spans="1:38" ht="15" customHeight="1">
      <c r="A22" s="305">
        <v>13</v>
      </c>
      <c r="B22" s="306">
        <v>45426</v>
      </c>
      <c r="C22" s="307"/>
      <c r="D22" s="308" t="s">
        <v>222</v>
      </c>
      <c r="E22" s="309" t="s">
        <v>546</v>
      </c>
      <c r="F22" s="260">
        <v>420</v>
      </c>
      <c r="G22" s="261">
        <v>395</v>
      </c>
      <c r="H22" s="260">
        <v>439</v>
      </c>
      <c r="I22" s="260" t="s">
        <v>987</v>
      </c>
      <c r="J22" s="255" t="s">
        <v>1017</v>
      </c>
      <c r="K22" s="255">
        <f t="shared" ref="K22" si="18">H22-F22</f>
        <v>19</v>
      </c>
      <c r="L22" s="301">
        <f t="shared" ref="L22" si="19">(F22*-0.3)/100</f>
        <v>-1.26</v>
      </c>
      <c r="M22" s="302">
        <f t="shared" ref="M22" si="20">(K22+L22)/F22</f>
        <v>4.2238095238095234E-2</v>
      </c>
      <c r="N22" s="255" t="s">
        <v>548</v>
      </c>
      <c r="O22" s="303">
        <v>45427</v>
      </c>
      <c r="P22" s="304"/>
      <c r="Q22" s="228"/>
      <c r="R22" s="54" t="s">
        <v>1018</v>
      </c>
    </row>
    <row r="23" spans="1:38" ht="15" customHeight="1">
      <c r="A23" s="187">
        <v>14</v>
      </c>
      <c r="B23" s="184">
        <v>45428</v>
      </c>
      <c r="C23" s="188"/>
      <c r="D23" s="192" t="s">
        <v>133</v>
      </c>
      <c r="E23" s="189" t="s">
        <v>546</v>
      </c>
      <c r="F23" s="183" t="s">
        <v>1035</v>
      </c>
      <c r="G23" s="185">
        <v>2185</v>
      </c>
      <c r="H23" s="183"/>
      <c r="I23" s="183" t="s">
        <v>1030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2366.9</v>
      </c>
      <c r="Q23" s="228"/>
    </row>
    <row r="24" spans="1:38" ht="15" customHeight="1">
      <c r="A24" s="187">
        <v>15</v>
      </c>
      <c r="B24" s="184">
        <v>45433</v>
      </c>
      <c r="C24" s="188"/>
      <c r="D24" s="192" t="s">
        <v>1076</v>
      </c>
      <c r="E24" s="189" t="s">
        <v>546</v>
      </c>
      <c r="F24" s="183" t="s">
        <v>1077</v>
      </c>
      <c r="G24" s="185">
        <v>720</v>
      </c>
      <c r="H24" s="183"/>
      <c r="I24" s="183" t="s">
        <v>1078</v>
      </c>
      <c r="J24" s="185" t="s">
        <v>547</v>
      </c>
      <c r="K24" s="185"/>
      <c r="L24" s="186"/>
      <c r="M24" s="190"/>
      <c r="N24" s="185"/>
      <c r="O24" s="191"/>
      <c r="P24" s="186"/>
      <c r="Q24" s="228"/>
    </row>
    <row r="25" spans="1:38" ht="15" customHeight="1">
      <c r="A25" s="187">
        <v>16</v>
      </c>
      <c r="B25" s="184">
        <v>45434</v>
      </c>
      <c r="C25" s="188"/>
      <c r="D25" s="192" t="s">
        <v>83</v>
      </c>
      <c r="E25" s="189" t="s">
        <v>546</v>
      </c>
      <c r="F25" s="183" t="s">
        <v>1118</v>
      </c>
      <c r="G25" s="185">
        <v>588</v>
      </c>
      <c r="H25" s="183"/>
      <c r="I25" s="183" t="s">
        <v>1119</v>
      </c>
      <c r="J25" s="185" t="s">
        <v>547</v>
      </c>
      <c r="K25" s="185"/>
      <c r="L25" s="186"/>
      <c r="M25" s="190"/>
      <c r="N25" s="185"/>
      <c r="O25" s="191"/>
      <c r="P25" s="186">
        <f>VLOOKUP(D25,'MidCap Intra'!$B$11:$C$571,2,0)</f>
        <v>640.5</v>
      </c>
      <c r="Q25" s="228"/>
    </row>
    <row r="26" spans="1:38" ht="15" customHeight="1">
      <c r="A26" s="187"/>
      <c r="B26" s="184"/>
      <c r="C26" s="188"/>
      <c r="D26" s="192"/>
      <c r="E26" s="189"/>
      <c r="F26" s="183"/>
      <c r="G26" s="185"/>
      <c r="H26" s="183"/>
      <c r="I26" s="183"/>
      <c r="J26" s="185"/>
      <c r="K26" s="185"/>
      <c r="L26" s="186"/>
      <c r="M26" s="190"/>
      <c r="N26" s="185"/>
      <c r="O26" s="191"/>
      <c r="P26" s="186"/>
      <c r="Q26" s="228"/>
    </row>
    <row r="27" spans="1:38" ht="15" customHeight="1">
      <c r="A27" s="187"/>
      <c r="B27" s="184"/>
      <c r="C27" s="188"/>
      <c r="D27" s="192"/>
      <c r="E27" s="189"/>
      <c r="F27" s="183"/>
      <c r="G27" s="185"/>
      <c r="H27" s="183"/>
      <c r="I27" s="183"/>
      <c r="J27" s="185"/>
      <c r="K27" s="185"/>
      <c r="L27" s="186"/>
      <c r="M27" s="190"/>
      <c r="N27" s="185"/>
      <c r="O27" s="191"/>
      <c r="P27" s="186"/>
      <c r="Q27" s="228"/>
    </row>
    <row r="28" spans="1:38" ht="15" customHeight="1"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38" ht="14.25" customHeight="1">
      <c r="A29" s="96"/>
      <c r="B29" s="97"/>
      <c r="C29" s="98"/>
      <c r="D29" s="99"/>
      <c r="E29" s="100"/>
      <c r="F29" s="100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102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3" t="s">
        <v>549</v>
      </c>
      <c r="B30" s="104"/>
      <c r="C30" s="105"/>
      <c r="E30" s="106"/>
      <c r="F30" s="10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7" t="s">
        <v>550</v>
      </c>
      <c r="B31" s="103"/>
      <c r="C31" s="103"/>
      <c r="D31" s="103"/>
      <c r="E31" s="37"/>
      <c r="F31" s="108" t="s">
        <v>551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 t="s">
        <v>552</v>
      </c>
      <c r="B32" s="103"/>
      <c r="C32" s="103"/>
      <c r="D32" s="103" t="s">
        <v>553</v>
      </c>
      <c r="E32" s="6"/>
      <c r="F32" s="108" t="s">
        <v>554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3"/>
      <c r="B33" s="103"/>
      <c r="C33" s="103"/>
      <c r="D33" s="103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96"/>
      <c r="B34" s="196"/>
      <c r="C34" s="196"/>
      <c r="D34" s="196"/>
      <c r="E34" s="197"/>
      <c r="F34" s="197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4.25" customHeight="1">
      <c r="A35" s="103"/>
      <c r="B35" s="103"/>
      <c r="C35" s="103"/>
      <c r="D35" s="103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115" t="s">
        <v>559</v>
      </c>
      <c r="B36" s="115"/>
      <c r="C36" s="115"/>
      <c r="D36" s="115"/>
      <c r="E36" s="6"/>
      <c r="F36" s="6"/>
      <c r="G36" s="54"/>
      <c r="H36" s="54"/>
      <c r="I36" s="54"/>
      <c r="J36" s="54"/>
      <c r="K36" s="54"/>
      <c r="L36" s="54"/>
      <c r="M36" s="54"/>
      <c r="N36" s="54"/>
      <c r="O36" s="54"/>
      <c r="P36" s="54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38.25" customHeight="1">
      <c r="A37" s="93" t="s">
        <v>16</v>
      </c>
      <c r="B37" s="93" t="s">
        <v>522</v>
      </c>
      <c r="C37" s="93"/>
      <c r="D37" s="94" t="s">
        <v>533</v>
      </c>
      <c r="E37" s="93" t="s">
        <v>534</v>
      </c>
      <c r="F37" s="93" t="s">
        <v>535</v>
      </c>
      <c r="G37" s="93" t="s">
        <v>555</v>
      </c>
      <c r="H37" s="93" t="s">
        <v>537</v>
      </c>
      <c r="I37" s="193" t="s">
        <v>538</v>
      </c>
      <c r="J37" s="195" t="s">
        <v>539</v>
      </c>
      <c r="K37" s="194" t="s">
        <v>560</v>
      </c>
      <c r="L37" s="95" t="s">
        <v>541</v>
      </c>
      <c r="M37" s="116" t="s">
        <v>561</v>
      </c>
      <c r="N37" s="93" t="s">
        <v>562</v>
      </c>
      <c r="O37" s="92" t="s">
        <v>543</v>
      </c>
      <c r="P37" s="277" t="s">
        <v>544</v>
      </c>
      <c r="Q37" s="230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.75" customHeight="1">
      <c r="A38" s="260">
        <v>1</v>
      </c>
      <c r="B38" s="258">
        <v>45408</v>
      </c>
      <c r="C38" s="259"/>
      <c r="D38" s="259" t="s">
        <v>861</v>
      </c>
      <c r="E38" s="260" t="s">
        <v>557</v>
      </c>
      <c r="F38" s="260">
        <v>1102.5</v>
      </c>
      <c r="G38" s="260">
        <v>1078</v>
      </c>
      <c r="H38" s="260">
        <v>1114</v>
      </c>
      <c r="I38" s="261" t="s">
        <v>862</v>
      </c>
      <c r="J38" s="294" t="s">
        <v>894</v>
      </c>
      <c r="K38" s="295">
        <f t="shared" ref="K38" si="21">H38-F38</f>
        <v>11.5</v>
      </c>
      <c r="L38" s="296">
        <f t="shared" ref="L38" si="22">(H38*N38)*0.03%</f>
        <v>150.38999999999999</v>
      </c>
      <c r="M38" s="297">
        <f t="shared" ref="M38" si="23">(K38*N38)-L38</f>
        <v>5024.6099999999997</v>
      </c>
      <c r="N38" s="295">
        <v>450</v>
      </c>
      <c r="O38" s="298" t="s">
        <v>548</v>
      </c>
      <c r="P38" s="299">
        <v>45415</v>
      </c>
      <c r="Q38" s="226"/>
      <c r="R38" s="54" t="s">
        <v>1018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18"/>
      <c r="AG38" s="119"/>
      <c r="AH38" s="117"/>
      <c r="AI38" s="117"/>
      <c r="AJ38" s="118"/>
      <c r="AK38" s="118"/>
      <c r="AL38" s="118"/>
    </row>
    <row r="39" spans="1:38" ht="12.75" customHeight="1">
      <c r="A39" s="260">
        <v>2</v>
      </c>
      <c r="B39" s="258">
        <v>45414</v>
      </c>
      <c r="C39" s="259"/>
      <c r="D39" s="259" t="s">
        <v>878</v>
      </c>
      <c r="E39" s="260" t="s">
        <v>557</v>
      </c>
      <c r="F39" s="260">
        <v>457</v>
      </c>
      <c r="G39" s="260">
        <v>448</v>
      </c>
      <c r="H39" s="260">
        <v>465.5</v>
      </c>
      <c r="I39" s="261" t="s">
        <v>879</v>
      </c>
      <c r="J39" s="294" t="s">
        <v>893</v>
      </c>
      <c r="K39" s="295">
        <f t="shared" ref="K39" si="24">H39-F39</f>
        <v>8.5</v>
      </c>
      <c r="L39" s="296">
        <f t="shared" ref="L39" si="25">(H39*N39)*0.03%</f>
        <v>174.56249999999997</v>
      </c>
      <c r="M39" s="297">
        <f t="shared" ref="M39" si="26">(K39*N39)-L39</f>
        <v>10450.4375</v>
      </c>
      <c r="N39" s="295">
        <v>1250</v>
      </c>
      <c r="O39" s="298" t="s">
        <v>548</v>
      </c>
      <c r="P39" s="299">
        <v>45415</v>
      </c>
      <c r="Q39" s="226"/>
      <c r="R39" s="54" t="s">
        <v>1018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18"/>
      <c r="AG39" s="119"/>
      <c r="AH39" s="117"/>
      <c r="AI39" s="117"/>
      <c r="AJ39" s="118"/>
      <c r="AK39" s="118"/>
      <c r="AL39" s="118"/>
    </row>
    <row r="40" spans="1:38" ht="12.75" customHeight="1">
      <c r="A40" s="286">
        <v>3</v>
      </c>
      <c r="B40" s="282">
        <v>45414</v>
      </c>
      <c r="C40" s="285"/>
      <c r="D40" s="285" t="s">
        <v>880</v>
      </c>
      <c r="E40" s="286" t="s">
        <v>557</v>
      </c>
      <c r="F40" s="286">
        <v>3002.5</v>
      </c>
      <c r="G40" s="286">
        <v>2950</v>
      </c>
      <c r="H40" s="286">
        <v>2950</v>
      </c>
      <c r="I40" s="287" t="s">
        <v>881</v>
      </c>
      <c r="J40" s="288" t="s">
        <v>892</v>
      </c>
      <c r="K40" s="289">
        <f>H40-F40</f>
        <v>-52.5</v>
      </c>
      <c r="L40" s="290">
        <f t="shared" ref="L40:L41" si="27">(H40*N40)*0.03%</f>
        <v>176.99999999999997</v>
      </c>
      <c r="M40" s="291">
        <f t="shared" ref="M40:M41" si="28">(K40*N40)-L40</f>
        <v>-10677</v>
      </c>
      <c r="N40" s="289">
        <v>200</v>
      </c>
      <c r="O40" s="292" t="s">
        <v>558</v>
      </c>
      <c r="P40" s="293">
        <v>45415</v>
      </c>
      <c r="Q40" s="226"/>
      <c r="R40" s="54" t="s">
        <v>1020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18"/>
      <c r="AG40" s="119"/>
      <c r="AH40" s="117"/>
      <c r="AI40" s="117"/>
      <c r="AJ40" s="118"/>
      <c r="AK40" s="118"/>
      <c r="AL40" s="118"/>
    </row>
    <row r="41" spans="1:38" ht="12.75" customHeight="1">
      <c r="A41" s="260">
        <v>4</v>
      </c>
      <c r="B41" s="258">
        <v>45418</v>
      </c>
      <c r="C41" s="259"/>
      <c r="D41" s="259" t="s">
        <v>878</v>
      </c>
      <c r="E41" s="260" t="s">
        <v>557</v>
      </c>
      <c r="F41" s="260">
        <v>455</v>
      </c>
      <c r="G41" s="260">
        <v>446</v>
      </c>
      <c r="H41" s="260">
        <v>465.5</v>
      </c>
      <c r="I41" s="261" t="s">
        <v>896</v>
      </c>
      <c r="J41" s="294" t="s">
        <v>898</v>
      </c>
      <c r="K41" s="295">
        <f t="shared" ref="K41" si="29">H41-F41</f>
        <v>10.5</v>
      </c>
      <c r="L41" s="296">
        <f t="shared" si="27"/>
        <v>174.56249999999997</v>
      </c>
      <c r="M41" s="297">
        <f t="shared" si="28"/>
        <v>12950.4375</v>
      </c>
      <c r="N41" s="295">
        <v>1250</v>
      </c>
      <c r="O41" s="298" t="s">
        <v>548</v>
      </c>
      <c r="P41" s="299">
        <v>45418</v>
      </c>
      <c r="Q41" s="226"/>
      <c r="R41" s="54" t="s">
        <v>1018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18"/>
      <c r="AG41" s="119"/>
      <c r="AH41" s="117"/>
      <c r="AI41" s="117"/>
      <c r="AJ41" s="118"/>
      <c r="AK41" s="118"/>
      <c r="AL41" s="118"/>
    </row>
    <row r="42" spans="1:38" ht="12.75" customHeight="1">
      <c r="A42" s="286">
        <v>5</v>
      </c>
      <c r="B42" s="282">
        <v>45418</v>
      </c>
      <c r="C42" s="285"/>
      <c r="D42" s="285" t="s">
        <v>900</v>
      </c>
      <c r="E42" s="286" t="s">
        <v>557</v>
      </c>
      <c r="F42" s="286">
        <v>805</v>
      </c>
      <c r="G42" s="286">
        <v>790</v>
      </c>
      <c r="H42" s="286">
        <v>790</v>
      </c>
      <c r="I42" s="287" t="s">
        <v>901</v>
      </c>
      <c r="J42" s="288" t="s">
        <v>914</v>
      </c>
      <c r="K42" s="289">
        <f>H42-F42</f>
        <v>-15</v>
      </c>
      <c r="L42" s="290">
        <f t="shared" ref="L42" si="30">(H42*N42)*0.03%</f>
        <v>177.74999999999997</v>
      </c>
      <c r="M42" s="291">
        <f t="shared" ref="M42" si="31">(K42*N42)-L42</f>
        <v>-11427.75</v>
      </c>
      <c r="N42" s="289">
        <v>750</v>
      </c>
      <c r="O42" s="292" t="s">
        <v>558</v>
      </c>
      <c r="P42" s="293">
        <v>45419</v>
      </c>
      <c r="Q42" s="226"/>
      <c r="R42" s="54" t="s">
        <v>1018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18"/>
      <c r="AG42" s="119"/>
      <c r="AH42" s="117"/>
      <c r="AI42" s="117"/>
      <c r="AJ42" s="118"/>
      <c r="AK42" s="118"/>
      <c r="AL42" s="118"/>
    </row>
    <row r="43" spans="1:38" ht="12.75" customHeight="1">
      <c r="A43" s="310">
        <v>6</v>
      </c>
      <c r="B43" s="311">
        <v>45419</v>
      </c>
      <c r="C43" s="312"/>
      <c r="D43" s="312" t="s">
        <v>905</v>
      </c>
      <c r="E43" s="310" t="s">
        <v>820</v>
      </c>
      <c r="F43" s="310">
        <v>561</v>
      </c>
      <c r="G43" s="310">
        <v>571</v>
      </c>
      <c r="H43" s="310">
        <v>560.5</v>
      </c>
      <c r="I43" s="313" t="s">
        <v>906</v>
      </c>
      <c r="J43" s="314" t="s">
        <v>926</v>
      </c>
      <c r="K43" s="315">
        <f>F43-H43</f>
        <v>0.5</v>
      </c>
      <c r="L43" s="316">
        <f t="shared" ref="L43:L44" si="32">(H43*N43)*0.03%</f>
        <v>184.96499999999997</v>
      </c>
      <c r="M43" s="317">
        <f t="shared" ref="M43:M44" si="33">(K43*N43)-L43</f>
        <v>365.03500000000003</v>
      </c>
      <c r="N43" s="315">
        <v>1100</v>
      </c>
      <c r="O43" s="318" t="s">
        <v>565</v>
      </c>
      <c r="P43" s="319">
        <v>45419</v>
      </c>
      <c r="Q43" s="226"/>
      <c r="R43" s="54" t="s">
        <v>1018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286">
        <v>7</v>
      </c>
      <c r="B44" s="282">
        <v>45419</v>
      </c>
      <c r="C44" s="285"/>
      <c r="D44" s="285" t="s">
        <v>915</v>
      </c>
      <c r="E44" s="286" t="s">
        <v>820</v>
      </c>
      <c r="F44" s="286">
        <v>474</v>
      </c>
      <c r="G44" s="286">
        <v>482</v>
      </c>
      <c r="H44" s="286">
        <v>482</v>
      </c>
      <c r="I44" s="287" t="s">
        <v>916</v>
      </c>
      <c r="J44" s="288" t="s">
        <v>930</v>
      </c>
      <c r="K44" s="289">
        <f>F44-H44</f>
        <v>-8</v>
      </c>
      <c r="L44" s="290">
        <f t="shared" si="32"/>
        <v>187.98</v>
      </c>
      <c r="M44" s="291">
        <f t="shared" si="33"/>
        <v>-10587.98</v>
      </c>
      <c r="N44" s="289">
        <v>1300</v>
      </c>
      <c r="O44" s="292" t="s">
        <v>558</v>
      </c>
      <c r="P44" s="293">
        <v>45420</v>
      </c>
      <c r="Q44" s="226"/>
      <c r="R44" s="54" t="s">
        <v>1019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260">
        <v>8</v>
      </c>
      <c r="B45" s="258">
        <v>45419</v>
      </c>
      <c r="C45" s="259"/>
      <c r="D45" s="259" t="s">
        <v>917</v>
      </c>
      <c r="E45" s="260" t="s">
        <v>557</v>
      </c>
      <c r="F45" s="260">
        <v>1680</v>
      </c>
      <c r="G45" s="260">
        <v>1660</v>
      </c>
      <c r="H45" s="260">
        <v>1697</v>
      </c>
      <c r="I45" s="261" t="s">
        <v>918</v>
      </c>
      <c r="J45" s="294" t="s">
        <v>927</v>
      </c>
      <c r="K45" s="295">
        <f t="shared" ref="K45" si="34">H45-F45</f>
        <v>17</v>
      </c>
      <c r="L45" s="296">
        <f t="shared" ref="L45:L46" si="35">(H45*N45)*0.03%</f>
        <v>254.54999999999998</v>
      </c>
      <c r="M45" s="297">
        <f t="shared" ref="M45:M46" si="36">(K45*N45)-L45</f>
        <v>8245.4500000000007</v>
      </c>
      <c r="N45" s="295">
        <v>500</v>
      </c>
      <c r="O45" s="298" t="s">
        <v>548</v>
      </c>
      <c r="P45" s="299">
        <v>45420</v>
      </c>
      <c r="Q45" s="226"/>
      <c r="R45" s="54" t="s">
        <v>1020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286">
        <v>9</v>
      </c>
      <c r="B46" s="282">
        <v>45419</v>
      </c>
      <c r="C46" s="285"/>
      <c r="D46" s="285" t="s">
        <v>919</v>
      </c>
      <c r="E46" s="286" t="s">
        <v>557</v>
      </c>
      <c r="F46" s="286">
        <v>161.25</v>
      </c>
      <c r="G46" s="286">
        <v>159</v>
      </c>
      <c r="H46" s="286">
        <v>158.75</v>
      </c>
      <c r="I46" s="287" t="s">
        <v>920</v>
      </c>
      <c r="J46" s="288" t="s">
        <v>935</v>
      </c>
      <c r="K46" s="289">
        <f>H46-F46</f>
        <v>-2.5</v>
      </c>
      <c r="L46" s="290">
        <f t="shared" si="35"/>
        <v>238.12499999999997</v>
      </c>
      <c r="M46" s="291">
        <f t="shared" si="36"/>
        <v>-12738.125</v>
      </c>
      <c r="N46" s="289">
        <v>5000</v>
      </c>
      <c r="O46" s="292" t="s">
        <v>558</v>
      </c>
      <c r="P46" s="293">
        <v>45420</v>
      </c>
      <c r="Q46" s="226"/>
      <c r="R46" s="54" t="s">
        <v>1019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310">
        <v>10</v>
      </c>
      <c r="B47" s="311">
        <v>45420</v>
      </c>
      <c r="C47" s="312"/>
      <c r="D47" s="312" t="s">
        <v>928</v>
      </c>
      <c r="E47" s="310" t="s">
        <v>557</v>
      </c>
      <c r="F47" s="310">
        <v>1131</v>
      </c>
      <c r="G47" s="310">
        <v>1115</v>
      </c>
      <c r="H47" s="310">
        <v>1133</v>
      </c>
      <c r="I47" s="313" t="s">
        <v>929</v>
      </c>
      <c r="J47" s="314" t="s">
        <v>955</v>
      </c>
      <c r="K47" s="315">
        <f t="shared" ref="K47" si="37">H47-F47</f>
        <v>2</v>
      </c>
      <c r="L47" s="316">
        <f t="shared" ref="L47" si="38">(H47*N47)*0.03%</f>
        <v>212.43749999999997</v>
      </c>
      <c r="M47" s="317">
        <f t="shared" ref="M47" si="39">(K47*N47)-L47</f>
        <v>1037.5625</v>
      </c>
      <c r="N47" s="315">
        <v>625</v>
      </c>
      <c r="O47" s="318" t="s">
        <v>565</v>
      </c>
      <c r="P47" s="319">
        <v>45422</v>
      </c>
      <c r="Q47" s="226"/>
      <c r="R47" s="54" t="s">
        <v>1018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310">
        <v>11</v>
      </c>
      <c r="B48" s="311">
        <v>45421</v>
      </c>
      <c r="C48" s="312"/>
      <c r="D48" s="312" t="s">
        <v>939</v>
      </c>
      <c r="E48" s="310" t="s">
        <v>557</v>
      </c>
      <c r="F48" s="310">
        <v>2822</v>
      </c>
      <c r="G48" s="310">
        <v>2778</v>
      </c>
      <c r="H48" s="310">
        <v>2825</v>
      </c>
      <c r="I48" s="313" t="s">
        <v>940</v>
      </c>
      <c r="J48" s="314" t="s">
        <v>959</v>
      </c>
      <c r="K48" s="315">
        <f t="shared" ref="K48" si="40">H48-F48</f>
        <v>3</v>
      </c>
      <c r="L48" s="316">
        <f t="shared" ref="L48" si="41">(H48*N48)*0.03%</f>
        <v>211.87499999999997</v>
      </c>
      <c r="M48" s="317">
        <f t="shared" ref="M48" si="42">(K48*N48)-L48</f>
        <v>538.125</v>
      </c>
      <c r="N48" s="315">
        <v>250</v>
      </c>
      <c r="O48" s="318" t="s">
        <v>565</v>
      </c>
      <c r="P48" s="319">
        <v>45422</v>
      </c>
      <c r="Q48" s="226"/>
      <c r="R48" s="54" t="s">
        <v>1018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283">
        <v>12</v>
      </c>
      <c r="B49" s="284">
        <v>45421</v>
      </c>
      <c r="C49" s="285"/>
      <c r="D49" s="285" t="s">
        <v>947</v>
      </c>
      <c r="E49" s="286" t="s">
        <v>557</v>
      </c>
      <c r="F49" s="286">
        <v>8435</v>
      </c>
      <c r="G49" s="286">
        <v>8330</v>
      </c>
      <c r="H49" s="286">
        <v>8330</v>
      </c>
      <c r="I49" s="287" t="s">
        <v>948</v>
      </c>
      <c r="J49" s="288" t="s">
        <v>904</v>
      </c>
      <c r="K49" s="289">
        <f>H49-F49</f>
        <v>-105</v>
      </c>
      <c r="L49" s="290">
        <f t="shared" ref="L49" si="43">(H49*N49)*0.03%</f>
        <v>249.89999999999998</v>
      </c>
      <c r="M49" s="291">
        <f t="shared" ref="M49" si="44">(K49*N49)-L49</f>
        <v>-10749.9</v>
      </c>
      <c r="N49" s="289">
        <v>100</v>
      </c>
      <c r="O49" s="292" t="s">
        <v>558</v>
      </c>
      <c r="P49" s="293">
        <v>45421</v>
      </c>
      <c r="Q49" s="226"/>
      <c r="R49" s="54" t="s">
        <v>1019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8"/>
      <c r="AG49" s="119"/>
      <c r="AH49" s="117"/>
      <c r="AI49" s="117"/>
      <c r="AJ49" s="118"/>
      <c r="AK49" s="118"/>
      <c r="AL49" s="118"/>
    </row>
    <row r="50" spans="1:38" ht="12.75" customHeight="1">
      <c r="A50" s="310">
        <v>13</v>
      </c>
      <c r="B50" s="311">
        <v>45421</v>
      </c>
      <c r="C50" s="312"/>
      <c r="D50" s="312" t="s">
        <v>949</v>
      </c>
      <c r="E50" s="310" t="s">
        <v>557</v>
      </c>
      <c r="F50" s="310">
        <v>2077</v>
      </c>
      <c r="G50" s="310">
        <v>2050</v>
      </c>
      <c r="H50" s="310">
        <v>2081</v>
      </c>
      <c r="I50" s="313" t="s">
        <v>950</v>
      </c>
      <c r="J50" s="314" t="s">
        <v>952</v>
      </c>
      <c r="K50" s="315">
        <f t="shared" ref="K50:K51" si="45">H50-F50</f>
        <v>4</v>
      </c>
      <c r="L50" s="316">
        <f t="shared" ref="L50:L51" si="46">(H50*N50)*0.03%</f>
        <v>229.11809999999997</v>
      </c>
      <c r="M50" s="317">
        <f t="shared" ref="M50:M51" si="47">(K50*N50)-L50</f>
        <v>1238.8819000000001</v>
      </c>
      <c r="N50" s="315">
        <v>367</v>
      </c>
      <c r="O50" s="318" t="s">
        <v>565</v>
      </c>
      <c r="P50" s="319">
        <v>45421</v>
      </c>
      <c r="Q50" s="226"/>
      <c r="R50" s="54" t="s">
        <v>1020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8"/>
      <c r="AG50" s="119"/>
      <c r="AH50" s="117"/>
      <c r="AI50" s="117"/>
      <c r="AJ50" s="118"/>
      <c r="AK50" s="118"/>
      <c r="AL50" s="118"/>
    </row>
    <row r="51" spans="1:38" ht="12.75" customHeight="1">
      <c r="A51" s="260">
        <v>14</v>
      </c>
      <c r="B51" s="258">
        <v>45425</v>
      </c>
      <c r="C51" s="259"/>
      <c r="D51" s="259" t="s">
        <v>917</v>
      </c>
      <c r="E51" s="260" t="s">
        <v>557</v>
      </c>
      <c r="F51" s="260">
        <v>1681</v>
      </c>
      <c r="G51" s="260">
        <v>1660</v>
      </c>
      <c r="H51" s="260">
        <v>1697</v>
      </c>
      <c r="I51" s="358" t="s">
        <v>918</v>
      </c>
      <c r="J51" s="347" t="s">
        <v>968</v>
      </c>
      <c r="K51" s="348">
        <f t="shared" si="45"/>
        <v>16</v>
      </c>
      <c r="L51" s="349">
        <f t="shared" si="46"/>
        <v>254.54999999999998</v>
      </c>
      <c r="M51" s="350">
        <f t="shared" si="47"/>
        <v>7745.45</v>
      </c>
      <c r="N51" s="348">
        <v>500</v>
      </c>
      <c r="O51" s="351" t="s">
        <v>548</v>
      </c>
      <c r="P51" s="352">
        <v>45425</v>
      </c>
      <c r="Q51" s="226"/>
      <c r="R51" s="54" t="s">
        <v>1020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18"/>
      <c r="AG51" s="119"/>
      <c r="AH51" s="117"/>
      <c r="AI51" s="117"/>
      <c r="AJ51" s="118"/>
      <c r="AK51" s="118"/>
      <c r="AL51" s="118"/>
    </row>
    <row r="52" spans="1:38" ht="12.75" customHeight="1">
      <c r="A52" s="332">
        <v>15</v>
      </c>
      <c r="B52" s="334">
        <v>45425</v>
      </c>
      <c r="C52" s="355"/>
      <c r="D52" s="355" t="s">
        <v>981</v>
      </c>
      <c r="E52" s="332" t="s">
        <v>557</v>
      </c>
      <c r="F52" s="332">
        <v>937</v>
      </c>
      <c r="G52" s="332">
        <v>918</v>
      </c>
      <c r="H52" s="332">
        <v>939.5</v>
      </c>
      <c r="I52" s="313" t="s">
        <v>982</v>
      </c>
      <c r="J52" s="353" t="s">
        <v>983</v>
      </c>
      <c r="K52" s="330">
        <f t="shared" ref="K52" si="48">H52-F52</f>
        <v>2.5</v>
      </c>
      <c r="L52" s="331">
        <f t="shared" ref="L52:L54" si="49">(H52*N52)*0.03%</f>
        <v>176.15624999999997</v>
      </c>
      <c r="M52" s="354">
        <f t="shared" ref="M52:M54" si="50">(K52*N52)-L52</f>
        <v>1386.34375</v>
      </c>
      <c r="N52" s="330">
        <v>625</v>
      </c>
      <c r="O52" s="357" t="s">
        <v>548</v>
      </c>
      <c r="P52" s="356">
        <v>45425</v>
      </c>
      <c r="Q52" s="226"/>
      <c r="R52" s="54" t="s">
        <v>1020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60">
        <v>16</v>
      </c>
      <c r="B53" s="361">
        <v>45425</v>
      </c>
      <c r="C53" s="362"/>
      <c r="D53" s="362" t="s">
        <v>984</v>
      </c>
      <c r="E53" s="360" t="s">
        <v>557</v>
      </c>
      <c r="F53" s="360">
        <v>3512.5</v>
      </c>
      <c r="G53" s="360">
        <v>3475</v>
      </c>
      <c r="H53" s="360">
        <v>3475</v>
      </c>
      <c r="I53" s="363" t="s">
        <v>985</v>
      </c>
      <c r="J53" s="386" t="s">
        <v>1073</v>
      </c>
      <c r="K53" s="289">
        <f>H53-F53</f>
        <v>-37.5</v>
      </c>
      <c r="L53" s="290">
        <f t="shared" si="49"/>
        <v>312.75</v>
      </c>
      <c r="M53" s="291">
        <f t="shared" si="50"/>
        <v>-11562.75</v>
      </c>
      <c r="N53" s="289">
        <v>300</v>
      </c>
      <c r="O53" s="292" t="s">
        <v>558</v>
      </c>
      <c r="P53" s="293">
        <v>45426</v>
      </c>
      <c r="Q53" s="226"/>
      <c r="R53" s="54" t="s">
        <v>1020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59">
        <v>17</v>
      </c>
      <c r="B54" s="364">
        <v>45425</v>
      </c>
      <c r="C54" s="365"/>
      <c r="D54" s="365" t="s">
        <v>998</v>
      </c>
      <c r="E54" s="359" t="s">
        <v>557</v>
      </c>
      <c r="F54" s="359">
        <v>1320</v>
      </c>
      <c r="G54" s="359">
        <v>1288</v>
      </c>
      <c r="H54" s="359">
        <v>1339.5</v>
      </c>
      <c r="I54" s="358" t="s">
        <v>999</v>
      </c>
      <c r="J54" s="254" t="s">
        <v>1003</v>
      </c>
      <c r="K54" s="385">
        <f t="shared" ref="K54" si="51">H54-F54</f>
        <v>19.5</v>
      </c>
      <c r="L54" s="349">
        <f t="shared" si="49"/>
        <v>140.64749999999998</v>
      </c>
      <c r="M54" s="350">
        <f t="shared" si="50"/>
        <v>6684.3525</v>
      </c>
      <c r="N54" s="348">
        <v>350</v>
      </c>
      <c r="O54" s="351" t="s">
        <v>548</v>
      </c>
      <c r="P54" s="352">
        <v>45427</v>
      </c>
      <c r="Q54" s="226"/>
      <c r="R54" s="54" t="s">
        <v>1018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73">
        <v>18</v>
      </c>
      <c r="B55" s="375">
        <v>45426</v>
      </c>
      <c r="C55" s="365"/>
      <c r="D55" s="365" t="s">
        <v>928</v>
      </c>
      <c r="E55" s="373" t="s">
        <v>557</v>
      </c>
      <c r="F55" s="373">
        <v>1128.5</v>
      </c>
      <c r="G55" s="373">
        <v>1110</v>
      </c>
      <c r="H55" s="373">
        <v>1141.25</v>
      </c>
      <c r="I55" s="377" t="s">
        <v>929</v>
      </c>
      <c r="J55" s="347" t="s">
        <v>1031</v>
      </c>
      <c r="K55" s="348">
        <f t="shared" ref="K55" si="52">H55-F55</f>
        <v>12.75</v>
      </c>
      <c r="L55" s="349">
        <f t="shared" ref="L55" si="53">(H55*N55)*0.03%</f>
        <v>213.98437499999997</v>
      </c>
      <c r="M55" s="350">
        <f t="shared" ref="M55" si="54">(K55*N55)-L55</f>
        <v>7754.765625</v>
      </c>
      <c r="N55" s="348">
        <v>625</v>
      </c>
      <c r="O55" s="351" t="s">
        <v>548</v>
      </c>
      <c r="P55" s="352">
        <v>45428</v>
      </c>
      <c r="Q55" s="226"/>
      <c r="R55" s="54" t="s">
        <v>1018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433">
        <v>19</v>
      </c>
      <c r="B56" s="409">
        <v>45426</v>
      </c>
      <c r="C56" s="259"/>
      <c r="D56" s="259" t="s">
        <v>989</v>
      </c>
      <c r="E56" s="359" t="s">
        <v>557</v>
      </c>
      <c r="F56" s="359">
        <v>22190</v>
      </c>
      <c r="G56" s="359">
        <v>21890</v>
      </c>
      <c r="H56" s="359">
        <v>22320</v>
      </c>
      <c r="I56" s="358"/>
      <c r="J56" s="435" t="s">
        <v>991</v>
      </c>
      <c r="K56" s="348">
        <f t="shared" ref="K56" si="55">H56-F56</f>
        <v>130</v>
      </c>
      <c r="L56" s="349">
        <f t="shared" ref="L56" si="56">(H56*N56)*0.03%</f>
        <v>167.39999999999998</v>
      </c>
      <c r="M56" s="437">
        <v>2495.1</v>
      </c>
      <c r="N56" s="260">
        <v>25</v>
      </c>
      <c r="O56" s="407" t="s">
        <v>548</v>
      </c>
      <c r="P56" s="409">
        <v>45426</v>
      </c>
      <c r="Q56" s="226"/>
      <c r="R56" s="54" t="s">
        <v>1018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434"/>
      <c r="B57" s="410"/>
      <c r="C57" s="259"/>
      <c r="D57" s="259" t="s">
        <v>990</v>
      </c>
      <c r="E57" s="359" t="s">
        <v>820</v>
      </c>
      <c r="F57" s="359">
        <v>51</v>
      </c>
      <c r="G57" s="359"/>
      <c r="H57" s="359">
        <v>72.5</v>
      </c>
      <c r="I57" s="358"/>
      <c r="J57" s="436"/>
      <c r="K57" s="255">
        <f>F57-H57</f>
        <v>-21.5</v>
      </c>
      <c r="L57" s="256">
        <v>50</v>
      </c>
      <c r="M57" s="438"/>
      <c r="N57" s="260">
        <v>25</v>
      </c>
      <c r="O57" s="408"/>
      <c r="P57" s="410"/>
      <c r="Q57" s="226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60">
        <v>20</v>
      </c>
      <c r="B58" s="361">
        <v>45427</v>
      </c>
      <c r="C58" s="362"/>
      <c r="D58" s="362" t="s">
        <v>997</v>
      </c>
      <c r="E58" s="360" t="s">
        <v>557</v>
      </c>
      <c r="F58" s="360">
        <v>2125</v>
      </c>
      <c r="G58" s="360">
        <v>2096</v>
      </c>
      <c r="H58" s="360">
        <v>2096</v>
      </c>
      <c r="I58" s="363" t="s">
        <v>1000</v>
      </c>
      <c r="J58" s="386" t="s">
        <v>1004</v>
      </c>
      <c r="K58" s="289">
        <f>H58-F58</f>
        <v>-29</v>
      </c>
      <c r="L58" s="290">
        <f t="shared" ref="L58:L59" si="57">(H58*N58)*0.03%</f>
        <v>220.07999999999998</v>
      </c>
      <c r="M58" s="366">
        <f t="shared" ref="M58:M59" si="58">(K58*N58)-L58</f>
        <v>-10370.08</v>
      </c>
      <c r="N58" s="289">
        <v>350</v>
      </c>
      <c r="O58" s="292" t="s">
        <v>558</v>
      </c>
      <c r="P58" s="293">
        <v>45427</v>
      </c>
      <c r="Q58" s="226"/>
      <c r="R58" s="54" t="s">
        <v>1018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73">
        <v>21</v>
      </c>
      <c r="B59" s="375">
        <v>45428</v>
      </c>
      <c r="C59" s="365"/>
      <c r="D59" s="365" t="s">
        <v>900</v>
      </c>
      <c r="E59" s="373" t="s">
        <v>557</v>
      </c>
      <c r="F59" s="373">
        <v>790</v>
      </c>
      <c r="G59" s="373">
        <v>775</v>
      </c>
      <c r="H59" s="373">
        <v>800</v>
      </c>
      <c r="I59" s="377" t="s">
        <v>1029</v>
      </c>
      <c r="J59" s="254" t="s">
        <v>1032</v>
      </c>
      <c r="K59" s="385">
        <f t="shared" ref="K59" si="59">H59-F59</f>
        <v>10</v>
      </c>
      <c r="L59" s="349">
        <f t="shared" si="57"/>
        <v>179.99999999999997</v>
      </c>
      <c r="M59" s="350">
        <f t="shared" si="58"/>
        <v>7320</v>
      </c>
      <c r="N59" s="348">
        <v>750</v>
      </c>
      <c r="O59" s="351" t="s">
        <v>548</v>
      </c>
      <c r="P59" s="352">
        <v>45428</v>
      </c>
      <c r="Q59" s="226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93">
        <v>22</v>
      </c>
      <c r="B60" s="390">
        <v>45428</v>
      </c>
      <c r="C60" s="365"/>
      <c r="D60" s="365" t="s">
        <v>1033</v>
      </c>
      <c r="E60" s="393" t="s">
        <v>557</v>
      </c>
      <c r="F60" s="393">
        <v>1455</v>
      </c>
      <c r="G60" s="393">
        <v>1430</v>
      </c>
      <c r="H60" s="393">
        <v>1462.5</v>
      </c>
      <c r="I60" s="394" t="s">
        <v>1034</v>
      </c>
      <c r="J60" s="254" t="s">
        <v>1032</v>
      </c>
      <c r="K60" s="385">
        <f t="shared" ref="K60" si="60">H60-F60</f>
        <v>7.5</v>
      </c>
      <c r="L60" s="349">
        <f t="shared" ref="L60" si="61">(H60*N60)*0.03%</f>
        <v>175.49999999999997</v>
      </c>
      <c r="M60" s="350">
        <f t="shared" ref="M60" si="62">(K60*N60)-L60</f>
        <v>2824.5</v>
      </c>
      <c r="N60" s="348">
        <v>400</v>
      </c>
      <c r="O60" s="351" t="s">
        <v>548</v>
      </c>
      <c r="P60" s="352">
        <v>45434</v>
      </c>
      <c r="Q60" s="226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83">
        <v>23</v>
      </c>
      <c r="B61" s="382">
        <v>45429</v>
      </c>
      <c r="C61" s="365"/>
      <c r="D61" s="365" t="s">
        <v>989</v>
      </c>
      <c r="E61" s="383" t="s">
        <v>557</v>
      </c>
      <c r="F61" s="383">
        <v>22410</v>
      </c>
      <c r="G61" s="383">
        <v>22290</v>
      </c>
      <c r="H61" s="383">
        <v>22497.5</v>
      </c>
      <c r="I61" s="384" t="s">
        <v>1067</v>
      </c>
      <c r="J61" s="254" t="s">
        <v>1068</v>
      </c>
      <c r="K61" s="385">
        <f t="shared" ref="K61" si="63">H61-F61</f>
        <v>87.5</v>
      </c>
      <c r="L61" s="349">
        <f t="shared" ref="L61" si="64">(H61*N61)*0.03%</f>
        <v>168.73124999999999</v>
      </c>
      <c r="M61" s="350">
        <f t="shared" ref="M61" si="65">(K61*N61)-L61</f>
        <v>2018.76875</v>
      </c>
      <c r="N61" s="348">
        <v>25</v>
      </c>
      <c r="O61" s="351" t="s">
        <v>548</v>
      </c>
      <c r="P61" s="352">
        <v>45429</v>
      </c>
      <c r="Q61" s="226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93">
        <v>24</v>
      </c>
      <c r="B62" s="390">
        <v>45433</v>
      </c>
      <c r="C62" s="365"/>
      <c r="D62" s="365" t="s">
        <v>1079</v>
      </c>
      <c r="E62" s="393" t="s">
        <v>557</v>
      </c>
      <c r="F62" s="393">
        <v>2667.5</v>
      </c>
      <c r="G62" s="393">
        <v>2635</v>
      </c>
      <c r="H62" s="393">
        <v>2692.5</v>
      </c>
      <c r="I62" s="394" t="s">
        <v>1081</v>
      </c>
      <c r="J62" s="254" t="s">
        <v>715</v>
      </c>
      <c r="K62" s="385">
        <f t="shared" ref="K62" si="66">H62-F62</f>
        <v>25</v>
      </c>
      <c r="L62" s="349">
        <f t="shared" ref="L62" si="67">(H62*N62)*0.03%</f>
        <v>282.71249999999998</v>
      </c>
      <c r="M62" s="350">
        <f t="shared" ref="M62" si="68">(K62*N62)-L62</f>
        <v>8467.2875000000004</v>
      </c>
      <c r="N62" s="348">
        <v>350</v>
      </c>
      <c r="O62" s="351" t="s">
        <v>548</v>
      </c>
      <c r="P62" s="352">
        <v>45434</v>
      </c>
      <c r="Q62" s="226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393">
        <v>25</v>
      </c>
      <c r="B63" s="390">
        <v>45433</v>
      </c>
      <c r="C63" s="365"/>
      <c r="D63" s="365" t="s">
        <v>1080</v>
      </c>
      <c r="E63" s="393" t="s">
        <v>557</v>
      </c>
      <c r="F63" s="393">
        <v>1445</v>
      </c>
      <c r="G63" s="393">
        <v>1430</v>
      </c>
      <c r="H63" s="393">
        <v>1461.5</v>
      </c>
      <c r="I63" s="394" t="s">
        <v>1082</v>
      </c>
      <c r="J63" s="254" t="s">
        <v>1114</v>
      </c>
      <c r="K63" s="385">
        <f t="shared" ref="K63" si="69">H63-F63</f>
        <v>16.5</v>
      </c>
      <c r="L63" s="349">
        <f t="shared" ref="L63" si="70">(H63*N63)*0.03%</f>
        <v>284.99249999999995</v>
      </c>
      <c r="M63" s="350">
        <f t="shared" ref="M63" si="71">(K63*N63)-L63</f>
        <v>10440.0075</v>
      </c>
      <c r="N63" s="348">
        <v>650</v>
      </c>
      <c r="O63" s="351" t="s">
        <v>548</v>
      </c>
      <c r="P63" s="352">
        <v>45434</v>
      </c>
      <c r="Q63" s="226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393">
        <v>26</v>
      </c>
      <c r="B64" s="390">
        <v>45434</v>
      </c>
      <c r="C64" s="365"/>
      <c r="D64" s="365" t="s">
        <v>1115</v>
      </c>
      <c r="E64" s="393" t="s">
        <v>557</v>
      </c>
      <c r="F64" s="393">
        <v>1170</v>
      </c>
      <c r="G64" s="393">
        <v>1155</v>
      </c>
      <c r="H64" s="393">
        <v>1182.5</v>
      </c>
      <c r="I64" s="394" t="s">
        <v>1117</v>
      </c>
      <c r="J64" s="254" t="s">
        <v>1116</v>
      </c>
      <c r="K64" s="385">
        <f t="shared" ref="K64" si="72">H64-F64</f>
        <v>12.5</v>
      </c>
      <c r="L64" s="349">
        <f t="shared" ref="L64" si="73">(H64*N64)*0.03%</f>
        <v>248.32499999999999</v>
      </c>
      <c r="M64" s="350">
        <f t="shared" ref="M64" si="74">(K64*N64)-L64</f>
        <v>8501.6749999999993</v>
      </c>
      <c r="N64" s="348">
        <v>700</v>
      </c>
      <c r="O64" s="351" t="s">
        <v>548</v>
      </c>
      <c r="P64" s="352">
        <v>45434</v>
      </c>
      <c r="Q64" s="226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91"/>
      <c r="B65" s="392"/>
      <c r="C65" s="338"/>
      <c r="D65" s="338"/>
      <c r="E65" s="391"/>
      <c r="F65" s="391"/>
      <c r="G65" s="391"/>
      <c r="H65" s="391"/>
      <c r="I65" s="387"/>
      <c r="J65" s="185"/>
      <c r="K65" s="183"/>
      <c r="L65" s="186"/>
      <c r="M65" s="346"/>
      <c r="N65" s="183"/>
      <c r="O65" s="185"/>
      <c r="P65" s="231"/>
      <c r="Q65" s="226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91"/>
      <c r="B66" s="392"/>
      <c r="C66" s="338"/>
      <c r="D66" s="338"/>
      <c r="E66" s="391"/>
      <c r="F66" s="391"/>
      <c r="G66" s="391"/>
      <c r="H66" s="391"/>
      <c r="I66" s="387"/>
      <c r="J66" s="185"/>
      <c r="K66" s="183"/>
      <c r="L66" s="186"/>
      <c r="M66" s="346"/>
      <c r="N66" s="183"/>
      <c r="O66" s="185"/>
      <c r="P66" s="231"/>
      <c r="Q66" s="226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s="341" customFormat="1" ht="12.75" customHeight="1">
      <c r="A67" s="183"/>
      <c r="B67" s="231"/>
      <c r="C67" s="227"/>
      <c r="D67" s="227"/>
      <c r="E67" s="183"/>
      <c r="F67" s="183"/>
      <c r="G67" s="183"/>
      <c r="H67" s="183"/>
      <c r="I67" s="185"/>
      <c r="J67" s="185"/>
      <c r="K67" s="183"/>
      <c r="L67" s="186"/>
      <c r="M67" s="346"/>
      <c r="N67" s="183"/>
      <c r="O67" s="185"/>
      <c r="P67" s="231"/>
      <c r="Q67" s="226"/>
      <c r="R67" s="339"/>
      <c r="S67" s="339"/>
      <c r="T67" s="339"/>
      <c r="U67" s="339"/>
      <c r="V67" s="339"/>
      <c r="W67" s="339"/>
      <c r="X67" s="339"/>
      <c r="Y67" s="339"/>
      <c r="Z67" s="339"/>
      <c r="AA67" s="339"/>
      <c r="AB67" s="339"/>
      <c r="AC67" s="339"/>
      <c r="AD67" s="339"/>
      <c r="AE67" s="339"/>
      <c r="AF67" s="339"/>
      <c r="AG67" s="339"/>
      <c r="AH67" s="339"/>
      <c r="AI67" s="339"/>
      <c r="AJ67" s="340"/>
      <c r="AK67" s="340"/>
      <c r="AL67" s="340"/>
    </row>
    <row r="68" spans="1:38" s="341" customFormat="1" ht="15" customHeight="1">
      <c r="A68" s="340"/>
      <c r="B68" s="226"/>
      <c r="C68" s="342"/>
      <c r="D68" s="342"/>
      <c r="E68" s="340"/>
      <c r="F68" s="340"/>
      <c r="G68" s="340"/>
      <c r="H68" s="340"/>
      <c r="I68" s="343"/>
      <c r="J68" s="343"/>
      <c r="K68" s="340"/>
      <c r="L68" s="344"/>
      <c r="M68" s="345"/>
      <c r="N68" s="340"/>
      <c r="O68" s="343"/>
      <c r="P68" s="226"/>
      <c r="R68" s="339"/>
      <c r="S68" s="339"/>
      <c r="T68" s="339"/>
      <c r="U68" s="339"/>
      <c r="V68" s="339"/>
      <c r="W68" s="339"/>
      <c r="X68" s="339"/>
      <c r="Y68" s="339"/>
      <c r="Z68" s="339"/>
      <c r="AA68" s="339"/>
      <c r="AB68" s="339"/>
      <c r="AC68" s="339"/>
      <c r="AD68" s="339"/>
      <c r="AE68" s="339"/>
      <c r="AF68" s="339"/>
      <c r="AG68" s="339"/>
      <c r="AH68" s="339"/>
      <c r="AI68" s="339"/>
    </row>
    <row r="69" spans="1:38" ht="12.75" customHeight="1">
      <c r="A69" s="118"/>
      <c r="B69" s="120"/>
      <c r="C69" s="117"/>
      <c r="D69" s="117"/>
      <c r="E69" s="118"/>
      <c r="F69" s="118"/>
      <c r="G69" s="118"/>
      <c r="H69" s="121"/>
      <c r="I69" s="121"/>
      <c r="J69" s="121"/>
      <c r="K69" s="117"/>
      <c r="L69" s="118"/>
      <c r="M69" s="118"/>
      <c r="N69" s="118"/>
      <c r="O69" s="121"/>
      <c r="P69" s="121"/>
      <c r="Q69" s="121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3.8">
      <c r="A70" s="122" t="s">
        <v>563</v>
      </c>
      <c r="B70" s="122"/>
      <c r="C70" s="122"/>
      <c r="D70" s="122"/>
      <c r="E70" s="123"/>
      <c r="F70" s="101"/>
      <c r="G70" s="101"/>
      <c r="H70" s="101"/>
      <c r="I70" s="101"/>
      <c r="J70" s="1"/>
      <c r="K70" s="6"/>
      <c r="L70" s="6"/>
      <c r="M70" s="6"/>
      <c r="N70" s="1"/>
      <c r="O70" s="1"/>
      <c r="P70" s="37"/>
      <c r="Q70" s="37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37"/>
      <c r="AK70" s="37"/>
      <c r="AL70" s="37"/>
    </row>
    <row r="71" spans="1:38" ht="39.6">
      <c r="A71" s="93" t="s">
        <v>16</v>
      </c>
      <c r="B71" s="93" t="s">
        <v>522</v>
      </c>
      <c r="C71" s="93"/>
      <c r="D71" s="94" t="s">
        <v>533</v>
      </c>
      <c r="E71" s="93" t="s">
        <v>534</v>
      </c>
      <c r="F71" s="93" t="s">
        <v>535</v>
      </c>
      <c r="G71" s="93" t="s">
        <v>555</v>
      </c>
      <c r="H71" s="93" t="s">
        <v>537</v>
      </c>
      <c r="I71" s="93" t="s">
        <v>538</v>
      </c>
      <c r="J71" s="92" t="s">
        <v>539</v>
      </c>
      <c r="K71" s="92" t="s">
        <v>564</v>
      </c>
      <c r="L71" s="95" t="s">
        <v>541</v>
      </c>
      <c r="M71" s="116" t="s">
        <v>561</v>
      </c>
      <c r="N71" s="93" t="s">
        <v>562</v>
      </c>
      <c r="O71" s="93" t="s">
        <v>543</v>
      </c>
      <c r="P71" s="94" t="s">
        <v>544</v>
      </c>
      <c r="Q71" s="229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37"/>
      <c r="AK71" s="37"/>
      <c r="AL71" s="37"/>
    </row>
    <row r="72" spans="1:38" ht="12.75" customHeight="1">
      <c r="A72" s="433">
        <v>1</v>
      </c>
      <c r="B72" s="409">
        <v>45411</v>
      </c>
      <c r="C72" s="259"/>
      <c r="D72" s="259" t="s">
        <v>864</v>
      </c>
      <c r="E72" s="260" t="s">
        <v>820</v>
      </c>
      <c r="F72" s="260">
        <v>81</v>
      </c>
      <c r="G72" s="260"/>
      <c r="H72" s="260">
        <v>45</v>
      </c>
      <c r="I72" s="261"/>
      <c r="J72" s="407" t="s">
        <v>588</v>
      </c>
      <c r="K72" s="255">
        <f>F72-H72</f>
        <v>36</v>
      </c>
      <c r="L72" s="256">
        <v>50</v>
      </c>
      <c r="M72" s="413">
        <v>900</v>
      </c>
      <c r="N72" s="255">
        <v>25</v>
      </c>
      <c r="O72" s="407" t="s">
        <v>548</v>
      </c>
      <c r="P72" s="443">
        <v>45420</v>
      </c>
      <c r="Q72" s="226"/>
      <c r="R72" s="54" t="s">
        <v>1018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434"/>
      <c r="B73" s="410"/>
      <c r="C73" s="259"/>
      <c r="D73" s="259" t="s">
        <v>865</v>
      </c>
      <c r="E73" s="260" t="s">
        <v>820</v>
      </c>
      <c r="F73" s="260">
        <v>95</v>
      </c>
      <c r="G73" s="260"/>
      <c r="H73" s="260">
        <v>91</v>
      </c>
      <c r="I73" s="261"/>
      <c r="J73" s="408"/>
      <c r="K73" s="255">
        <f>F73-H73</f>
        <v>4</v>
      </c>
      <c r="L73" s="256">
        <v>50</v>
      </c>
      <c r="M73" s="414"/>
      <c r="N73" s="255">
        <v>25</v>
      </c>
      <c r="O73" s="408"/>
      <c r="P73" s="443"/>
      <c r="Q73" s="226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433">
        <v>2</v>
      </c>
      <c r="B74" s="409">
        <v>45414</v>
      </c>
      <c r="C74" s="259"/>
      <c r="D74" s="259" t="s">
        <v>870</v>
      </c>
      <c r="E74" s="260" t="s">
        <v>557</v>
      </c>
      <c r="F74" s="260">
        <v>32</v>
      </c>
      <c r="G74" s="260"/>
      <c r="H74" s="260">
        <v>44</v>
      </c>
      <c r="I74" s="261"/>
      <c r="J74" s="407" t="s">
        <v>872</v>
      </c>
      <c r="K74" s="255">
        <f>H74-F74</f>
        <v>12</v>
      </c>
      <c r="L74" s="256">
        <v>50</v>
      </c>
      <c r="M74" s="413">
        <v>2700</v>
      </c>
      <c r="N74" s="255">
        <v>400</v>
      </c>
      <c r="O74" s="407" t="s">
        <v>548</v>
      </c>
      <c r="P74" s="409">
        <v>45414</v>
      </c>
      <c r="Q74" s="226"/>
      <c r="R74" s="54" t="s">
        <v>1018</v>
      </c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434"/>
      <c r="B75" s="410"/>
      <c r="C75" s="259"/>
      <c r="D75" s="259" t="s">
        <v>871</v>
      </c>
      <c r="E75" s="260" t="s">
        <v>820</v>
      </c>
      <c r="F75" s="260">
        <v>16</v>
      </c>
      <c r="G75" s="260"/>
      <c r="H75" s="260">
        <v>21</v>
      </c>
      <c r="I75" s="261"/>
      <c r="J75" s="408"/>
      <c r="K75" s="255">
        <f>F75-H75</f>
        <v>-5</v>
      </c>
      <c r="L75" s="256">
        <v>50</v>
      </c>
      <c r="M75" s="414"/>
      <c r="N75" s="255">
        <v>400</v>
      </c>
      <c r="O75" s="408"/>
      <c r="P75" s="410"/>
      <c r="Q75" s="226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118"/>
      <c r="AK75" s="118"/>
      <c r="AL75" s="118"/>
    </row>
    <row r="76" spans="1:38" ht="12.75" customHeight="1">
      <c r="A76" s="273">
        <v>3</v>
      </c>
      <c r="B76" s="274">
        <v>45414</v>
      </c>
      <c r="C76" s="259"/>
      <c r="D76" s="259" t="s">
        <v>873</v>
      </c>
      <c r="E76" s="260" t="s">
        <v>557</v>
      </c>
      <c r="F76" s="260">
        <v>40</v>
      </c>
      <c r="G76" s="260">
        <v>10</v>
      </c>
      <c r="H76" s="260">
        <v>65.5</v>
      </c>
      <c r="I76" s="261" t="s">
        <v>874</v>
      </c>
      <c r="J76" s="254" t="s">
        <v>875</v>
      </c>
      <c r="K76" s="255">
        <f>H76-F76</f>
        <v>25.5</v>
      </c>
      <c r="L76" s="256">
        <v>50</v>
      </c>
      <c r="M76" s="257">
        <f t="shared" ref="M76" si="75">(K76*N76)-L76</f>
        <v>587.5</v>
      </c>
      <c r="N76" s="255">
        <v>25</v>
      </c>
      <c r="O76" s="272" t="s">
        <v>548</v>
      </c>
      <c r="P76" s="274">
        <v>45414</v>
      </c>
      <c r="Q76" s="226"/>
      <c r="R76" s="54" t="s">
        <v>1018</v>
      </c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118"/>
      <c r="AK76" s="118"/>
      <c r="AL76" s="118"/>
    </row>
    <row r="77" spans="1:38" ht="12.75" customHeight="1">
      <c r="A77" s="260">
        <v>4</v>
      </c>
      <c r="B77" s="258">
        <v>45414</v>
      </c>
      <c r="C77" s="259"/>
      <c r="D77" s="259" t="s">
        <v>873</v>
      </c>
      <c r="E77" s="260" t="s">
        <v>557</v>
      </c>
      <c r="F77" s="260">
        <v>37.5</v>
      </c>
      <c r="G77" s="260">
        <v>10</v>
      </c>
      <c r="H77" s="260">
        <v>57.5</v>
      </c>
      <c r="I77" s="261" t="s">
        <v>874</v>
      </c>
      <c r="J77" s="254" t="s">
        <v>851</v>
      </c>
      <c r="K77" s="255">
        <f>H77-F77</f>
        <v>20</v>
      </c>
      <c r="L77" s="256">
        <v>50</v>
      </c>
      <c r="M77" s="257">
        <f t="shared" ref="M77" si="76">(K77*N77)-L77</f>
        <v>450</v>
      </c>
      <c r="N77" s="255">
        <v>25</v>
      </c>
      <c r="O77" s="254" t="s">
        <v>548</v>
      </c>
      <c r="P77" s="258">
        <v>45414</v>
      </c>
      <c r="Q77" s="226"/>
      <c r="R77" s="54" t="s">
        <v>1018</v>
      </c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118"/>
      <c r="AK77" s="118"/>
      <c r="AL77" s="118"/>
    </row>
    <row r="78" spans="1:38" ht="12.75" customHeight="1">
      <c r="A78" s="429">
        <v>5</v>
      </c>
      <c r="B78" s="419">
        <v>45414</v>
      </c>
      <c r="C78" s="285"/>
      <c r="D78" s="285" t="s">
        <v>870</v>
      </c>
      <c r="E78" s="286" t="s">
        <v>557</v>
      </c>
      <c r="F78" s="286">
        <v>39</v>
      </c>
      <c r="G78" s="286"/>
      <c r="H78" s="286">
        <v>30.5</v>
      </c>
      <c r="I78" s="287"/>
      <c r="J78" s="417" t="s">
        <v>895</v>
      </c>
      <c r="K78" s="279">
        <f>H78-F78</f>
        <v>-8.5</v>
      </c>
      <c r="L78" s="280">
        <v>50</v>
      </c>
      <c r="M78" s="423">
        <v>-1700</v>
      </c>
      <c r="N78" s="300">
        <v>400</v>
      </c>
      <c r="O78" s="417" t="s">
        <v>558</v>
      </c>
      <c r="P78" s="419">
        <v>45415</v>
      </c>
      <c r="Q78" s="226"/>
      <c r="R78" s="54" t="s">
        <v>1018</v>
      </c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118"/>
      <c r="AK78" s="118"/>
      <c r="AL78" s="118"/>
    </row>
    <row r="79" spans="1:38" ht="12.75" customHeight="1">
      <c r="A79" s="430"/>
      <c r="B79" s="420"/>
      <c r="C79" s="285"/>
      <c r="D79" s="285" t="s">
        <v>871</v>
      </c>
      <c r="E79" s="286" t="s">
        <v>820</v>
      </c>
      <c r="F79" s="286">
        <v>19</v>
      </c>
      <c r="G79" s="286"/>
      <c r="H79" s="286">
        <v>14.5</v>
      </c>
      <c r="I79" s="287"/>
      <c r="J79" s="418"/>
      <c r="K79" s="279">
        <f>F79-H79</f>
        <v>4.5</v>
      </c>
      <c r="L79" s="280">
        <v>50</v>
      </c>
      <c r="M79" s="424"/>
      <c r="N79" s="279">
        <v>400</v>
      </c>
      <c r="O79" s="418"/>
      <c r="P79" s="420"/>
      <c r="Q79" s="226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118"/>
      <c r="AK79" s="118"/>
      <c r="AL79" s="118"/>
    </row>
    <row r="80" spans="1:38" ht="12.75" customHeight="1">
      <c r="A80" s="433">
        <v>6</v>
      </c>
      <c r="B80" s="409">
        <v>45415</v>
      </c>
      <c r="C80" s="259"/>
      <c r="D80" s="259" t="s">
        <v>876</v>
      </c>
      <c r="E80" s="260" t="s">
        <v>820</v>
      </c>
      <c r="F80" s="260">
        <v>132</v>
      </c>
      <c r="G80" s="260"/>
      <c r="H80" s="260">
        <v>87</v>
      </c>
      <c r="I80" s="261"/>
      <c r="J80" s="407" t="s">
        <v>858</v>
      </c>
      <c r="K80" s="255">
        <f>F80-H80</f>
        <v>45</v>
      </c>
      <c r="L80" s="256">
        <v>50</v>
      </c>
      <c r="M80" s="413">
        <v>500</v>
      </c>
      <c r="N80" s="255">
        <v>25</v>
      </c>
      <c r="O80" s="407" t="s">
        <v>548</v>
      </c>
      <c r="P80" s="443">
        <v>45414</v>
      </c>
      <c r="Q80" s="226"/>
      <c r="R80" s="54" t="s">
        <v>1020</v>
      </c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434"/>
      <c r="B81" s="410"/>
      <c r="C81" s="259"/>
      <c r="D81" s="259" t="s">
        <v>877</v>
      </c>
      <c r="E81" s="260" t="s">
        <v>557</v>
      </c>
      <c r="F81" s="260">
        <v>26</v>
      </c>
      <c r="G81" s="260"/>
      <c r="H81" s="260">
        <v>5</v>
      </c>
      <c r="I81" s="261"/>
      <c r="J81" s="408"/>
      <c r="K81" s="255">
        <f>H81-F81</f>
        <v>-21</v>
      </c>
      <c r="L81" s="256">
        <v>50</v>
      </c>
      <c r="M81" s="414"/>
      <c r="N81" s="255">
        <v>25</v>
      </c>
      <c r="O81" s="408"/>
      <c r="P81" s="443"/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433">
        <v>7</v>
      </c>
      <c r="B82" s="409">
        <v>45415</v>
      </c>
      <c r="C82" s="259"/>
      <c r="D82" s="259" t="s">
        <v>883</v>
      </c>
      <c r="E82" s="260" t="s">
        <v>557</v>
      </c>
      <c r="F82" s="260">
        <v>130</v>
      </c>
      <c r="G82" s="260"/>
      <c r="H82" s="260">
        <v>212.5</v>
      </c>
      <c r="I82" s="261"/>
      <c r="J82" s="407" t="s">
        <v>885</v>
      </c>
      <c r="K82" s="255">
        <f>H82-F82</f>
        <v>82.5</v>
      </c>
      <c r="L82" s="256">
        <v>50</v>
      </c>
      <c r="M82" s="413">
        <v>725</v>
      </c>
      <c r="N82" s="255">
        <v>25</v>
      </c>
      <c r="O82" s="407" t="s">
        <v>548</v>
      </c>
      <c r="P82" s="443">
        <v>45415</v>
      </c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434"/>
      <c r="B83" s="410"/>
      <c r="C83" s="259"/>
      <c r="D83" s="259" t="s">
        <v>884</v>
      </c>
      <c r="E83" s="260" t="s">
        <v>820</v>
      </c>
      <c r="F83" s="260">
        <v>63</v>
      </c>
      <c r="G83" s="260"/>
      <c r="H83" s="260">
        <v>112.5</v>
      </c>
      <c r="I83" s="261"/>
      <c r="J83" s="408"/>
      <c r="K83" s="255">
        <f>F83-H83</f>
        <v>-49.5</v>
      </c>
      <c r="L83" s="256">
        <v>50</v>
      </c>
      <c r="M83" s="414"/>
      <c r="N83" s="255">
        <v>25</v>
      </c>
      <c r="O83" s="408"/>
      <c r="P83" s="443"/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83">
        <v>8</v>
      </c>
      <c r="B84" s="284">
        <v>45415</v>
      </c>
      <c r="C84" s="285"/>
      <c r="D84" s="285" t="s">
        <v>886</v>
      </c>
      <c r="E84" s="286" t="s">
        <v>557</v>
      </c>
      <c r="F84" s="286">
        <v>122</v>
      </c>
      <c r="G84" s="286">
        <v>80</v>
      </c>
      <c r="H84" s="286">
        <v>80</v>
      </c>
      <c r="I84" s="287" t="s">
        <v>887</v>
      </c>
      <c r="J84" s="278" t="s">
        <v>891</v>
      </c>
      <c r="K84" s="279">
        <f t="shared" ref="K84:K89" si="77">H84-F84</f>
        <v>-42</v>
      </c>
      <c r="L84" s="280">
        <v>50</v>
      </c>
      <c r="M84" s="281">
        <f t="shared" ref="M84" si="78">(K84*N84)-L84</f>
        <v>-1730</v>
      </c>
      <c r="N84" s="279">
        <v>40</v>
      </c>
      <c r="O84" s="278" t="s">
        <v>558</v>
      </c>
      <c r="P84" s="282">
        <v>45415</v>
      </c>
      <c r="Q84" s="226"/>
      <c r="R84" s="54" t="s">
        <v>1020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276">
        <v>9</v>
      </c>
      <c r="B85" s="275">
        <v>45415</v>
      </c>
      <c r="C85" s="259"/>
      <c r="D85" s="259" t="s">
        <v>888</v>
      </c>
      <c r="E85" s="260" t="s">
        <v>557</v>
      </c>
      <c r="F85" s="260">
        <v>295</v>
      </c>
      <c r="G85" s="260">
        <v>190</v>
      </c>
      <c r="H85" s="260">
        <v>360</v>
      </c>
      <c r="I85" s="261" t="s">
        <v>889</v>
      </c>
      <c r="J85" s="254" t="s">
        <v>890</v>
      </c>
      <c r="K85" s="255">
        <f t="shared" si="77"/>
        <v>65</v>
      </c>
      <c r="L85" s="256">
        <v>50</v>
      </c>
      <c r="M85" s="257">
        <f t="shared" ref="M85:M86" si="79">(K85*N85)-L85</f>
        <v>925</v>
      </c>
      <c r="N85" s="255">
        <v>15</v>
      </c>
      <c r="O85" s="254" t="s">
        <v>548</v>
      </c>
      <c r="P85" s="258">
        <v>45415</v>
      </c>
      <c r="Q85" s="226"/>
      <c r="R85" s="54" t="s">
        <v>1018</v>
      </c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83">
        <v>10</v>
      </c>
      <c r="B86" s="284">
        <v>45418</v>
      </c>
      <c r="C86" s="285"/>
      <c r="D86" s="285" t="s">
        <v>902</v>
      </c>
      <c r="E86" s="286" t="s">
        <v>557</v>
      </c>
      <c r="F86" s="286">
        <v>385</v>
      </c>
      <c r="G86" s="286">
        <v>280</v>
      </c>
      <c r="H86" s="286">
        <v>280</v>
      </c>
      <c r="I86" s="287" t="s">
        <v>903</v>
      </c>
      <c r="J86" s="278" t="s">
        <v>904</v>
      </c>
      <c r="K86" s="279">
        <f t="shared" si="77"/>
        <v>-105</v>
      </c>
      <c r="L86" s="280">
        <v>50</v>
      </c>
      <c r="M86" s="281">
        <f t="shared" si="79"/>
        <v>-1625</v>
      </c>
      <c r="N86" s="279">
        <v>15</v>
      </c>
      <c r="O86" s="278" t="s">
        <v>558</v>
      </c>
      <c r="P86" s="282">
        <v>45418</v>
      </c>
      <c r="Q86" s="226"/>
      <c r="R86" s="54" t="s">
        <v>1019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76">
        <v>11</v>
      </c>
      <c r="B87" s="275">
        <v>45419</v>
      </c>
      <c r="C87" s="259"/>
      <c r="D87" s="259" t="s">
        <v>907</v>
      </c>
      <c r="E87" s="260" t="s">
        <v>557</v>
      </c>
      <c r="F87" s="260">
        <v>82</v>
      </c>
      <c r="G87" s="260">
        <v>49</v>
      </c>
      <c r="H87" s="260">
        <v>102</v>
      </c>
      <c r="I87" s="261" t="s">
        <v>908</v>
      </c>
      <c r="J87" s="254" t="s">
        <v>851</v>
      </c>
      <c r="K87" s="255">
        <f t="shared" si="77"/>
        <v>20</v>
      </c>
      <c r="L87" s="256">
        <v>50</v>
      </c>
      <c r="M87" s="257">
        <f t="shared" ref="M87:M88" si="80">(K87*N87)-L87</f>
        <v>450</v>
      </c>
      <c r="N87" s="255">
        <v>25</v>
      </c>
      <c r="O87" s="254" t="s">
        <v>548</v>
      </c>
      <c r="P87" s="258">
        <v>45419</v>
      </c>
      <c r="Q87" s="226"/>
      <c r="R87" s="54" t="s">
        <v>1018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83">
        <v>12</v>
      </c>
      <c r="B88" s="284">
        <v>45419</v>
      </c>
      <c r="C88" s="285"/>
      <c r="D88" s="285" t="s">
        <v>911</v>
      </c>
      <c r="E88" s="286" t="s">
        <v>557</v>
      </c>
      <c r="F88" s="286">
        <v>45</v>
      </c>
      <c r="G88" s="286">
        <v>9</v>
      </c>
      <c r="H88" s="286">
        <v>9</v>
      </c>
      <c r="I88" s="287" t="s">
        <v>912</v>
      </c>
      <c r="J88" s="278" t="s">
        <v>913</v>
      </c>
      <c r="K88" s="279">
        <f t="shared" si="77"/>
        <v>-36</v>
      </c>
      <c r="L88" s="280">
        <v>50</v>
      </c>
      <c r="M88" s="281">
        <f t="shared" si="80"/>
        <v>-1490</v>
      </c>
      <c r="N88" s="279">
        <v>40</v>
      </c>
      <c r="O88" s="278" t="s">
        <v>558</v>
      </c>
      <c r="P88" s="282">
        <v>45419</v>
      </c>
      <c r="Q88" s="226"/>
      <c r="R88" s="54" t="s">
        <v>1020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433">
        <v>13</v>
      </c>
      <c r="B89" s="409">
        <v>45419</v>
      </c>
      <c r="C89" s="259"/>
      <c r="D89" s="259" t="s">
        <v>921</v>
      </c>
      <c r="E89" s="260" t="s">
        <v>557</v>
      </c>
      <c r="F89" s="260">
        <v>11.6</v>
      </c>
      <c r="G89" s="260"/>
      <c r="H89" s="260">
        <v>14.2</v>
      </c>
      <c r="I89" s="261"/>
      <c r="J89" s="407" t="s">
        <v>923</v>
      </c>
      <c r="K89" s="255">
        <f t="shared" si="77"/>
        <v>2.5999999999999996</v>
      </c>
      <c r="L89" s="256">
        <v>50</v>
      </c>
      <c r="M89" s="413">
        <v>1970</v>
      </c>
      <c r="N89" s="255">
        <v>2300</v>
      </c>
      <c r="O89" s="407" t="s">
        <v>548</v>
      </c>
      <c r="P89" s="409">
        <v>45419</v>
      </c>
      <c r="Q89" s="226"/>
      <c r="R89" s="54" t="s">
        <v>1018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434"/>
      <c r="B90" s="410"/>
      <c r="C90" s="259"/>
      <c r="D90" s="259" t="s">
        <v>922</v>
      </c>
      <c r="E90" s="260" t="s">
        <v>820</v>
      </c>
      <c r="F90" s="260">
        <v>8.1999999999999993</v>
      </c>
      <c r="G90" s="260"/>
      <c r="H90" s="260">
        <v>9.9</v>
      </c>
      <c r="I90" s="261"/>
      <c r="J90" s="408"/>
      <c r="K90" s="255">
        <f>F90-H90</f>
        <v>-1.7000000000000011</v>
      </c>
      <c r="L90" s="256">
        <v>50</v>
      </c>
      <c r="M90" s="414"/>
      <c r="N90" s="255">
        <v>2300</v>
      </c>
      <c r="O90" s="408"/>
      <c r="P90" s="410"/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76">
        <v>14</v>
      </c>
      <c r="B91" s="275">
        <v>45419</v>
      </c>
      <c r="C91" s="259"/>
      <c r="D91" s="259" t="s">
        <v>924</v>
      </c>
      <c r="E91" s="260" t="s">
        <v>557</v>
      </c>
      <c r="F91" s="260">
        <v>200</v>
      </c>
      <c r="G91" s="260">
        <v>90</v>
      </c>
      <c r="H91" s="260">
        <v>255</v>
      </c>
      <c r="I91" s="261" t="s">
        <v>925</v>
      </c>
      <c r="J91" s="254" t="s">
        <v>683</v>
      </c>
      <c r="K91" s="255">
        <f>H91-F91</f>
        <v>55</v>
      </c>
      <c r="L91" s="256">
        <v>50</v>
      </c>
      <c r="M91" s="257">
        <f t="shared" ref="M91" si="81">(K91*N91)-L91</f>
        <v>775</v>
      </c>
      <c r="N91" s="255">
        <v>15</v>
      </c>
      <c r="O91" s="254" t="s">
        <v>548</v>
      </c>
      <c r="P91" s="258">
        <v>45419</v>
      </c>
      <c r="Q91" s="226"/>
      <c r="R91" s="54" t="s">
        <v>1020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60">
        <v>15</v>
      </c>
      <c r="B92" s="258">
        <v>45420</v>
      </c>
      <c r="C92" s="259"/>
      <c r="D92" s="259" t="s">
        <v>931</v>
      </c>
      <c r="E92" s="260" t="s">
        <v>557</v>
      </c>
      <c r="F92" s="260">
        <v>54</v>
      </c>
      <c r="G92" s="260">
        <v>0</v>
      </c>
      <c r="H92" s="260">
        <v>80</v>
      </c>
      <c r="I92" s="261" t="s">
        <v>932</v>
      </c>
      <c r="J92" s="254" t="s">
        <v>934</v>
      </c>
      <c r="K92" s="255">
        <f>H92-F92</f>
        <v>26</v>
      </c>
      <c r="L92" s="256">
        <v>50</v>
      </c>
      <c r="M92" s="257">
        <f t="shared" ref="M92" si="82">(K92*N92)-L92</f>
        <v>600</v>
      </c>
      <c r="N92" s="255">
        <v>25</v>
      </c>
      <c r="O92" s="254" t="s">
        <v>548</v>
      </c>
      <c r="P92" s="258">
        <v>45420</v>
      </c>
      <c r="Q92" s="226"/>
      <c r="R92" s="54" t="s">
        <v>1018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441">
        <v>16</v>
      </c>
      <c r="B93" s="415">
        <v>45420</v>
      </c>
      <c r="C93" s="312"/>
      <c r="D93" s="312" t="s">
        <v>864</v>
      </c>
      <c r="E93" s="310" t="s">
        <v>820</v>
      </c>
      <c r="F93" s="310">
        <v>121</v>
      </c>
      <c r="G93" s="310"/>
      <c r="H93" s="310">
        <v>136</v>
      </c>
      <c r="I93" s="313"/>
      <c r="J93" s="411" t="s">
        <v>960</v>
      </c>
      <c r="K93" s="330">
        <f>F93-H93</f>
        <v>-15</v>
      </c>
      <c r="L93" s="331">
        <v>50</v>
      </c>
      <c r="M93" s="439">
        <v>225</v>
      </c>
      <c r="N93" s="330">
        <v>25</v>
      </c>
      <c r="O93" s="411" t="s">
        <v>565</v>
      </c>
      <c r="P93" s="415">
        <v>45422</v>
      </c>
      <c r="Q93" s="226"/>
      <c r="R93" s="54" t="s">
        <v>1018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442"/>
      <c r="B94" s="416"/>
      <c r="C94" s="312"/>
      <c r="D94" s="312" t="s">
        <v>933</v>
      </c>
      <c r="E94" s="310" t="s">
        <v>820</v>
      </c>
      <c r="F94" s="310">
        <v>69</v>
      </c>
      <c r="G94" s="310"/>
      <c r="H94" s="310">
        <v>41</v>
      </c>
      <c r="I94" s="313"/>
      <c r="J94" s="412"/>
      <c r="K94" s="330">
        <f>F94-H94</f>
        <v>28</v>
      </c>
      <c r="L94" s="331">
        <v>50</v>
      </c>
      <c r="M94" s="440"/>
      <c r="N94" s="330">
        <v>25</v>
      </c>
      <c r="O94" s="412"/>
      <c r="P94" s="416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433">
        <v>17</v>
      </c>
      <c r="B95" s="409">
        <v>45421</v>
      </c>
      <c r="C95" s="259"/>
      <c r="D95" s="259" t="s">
        <v>936</v>
      </c>
      <c r="E95" s="260" t="s">
        <v>557</v>
      </c>
      <c r="F95" s="260">
        <v>51</v>
      </c>
      <c r="G95" s="260"/>
      <c r="H95" s="260">
        <v>112.5</v>
      </c>
      <c r="I95" s="261"/>
      <c r="J95" s="407" t="s">
        <v>938</v>
      </c>
      <c r="K95" s="255">
        <f>H95-F95</f>
        <v>61.5</v>
      </c>
      <c r="L95" s="256">
        <v>50</v>
      </c>
      <c r="M95" s="413">
        <v>887.5</v>
      </c>
      <c r="N95" s="255">
        <v>25</v>
      </c>
      <c r="O95" s="407" t="s">
        <v>548</v>
      </c>
      <c r="P95" s="409">
        <v>45421</v>
      </c>
      <c r="Q95" s="226"/>
      <c r="R95" s="54" t="s">
        <v>1020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434"/>
      <c r="B96" s="410"/>
      <c r="C96" s="259"/>
      <c r="D96" s="259" t="s">
        <v>937</v>
      </c>
      <c r="E96" s="260" t="s">
        <v>557</v>
      </c>
      <c r="F96" s="260">
        <v>41</v>
      </c>
      <c r="G96" s="260"/>
      <c r="H96" s="260">
        <v>19</v>
      </c>
      <c r="I96" s="261"/>
      <c r="J96" s="408"/>
      <c r="K96" s="255">
        <f>H96-F96</f>
        <v>-22</v>
      </c>
      <c r="L96" s="256">
        <v>50</v>
      </c>
      <c r="M96" s="414"/>
      <c r="N96" s="255">
        <v>25</v>
      </c>
      <c r="O96" s="408"/>
      <c r="P96" s="410"/>
      <c r="Q96" s="226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83">
        <v>18</v>
      </c>
      <c r="B97" s="284">
        <v>45421</v>
      </c>
      <c r="C97" s="285"/>
      <c r="D97" s="285" t="s">
        <v>941</v>
      </c>
      <c r="E97" s="286" t="s">
        <v>557</v>
      </c>
      <c r="F97" s="286">
        <v>50</v>
      </c>
      <c r="G97" s="286">
        <v>0</v>
      </c>
      <c r="H97" s="286">
        <v>0</v>
      </c>
      <c r="I97" s="287" t="s">
        <v>942</v>
      </c>
      <c r="J97" s="278" t="s">
        <v>953</v>
      </c>
      <c r="K97" s="279">
        <f t="shared" ref="K97" si="83">H97-F97</f>
        <v>-50</v>
      </c>
      <c r="L97" s="280">
        <v>25</v>
      </c>
      <c r="M97" s="281">
        <f t="shared" ref="M97" si="84">(K97*N97)-L97</f>
        <v>-1275</v>
      </c>
      <c r="N97" s="279">
        <v>25</v>
      </c>
      <c r="O97" s="278" t="s">
        <v>558</v>
      </c>
      <c r="P97" s="282">
        <v>45421</v>
      </c>
      <c r="Q97" s="226"/>
      <c r="R97" s="54" t="s">
        <v>1020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433">
        <v>19</v>
      </c>
      <c r="B98" s="409">
        <v>45421</v>
      </c>
      <c r="C98" s="259"/>
      <c r="D98" s="259" t="s">
        <v>943</v>
      </c>
      <c r="E98" s="260" t="s">
        <v>557</v>
      </c>
      <c r="F98" s="260">
        <v>66.5</v>
      </c>
      <c r="G98" s="260"/>
      <c r="H98" s="260">
        <v>76</v>
      </c>
      <c r="I98" s="261"/>
      <c r="J98" s="407" t="s">
        <v>1005</v>
      </c>
      <c r="K98" s="255">
        <f>H98-F98</f>
        <v>9.5</v>
      </c>
      <c r="L98" s="256">
        <v>50</v>
      </c>
      <c r="M98" s="413">
        <v>1325</v>
      </c>
      <c r="N98" s="255">
        <v>150</v>
      </c>
      <c r="O98" s="407" t="s">
        <v>548</v>
      </c>
      <c r="P98" s="409">
        <v>45427</v>
      </c>
      <c r="Q98" s="226"/>
      <c r="R98" s="54" t="s">
        <v>1020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434"/>
      <c r="B99" s="410"/>
      <c r="C99" s="259"/>
      <c r="D99" s="259" t="s">
        <v>944</v>
      </c>
      <c r="E99" s="260" t="s">
        <v>820</v>
      </c>
      <c r="F99" s="260">
        <v>40.5</v>
      </c>
      <c r="G99" s="260"/>
      <c r="H99" s="260">
        <v>40.5</v>
      </c>
      <c r="I99" s="261"/>
      <c r="J99" s="408"/>
      <c r="K99" s="255">
        <f>H99-F99</f>
        <v>0</v>
      </c>
      <c r="L99" s="256">
        <v>50</v>
      </c>
      <c r="M99" s="414"/>
      <c r="N99" s="255">
        <v>150</v>
      </c>
      <c r="O99" s="408"/>
      <c r="P99" s="410"/>
      <c r="Q99" s="226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283">
        <v>20</v>
      </c>
      <c r="B100" s="284">
        <v>45421</v>
      </c>
      <c r="C100" s="285"/>
      <c r="D100" s="285" t="s">
        <v>945</v>
      </c>
      <c r="E100" s="286" t="s">
        <v>557</v>
      </c>
      <c r="F100" s="286">
        <v>350</v>
      </c>
      <c r="G100" s="286">
        <v>250</v>
      </c>
      <c r="H100" s="286">
        <v>265</v>
      </c>
      <c r="I100" s="287" t="s">
        <v>946</v>
      </c>
      <c r="J100" s="278" t="s">
        <v>951</v>
      </c>
      <c r="K100" s="279">
        <f t="shared" ref="K100" si="85">H100-F100</f>
        <v>-85</v>
      </c>
      <c r="L100" s="280">
        <v>50</v>
      </c>
      <c r="M100" s="281">
        <f t="shared" ref="M100:M101" si="86">(K100*N100)-L100</f>
        <v>-1325</v>
      </c>
      <c r="N100" s="279">
        <v>15</v>
      </c>
      <c r="O100" s="278" t="s">
        <v>558</v>
      </c>
      <c r="P100" s="282">
        <v>45421</v>
      </c>
      <c r="Q100" s="226"/>
      <c r="R100" s="54" t="s">
        <v>1018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333">
        <v>21</v>
      </c>
      <c r="B101" s="335">
        <v>45422</v>
      </c>
      <c r="C101" s="312"/>
      <c r="D101" s="312" t="s">
        <v>956</v>
      </c>
      <c r="E101" s="310" t="s">
        <v>557</v>
      </c>
      <c r="F101" s="310">
        <v>137.5</v>
      </c>
      <c r="G101" s="310">
        <v>80</v>
      </c>
      <c r="H101" s="310">
        <v>145</v>
      </c>
      <c r="I101" s="313" t="s">
        <v>957</v>
      </c>
      <c r="J101" s="353" t="s">
        <v>969</v>
      </c>
      <c r="K101" s="330">
        <f>H101-F101</f>
        <v>7.5</v>
      </c>
      <c r="L101" s="331">
        <v>50</v>
      </c>
      <c r="M101" s="354">
        <f t="shared" si="86"/>
        <v>137.5</v>
      </c>
      <c r="N101" s="330">
        <v>25</v>
      </c>
      <c r="O101" s="353" t="s">
        <v>565</v>
      </c>
      <c r="P101" s="311">
        <v>45425</v>
      </c>
      <c r="Q101" s="226"/>
      <c r="R101" s="54" t="s">
        <v>1018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276">
        <v>22</v>
      </c>
      <c r="B102" s="275">
        <v>45422</v>
      </c>
      <c r="C102" s="259"/>
      <c r="D102" s="259" t="s">
        <v>958</v>
      </c>
      <c r="E102" s="260" t="s">
        <v>557</v>
      </c>
      <c r="F102" s="260">
        <v>295</v>
      </c>
      <c r="G102" s="260">
        <v>180</v>
      </c>
      <c r="H102" s="260">
        <v>367.5</v>
      </c>
      <c r="I102" s="261" t="s">
        <v>889</v>
      </c>
      <c r="J102" s="254" t="s">
        <v>962</v>
      </c>
      <c r="K102" s="255">
        <f>H102-F102</f>
        <v>72.5</v>
      </c>
      <c r="L102" s="256">
        <v>50</v>
      </c>
      <c r="M102" s="257">
        <f t="shared" ref="M102" si="87">(K102*N102)-L102</f>
        <v>1037.5</v>
      </c>
      <c r="N102" s="255">
        <v>15</v>
      </c>
      <c r="O102" s="254" t="s">
        <v>548</v>
      </c>
      <c r="P102" s="258">
        <v>45422</v>
      </c>
      <c r="Q102" s="226"/>
      <c r="R102" s="54" t="s">
        <v>1018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276">
        <v>23</v>
      </c>
      <c r="B103" s="275">
        <v>45395</v>
      </c>
      <c r="C103" s="259"/>
      <c r="D103" s="259" t="s">
        <v>967</v>
      </c>
      <c r="E103" s="260" t="s">
        <v>557</v>
      </c>
      <c r="F103" s="260">
        <v>235</v>
      </c>
      <c r="G103" s="260">
        <v>140</v>
      </c>
      <c r="H103" s="260">
        <v>315</v>
      </c>
      <c r="I103" s="261" t="s">
        <v>925</v>
      </c>
      <c r="J103" s="254" t="s">
        <v>974</v>
      </c>
      <c r="K103" s="255">
        <f>H103-F103</f>
        <v>80</v>
      </c>
      <c r="L103" s="256">
        <v>50</v>
      </c>
      <c r="M103" s="257">
        <f t="shared" ref="M103" si="88">(K103*N103)-L103</f>
        <v>1150</v>
      </c>
      <c r="N103" s="255">
        <v>15</v>
      </c>
      <c r="O103" s="254" t="s">
        <v>548</v>
      </c>
      <c r="P103" s="258">
        <v>45425</v>
      </c>
      <c r="Q103" s="226"/>
      <c r="R103" s="54" t="s">
        <v>1018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276">
        <v>24</v>
      </c>
      <c r="B104" s="275">
        <v>45425</v>
      </c>
      <c r="C104" s="259"/>
      <c r="D104" s="259" t="s">
        <v>971</v>
      </c>
      <c r="E104" s="260" t="s">
        <v>557</v>
      </c>
      <c r="F104" s="260">
        <v>117.5</v>
      </c>
      <c r="G104" s="260">
        <v>50</v>
      </c>
      <c r="H104" s="260">
        <v>152.5</v>
      </c>
      <c r="I104" s="261" t="s">
        <v>972</v>
      </c>
      <c r="J104" s="254" t="s">
        <v>973</v>
      </c>
      <c r="K104" s="255">
        <f>H104-F104</f>
        <v>35</v>
      </c>
      <c r="L104" s="256">
        <v>50</v>
      </c>
      <c r="M104" s="257">
        <f t="shared" ref="M104" si="89">(K104*N104)-L104</f>
        <v>825</v>
      </c>
      <c r="N104" s="255">
        <v>25</v>
      </c>
      <c r="O104" s="254" t="s">
        <v>548</v>
      </c>
      <c r="P104" s="258">
        <v>45425</v>
      </c>
      <c r="Q104" s="226"/>
      <c r="R104" s="54" t="s">
        <v>1018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276">
        <v>25</v>
      </c>
      <c r="B105" s="275">
        <v>45425</v>
      </c>
      <c r="C105" s="259"/>
      <c r="D105" s="259" t="s">
        <v>975</v>
      </c>
      <c r="E105" s="260" t="s">
        <v>557</v>
      </c>
      <c r="F105" s="260">
        <v>25.5</v>
      </c>
      <c r="G105" s="260">
        <v>8</v>
      </c>
      <c r="H105" s="260">
        <v>37</v>
      </c>
      <c r="I105" s="261" t="s">
        <v>976</v>
      </c>
      <c r="J105" s="254" t="s">
        <v>977</v>
      </c>
      <c r="K105" s="255">
        <f>H105-F105</f>
        <v>11.5</v>
      </c>
      <c r="L105" s="256">
        <v>50</v>
      </c>
      <c r="M105" s="257">
        <f t="shared" ref="M105:M106" si="90">(K105*N105)-L105</f>
        <v>812.5</v>
      </c>
      <c r="N105" s="255">
        <v>75</v>
      </c>
      <c r="O105" s="254" t="s">
        <v>548</v>
      </c>
      <c r="P105" s="258">
        <v>45425</v>
      </c>
      <c r="Q105" s="226"/>
      <c r="R105" s="54" t="s">
        <v>1020</v>
      </c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283">
        <v>26</v>
      </c>
      <c r="B106" s="284">
        <v>45425</v>
      </c>
      <c r="C106" s="285"/>
      <c r="D106" s="285" t="s">
        <v>978</v>
      </c>
      <c r="E106" s="286" t="s">
        <v>557</v>
      </c>
      <c r="F106" s="286">
        <v>62</v>
      </c>
      <c r="G106" s="286">
        <v>30</v>
      </c>
      <c r="H106" s="286">
        <v>36</v>
      </c>
      <c r="I106" s="287" t="s">
        <v>979</v>
      </c>
      <c r="J106" s="278" t="s">
        <v>980</v>
      </c>
      <c r="K106" s="279">
        <f t="shared" ref="K106:K110" si="91">H106-F106</f>
        <v>-26</v>
      </c>
      <c r="L106" s="280">
        <v>50</v>
      </c>
      <c r="M106" s="281">
        <f t="shared" si="90"/>
        <v>-1090</v>
      </c>
      <c r="N106" s="279">
        <v>40</v>
      </c>
      <c r="O106" s="278" t="s">
        <v>558</v>
      </c>
      <c r="P106" s="282">
        <v>45425</v>
      </c>
      <c r="Q106" s="226"/>
      <c r="R106" s="54" t="s">
        <v>1020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433">
        <v>27</v>
      </c>
      <c r="B107" s="409">
        <v>45425</v>
      </c>
      <c r="C107" s="259"/>
      <c r="D107" s="259" t="s">
        <v>978</v>
      </c>
      <c r="E107" s="260" t="s">
        <v>557</v>
      </c>
      <c r="F107" s="260">
        <v>96.5</v>
      </c>
      <c r="G107" s="260"/>
      <c r="H107" s="260">
        <v>140</v>
      </c>
      <c r="I107" s="261"/>
      <c r="J107" s="435" t="s">
        <v>993</v>
      </c>
      <c r="K107" s="260">
        <f t="shared" si="91"/>
        <v>43.5</v>
      </c>
      <c r="L107" s="304">
        <v>50</v>
      </c>
      <c r="M107" s="431">
        <v>480</v>
      </c>
      <c r="N107" s="260">
        <v>40</v>
      </c>
      <c r="O107" s="407" t="s">
        <v>548</v>
      </c>
      <c r="P107" s="409">
        <v>45426</v>
      </c>
      <c r="Q107" s="226"/>
      <c r="R107" s="54" t="s">
        <v>1020</v>
      </c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434"/>
      <c r="B108" s="410"/>
      <c r="C108" s="259"/>
      <c r="D108" s="259" t="s">
        <v>986</v>
      </c>
      <c r="E108" s="260" t="s">
        <v>557</v>
      </c>
      <c r="F108" s="260">
        <v>96.5</v>
      </c>
      <c r="G108" s="260"/>
      <c r="H108" s="260">
        <v>67.5</v>
      </c>
      <c r="I108" s="261"/>
      <c r="J108" s="436"/>
      <c r="K108" s="260">
        <f t="shared" si="91"/>
        <v>-29</v>
      </c>
      <c r="L108" s="304">
        <v>50</v>
      </c>
      <c r="M108" s="432"/>
      <c r="N108" s="260">
        <v>40</v>
      </c>
      <c r="O108" s="408"/>
      <c r="P108" s="410"/>
      <c r="Q108" s="226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433">
        <v>28</v>
      </c>
      <c r="B109" s="409">
        <v>45426</v>
      </c>
      <c r="C109" s="259"/>
      <c r="D109" s="259" t="s">
        <v>988</v>
      </c>
      <c r="E109" s="260" t="s">
        <v>557</v>
      </c>
      <c r="F109" s="260">
        <v>24</v>
      </c>
      <c r="G109" s="260"/>
      <c r="H109" s="260">
        <v>8</v>
      </c>
      <c r="I109" s="261"/>
      <c r="J109" s="435" t="s">
        <v>875</v>
      </c>
      <c r="K109" s="260">
        <f t="shared" si="91"/>
        <v>-16</v>
      </c>
      <c r="L109" s="304">
        <v>50</v>
      </c>
      <c r="M109" s="431">
        <v>920</v>
      </c>
      <c r="N109" s="260">
        <v>40</v>
      </c>
      <c r="O109" s="407" t="s">
        <v>548</v>
      </c>
      <c r="P109" s="409">
        <v>45426</v>
      </c>
      <c r="Q109" s="226"/>
      <c r="R109" s="54" t="s">
        <v>1020</v>
      </c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434"/>
      <c r="B110" s="410"/>
      <c r="C110" s="259"/>
      <c r="D110" s="259" t="s">
        <v>986</v>
      </c>
      <c r="E110" s="260" t="s">
        <v>557</v>
      </c>
      <c r="F110" s="260">
        <v>46</v>
      </c>
      <c r="G110" s="260"/>
      <c r="H110" s="260">
        <v>87.5</v>
      </c>
      <c r="I110" s="261"/>
      <c r="J110" s="436"/>
      <c r="K110" s="260">
        <f t="shared" si="91"/>
        <v>41.5</v>
      </c>
      <c r="L110" s="304">
        <v>50</v>
      </c>
      <c r="M110" s="432"/>
      <c r="N110" s="260">
        <v>40</v>
      </c>
      <c r="O110" s="408"/>
      <c r="P110" s="410"/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283">
        <v>29</v>
      </c>
      <c r="B111" s="284">
        <v>45427</v>
      </c>
      <c r="C111" s="285"/>
      <c r="D111" s="285" t="s">
        <v>1001</v>
      </c>
      <c r="E111" s="286" t="s">
        <v>557</v>
      </c>
      <c r="F111" s="286">
        <v>87.5</v>
      </c>
      <c r="G111" s="286">
        <v>0</v>
      </c>
      <c r="H111" s="286">
        <v>35</v>
      </c>
      <c r="I111" s="287" t="s">
        <v>1002</v>
      </c>
      <c r="J111" s="278" t="s">
        <v>892</v>
      </c>
      <c r="K111" s="279">
        <f t="shared" ref="K111" si="92">H111-F111</f>
        <v>-52.5</v>
      </c>
      <c r="L111" s="280">
        <v>50</v>
      </c>
      <c r="M111" s="281">
        <f t="shared" ref="M111:M112" si="93">(K111*N111)-L111</f>
        <v>-837.5</v>
      </c>
      <c r="N111" s="279">
        <v>15</v>
      </c>
      <c r="O111" s="278" t="s">
        <v>558</v>
      </c>
      <c r="P111" s="282">
        <v>45427</v>
      </c>
      <c r="Q111" s="226"/>
      <c r="R111" s="54" t="s">
        <v>1020</v>
      </c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374">
        <v>30</v>
      </c>
      <c r="B112" s="376">
        <v>45428</v>
      </c>
      <c r="C112" s="259"/>
      <c r="D112" s="259" t="s">
        <v>1026</v>
      </c>
      <c r="E112" s="260" t="s">
        <v>557</v>
      </c>
      <c r="F112" s="260">
        <v>47.5</v>
      </c>
      <c r="G112" s="260">
        <v>0</v>
      </c>
      <c r="H112" s="260">
        <v>117.5</v>
      </c>
      <c r="I112" s="261" t="s">
        <v>942</v>
      </c>
      <c r="J112" s="254" t="s">
        <v>729</v>
      </c>
      <c r="K112" s="255">
        <f>H112-F112</f>
        <v>70</v>
      </c>
      <c r="L112" s="256">
        <v>50</v>
      </c>
      <c r="M112" s="257">
        <f t="shared" si="93"/>
        <v>1700</v>
      </c>
      <c r="N112" s="255">
        <v>25</v>
      </c>
      <c r="O112" s="254" t="s">
        <v>548</v>
      </c>
      <c r="P112" s="378">
        <v>45428</v>
      </c>
      <c r="Q112" s="226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433">
        <v>31</v>
      </c>
      <c r="B113" s="409">
        <v>45428</v>
      </c>
      <c r="C113" s="259"/>
      <c r="D113" s="259" t="s">
        <v>1027</v>
      </c>
      <c r="E113" s="260" t="s">
        <v>557</v>
      </c>
      <c r="F113" s="260">
        <v>300</v>
      </c>
      <c r="G113" s="260"/>
      <c r="H113" s="260">
        <v>520</v>
      </c>
      <c r="I113" s="261"/>
      <c r="J113" s="407" t="s">
        <v>974</v>
      </c>
      <c r="K113" s="255">
        <f>H113-F113</f>
        <v>220</v>
      </c>
      <c r="L113" s="256">
        <v>50</v>
      </c>
      <c r="M113" s="413">
        <v>1100</v>
      </c>
      <c r="N113" s="255">
        <v>15</v>
      </c>
      <c r="O113" s="407" t="s">
        <v>548</v>
      </c>
      <c r="P113" s="409">
        <v>45428</v>
      </c>
      <c r="Q113" s="226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434"/>
      <c r="B114" s="410"/>
      <c r="C114" s="259"/>
      <c r="D114" s="259" t="s">
        <v>1028</v>
      </c>
      <c r="E114" s="260" t="s">
        <v>820</v>
      </c>
      <c r="F114" s="260">
        <v>195</v>
      </c>
      <c r="G114" s="260"/>
      <c r="H114" s="260">
        <v>335</v>
      </c>
      <c r="I114" s="261"/>
      <c r="J114" s="408"/>
      <c r="K114" s="255">
        <f>F114-H114</f>
        <v>-140</v>
      </c>
      <c r="L114" s="256">
        <v>50</v>
      </c>
      <c r="M114" s="414"/>
      <c r="N114" s="255">
        <v>15</v>
      </c>
      <c r="O114" s="408"/>
      <c r="P114" s="410"/>
      <c r="Q114" s="226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ht="12.75" customHeight="1">
      <c r="A115" s="425">
        <v>32</v>
      </c>
      <c r="B115" s="427">
        <v>45429</v>
      </c>
      <c r="C115" s="227"/>
      <c r="D115" s="227" t="s">
        <v>1069</v>
      </c>
      <c r="E115" s="183" t="s">
        <v>557</v>
      </c>
      <c r="F115" s="183">
        <v>205</v>
      </c>
      <c r="G115" s="183"/>
      <c r="H115" s="183"/>
      <c r="I115" s="185"/>
      <c r="J115" s="444" t="s">
        <v>547</v>
      </c>
      <c r="K115" s="183"/>
      <c r="L115" s="186"/>
      <c r="M115" s="253"/>
      <c r="N115" s="183"/>
      <c r="O115" s="320"/>
      <c r="P115" s="388"/>
      <c r="Q115" s="226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119"/>
      <c r="AH115" s="117"/>
      <c r="AI115" s="117"/>
      <c r="AJ115" s="118"/>
      <c r="AK115" s="118"/>
      <c r="AL115" s="118"/>
    </row>
    <row r="116" spans="1:38" ht="12.75" customHeight="1">
      <c r="A116" s="426"/>
      <c r="B116" s="428"/>
      <c r="C116" s="227"/>
      <c r="D116" s="227" t="s">
        <v>1070</v>
      </c>
      <c r="E116" s="183" t="s">
        <v>820</v>
      </c>
      <c r="F116" s="183">
        <v>105</v>
      </c>
      <c r="G116" s="183"/>
      <c r="H116" s="183"/>
      <c r="I116" s="185"/>
      <c r="J116" s="445"/>
      <c r="K116" s="183"/>
      <c r="L116" s="186"/>
      <c r="M116" s="253"/>
      <c r="N116" s="183"/>
      <c r="O116" s="320"/>
      <c r="P116" s="389"/>
      <c r="Q116" s="226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19"/>
      <c r="AH116" s="117"/>
      <c r="AI116" s="117"/>
      <c r="AJ116" s="118"/>
      <c r="AK116" s="118"/>
      <c r="AL116" s="118"/>
    </row>
    <row r="117" spans="1:38" ht="12.75" customHeight="1">
      <c r="A117" s="429">
        <v>33</v>
      </c>
      <c r="B117" s="419">
        <v>45429</v>
      </c>
      <c r="C117" s="285"/>
      <c r="D117" s="285" t="s">
        <v>1071</v>
      </c>
      <c r="E117" s="286" t="s">
        <v>557</v>
      </c>
      <c r="F117" s="286">
        <v>295</v>
      </c>
      <c r="G117" s="286"/>
      <c r="H117" s="286">
        <v>195</v>
      </c>
      <c r="I117" s="287"/>
      <c r="J117" s="417" t="s">
        <v>1075</v>
      </c>
      <c r="K117" s="421">
        <v>-25</v>
      </c>
      <c r="L117" s="280">
        <v>50</v>
      </c>
      <c r="M117" s="423">
        <v>-475</v>
      </c>
      <c r="N117" s="279">
        <v>15</v>
      </c>
      <c r="O117" s="417" t="s">
        <v>558</v>
      </c>
      <c r="P117" s="419">
        <v>45433</v>
      </c>
      <c r="Q117" s="226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119"/>
      <c r="AH117" s="117"/>
      <c r="AI117" s="117"/>
      <c r="AJ117" s="118"/>
      <c r="AK117" s="118"/>
      <c r="AL117" s="118"/>
    </row>
    <row r="118" spans="1:38" ht="12.75" customHeight="1">
      <c r="A118" s="430"/>
      <c r="B118" s="420"/>
      <c r="C118" s="285"/>
      <c r="D118" s="285" t="s">
        <v>1072</v>
      </c>
      <c r="E118" s="286" t="s">
        <v>820</v>
      </c>
      <c r="F118" s="286">
        <v>135</v>
      </c>
      <c r="G118" s="286"/>
      <c r="H118" s="286">
        <v>60</v>
      </c>
      <c r="I118" s="287"/>
      <c r="J118" s="418"/>
      <c r="K118" s="422"/>
      <c r="L118" s="280">
        <v>50</v>
      </c>
      <c r="M118" s="424"/>
      <c r="N118" s="279">
        <v>15</v>
      </c>
      <c r="O118" s="418"/>
      <c r="P118" s="420"/>
      <c r="Q118" s="226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  <c r="AG118" s="119"/>
      <c r="AH118" s="117"/>
      <c r="AI118" s="117"/>
      <c r="AJ118" s="118"/>
      <c r="AK118" s="118"/>
      <c r="AL118" s="118"/>
    </row>
    <row r="119" spans="1:38" ht="12.75" customHeight="1">
      <c r="A119" s="336"/>
      <c r="B119" s="337"/>
      <c r="C119" s="227"/>
      <c r="D119" s="227"/>
      <c r="E119" s="183"/>
      <c r="F119" s="183"/>
      <c r="G119" s="183"/>
      <c r="H119" s="183"/>
      <c r="I119" s="185"/>
      <c r="J119" s="320"/>
      <c r="K119" s="183"/>
      <c r="L119" s="186"/>
      <c r="M119" s="253"/>
      <c r="N119" s="183"/>
      <c r="O119" s="320"/>
      <c r="P119" s="337"/>
      <c r="Q119" s="226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  <c r="AG119" s="119"/>
      <c r="AH119" s="117"/>
      <c r="AI119" s="117"/>
      <c r="AJ119" s="118"/>
      <c r="AK119" s="118"/>
      <c r="AL119" s="118"/>
    </row>
    <row r="120" spans="1:38" s="247" customFormat="1" ht="12.75" customHeight="1">
      <c r="A120" s="239"/>
      <c r="B120" s="240"/>
      <c r="C120" s="241"/>
      <c r="D120" s="241"/>
      <c r="E120" s="239"/>
      <c r="F120" s="239"/>
      <c r="G120" s="239"/>
      <c r="H120" s="239"/>
      <c r="I120" s="242"/>
      <c r="J120" s="242"/>
      <c r="K120" s="239"/>
      <c r="L120" s="249"/>
      <c r="M120" s="248"/>
      <c r="N120" s="239"/>
      <c r="O120" s="242"/>
      <c r="P120" s="240"/>
      <c r="Q120" s="243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  <c r="AG120" s="246"/>
      <c r="AH120" s="244"/>
      <c r="AI120" s="244"/>
      <c r="AJ120" s="245"/>
      <c r="AK120" s="245"/>
      <c r="AL120" s="245"/>
    </row>
    <row r="121" spans="1:38" ht="38.25" customHeight="1">
      <c r="A121" s="91" t="s">
        <v>569</v>
      </c>
      <c r="B121" s="124"/>
      <c r="C121" s="124"/>
      <c r="D121" s="125"/>
      <c r="E121" s="109"/>
      <c r="F121" s="6"/>
      <c r="G121" s="6"/>
      <c r="H121" s="110"/>
      <c r="I121" s="126"/>
      <c r="J121" s="1"/>
      <c r="K121" s="6"/>
      <c r="L121" s="6"/>
      <c r="M121" s="6"/>
      <c r="N121" s="1"/>
      <c r="O121" s="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  <c r="AG121" s="1"/>
      <c r="AH121" s="1"/>
      <c r="AI121" s="1"/>
      <c r="AJ121" s="6"/>
      <c r="AK121" s="1"/>
    </row>
    <row r="122" spans="1:38" ht="39.6">
      <c r="A122" s="92" t="s">
        <v>16</v>
      </c>
      <c r="B122" s="93" t="s">
        <v>522</v>
      </c>
      <c r="C122" s="93"/>
      <c r="D122" s="94" t="s">
        <v>533</v>
      </c>
      <c r="E122" s="93" t="s">
        <v>534</v>
      </c>
      <c r="F122" s="93" t="s">
        <v>535</v>
      </c>
      <c r="G122" s="93" t="s">
        <v>536</v>
      </c>
      <c r="H122" s="93" t="s">
        <v>537</v>
      </c>
      <c r="I122" s="93" t="s">
        <v>538</v>
      </c>
      <c r="J122" s="92" t="s">
        <v>539</v>
      </c>
      <c r="K122" s="113" t="s">
        <v>556</v>
      </c>
      <c r="L122" s="114" t="s">
        <v>541</v>
      </c>
      <c r="M122" s="95" t="s">
        <v>542</v>
      </c>
      <c r="N122" s="93" t="s">
        <v>543</v>
      </c>
      <c r="O122" s="94" t="s">
        <v>544</v>
      </c>
      <c r="P122" s="193" t="s">
        <v>545</v>
      </c>
      <c r="Q122" s="195" t="s">
        <v>814</v>
      </c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  <c r="AG122" s="37"/>
      <c r="AH122" s="37"/>
      <c r="AI122" s="37"/>
      <c r="AJ122" s="37"/>
      <c r="AK122" s="37"/>
      <c r="AL122" s="37"/>
    </row>
    <row r="123" spans="1:38" ht="12.75" customHeight="1">
      <c r="A123" s="183">
        <v>1</v>
      </c>
      <c r="B123" s="184">
        <v>45356</v>
      </c>
      <c r="C123" s="227"/>
      <c r="D123" s="227" t="s">
        <v>295</v>
      </c>
      <c r="E123" s="183" t="s">
        <v>546</v>
      </c>
      <c r="F123" s="183" t="s">
        <v>845</v>
      </c>
      <c r="G123" s="183">
        <v>35</v>
      </c>
      <c r="H123" s="183"/>
      <c r="I123" s="183" t="s">
        <v>843</v>
      </c>
      <c r="J123" s="183" t="s">
        <v>547</v>
      </c>
      <c r="K123" s="183"/>
      <c r="L123" s="251"/>
      <c r="M123" s="252"/>
      <c r="N123" s="183"/>
      <c r="O123" s="231"/>
      <c r="P123" s="186">
        <f>VLOOKUP(D123,'MidCap Intra'!$B$11:$C$571,2,0)</f>
        <v>38.1</v>
      </c>
      <c r="Q123" s="250"/>
      <c r="R123" s="54" t="s">
        <v>1018</v>
      </c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</row>
    <row r="124" spans="1:38" ht="12.75" customHeight="1">
      <c r="A124" s="183">
        <v>2</v>
      </c>
      <c r="B124" s="184">
        <v>45390</v>
      </c>
      <c r="C124" s="227"/>
      <c r="D124" s="227" t="s">
        <v>854</v>
      </c>
      <c r="E124" s="183" t="s">
        <v>546</v>
      </c>
      <c r="F124" s="183" t="s">
        <v>1011</v>
      </c>
      <c r="G124" s="183">
        <v>1770</v>
      </c>
      <c r="H124" s="183"/>
      <c r="I124" s="183" t="s">
        <v>849</v>
      </c>
      <c r="J124" s="183" t="s">
        <v>547</v>
      </c>
      <c r="K124" s="183"/>
      <c r="L124" s="251"/>
      <c r="M124" s="252"/>
      <c r="N124" s="183"/>
      <c r="O124" s="231"/>
      <c r="P124" s="186"/>
      <c r="Q124" s="250"/>
      <c r="R124" s="54" t="s">
        <v>1018</v>
      </c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</row>
    <row r="125" spans="1:38" ht="12.75" customHeight="1">
      <c r="A125" s="183"/>
      <c r="B125" s="184"/>
      <c r="C125" s="227"/>
      <c r="D125" s="227"/>
      <c r="E125" s="183"/>
      <c r="F125" s="183"/>
      <c r="G125" s="183"/>
      <c r="H125" s="183"/>
      <c r="I125" s="183"/>
      <c r="J125" s="183"/>
      <c r="K125" s="183"/>
      <c r="L125" s="251"/>
      <c r="M125" s="252"/>
      <c r="N125" s="183"/>
      <c r="O125" s="231"/>
      <c r="P125" s="186"/>
      <c r="Q125" s="250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  <c r="AE125" s="54"/>
      <c r="AF125" s="37"/>
    </row>
    <row r="126" spans="1:38" ht="12.75" customHeight="1">
      <c r="A126" s="183"/>
      <c r="B126" s="184"/>
      <c r="C126" s="227"/>
      <c r="D126" s="227"/>
      <c r="E126" s="183"/>
      <c r="F126" s="183"/>
      <c r="G126" s="183"/>
      <c r="H126" s="183"/>
      <c r="I126" s="183"/>
      <c r="J126" s="183"/>
      <c r="K126" s="183"/>
      <c r="L126" s="251"/>
      <c r="M126" s="252"/>
      <c r="N126" s="183"/>
      <c r="O126" s="231"/>
      <c r="P126" s="184"/>
      <c r="Q126" s="250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  <c r="AE126" s="54"/>
      <c r="AF126" s="37"/>
    </row>
    <row r="127" spans="1:38" ht="12.75" customHeight="1">
      <c r="A127" s="103" t="s">
        <v>549</v>
      </c>
      <c r="B127" s="103"/>
      <c r="C127" s="103"/>
      <c r="D127" s="54"/>
      <c r="E127" s="37"/>
      <c r="F127" s="108" t="s">
        <v>551</v>
      </c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  <c r="AE127" s="54"/>
      <c r="AF127" s="37"/>
    </row>
    <row r="128" spans="1:38" ht="12.75" customHeight="1">
      <c r="A128" s="107" t="s">
        <v>550</v>
      </c>
      <c r="B128" s="103"/>
      <c r="C128" s="103"/>
      <c r="D128" s="54"/>
      <c r="E128" s="37"/>
      <c r="F128" s="108" t="s">
        <v>554</v>
      </c>
      <c r="G128" s="54"/>
      <c r="H128" s="54" t="s">
        <v>571</v>
      </c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  <c r="AE128" s="54"/>
      <c r="AF128" s="37"/>
    </row>
    <row r="129" spans="1:32" ht="12.75" customHeight="1">
      <c r="A129" s="54"/>
      <c r="B129" s="54"/>
      <c r="C129" s="103"/>
      <c r="D129" s="54"/>
      <c r="E129" s="37"/>
      <c r="F129" s="108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  <c r="AE129" s="54"/>
      <c r="AF129" s="37"/>
    </row>
    <row r="130" spans="1:32" ht="12.75" customHeight="1">
      <c r="A130" s="54"/>
      <c r="B130" s="54"/>
      <c r="C130" s="103"/>
      <c r="D130" s="54"/>
      <c r="E130" s="37"/>
      <c r="F130" s="108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2" ht="12.75" customHeight="1">
      <c r="A131" s="54"/>
      <c r="B131" s="54"/>
      <c r="C131" s="103"/>
      <c r="D131" s="54"/>
      <c r="E131" s="37"/>
      <c r="F131" s="108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2" ht="12.75" customHeight="1">
      <c r="A132" s="54"/>
      <c r="B132" s="54"/>
      <c r="C132" s="103"/>
      <c r="D132" s="54"/>
      <c r="E132" s="37"/>
      <c r="F132" s="108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2" ht="12.75" customHeight="1">
      <c r="A133" s="54"/>
      <c r="B133" s="54"/>
      <c r="C133" s="103"/>
      <c r="D133" s="54"/>
      <c r="E133" s="37"/>
      <c r="F133" s="108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2" ht="12.75" customHeight="1">
      <c r="A134" s="54"/>
      <c r="B134" s="54"/>
      <c r="C134" s="103"/>
      <c r="D134" s="54"/>
      <c r="E134" s="37"/>
      <c r="F134" s="108"/>
      <c r="G134" s="54"/>
      <c r="H134" s="37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2" ht="12.75" customHeight="1">
      <c r="A135" s="54"/>
      <c r="B135" s="54"/>
      <c r="C135" s="103"/>
      <c r="D135" s="54"/>
      <c r="E135" s="37"/>
      <c r="F135" s="108"/>
      <c r="G135" s="54"/>
      <c r="H135" s="37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2" ht="12.75" customHeight="1">
      <c r="A136" s="54"/>
      <c r="B136" s="54"/>
      <c r="C136" s="97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2" ht="38.25" customHeight="1">
      <c r="A137" s="37"/>
      <c r="B137" s="127" t="s">
        <v>572</v>
      </c>
      <c r="C137" s="127"/>
      <c r="D137" s="54"/>
      <c r="E137" s="127"/>
      <c r="F137" s="6"/>
      <c r="G137" s="6"/>
      <c r="H137" s="111"/>
      <c r="I137" s="6"/>
      <c r="J137" s="111"/>
      <c r="K137" s="112"/>
      <c r="L137" s="6"/>
      <c r="M137" s="6"/>
      <c r="N137" s="1"/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2" ht="12.75" customHeight="1">
      <c r="A138" s="92" t="s">
        <v>16</v>
      </c>
      <c r="B138" s="93" t="s">
        <v>522</v>
      </c>
      <c r="C138" s="93"/>
      <c r="D138" s="94" t="s">
        <v>533</v>
      </c>
      <c r="E138" s="93" t="s">
        <v>534</v>
      </c>
      <c r="F138" s="93" t="s">
        <v>535</v>
      </c>
      <c r="G138" s="93" t="s">
        <v>573</v>
      </c>
      <c r="H138" s="93" t="s">
        <v>574</v>
      </c>
      <c r="I138" s="93" t="s">
        <v>538</v>
      </c>
      <c r="J138" s="128" t="s">
        <v>539</v>
      </c>
      <c r="K138" s="93" t="s">
        <v>540</v>
      </c>
      <c r="L138" s="93" t="s">
        <v>575</v>
      </c>
      <c r="M138" s="93" t="s">
        <v>543</v>
      </c>
      <c r="N138" s="94" t="s">
        <v>544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2" ht="12.75" customHeight="1">
      <c r="A139" s="129">
        <v>1</v>
      </c>
      <c r="B139" s="130">
        <v>41579</v>
      </c>
      <c r="C139" s="130"/>
      <c r="D139" s="131" t="s">
        <v>576</v>
      </c>
      <c r="E139" s="132" t="s">
        <v>546</v>
      </c>
      <c r="F139" s="133">
        <v>82</v>
      </c>
      <c r="G139" s="132" t="s">
        <v>577</v>
      </c>
      <c r="H139" s="132">
        <v>100</v>
      </c>
      <c r="I139" s="134">
        <v>100</v>
      </c>
      <c r="J139" s="135" t="s">
        <v>578</v>
      </c>
      <c r="K139" s="136">
        <f t="shared" ref="K139:K170" si="94">H139-F139</f>
        <v>18</v>
      </c>
      <c r="L139" s="137">
        <f t="shared" ref="L139:L170" si="95">K139/F139</f>
        <v>0.21951219512195122</v>
      </c>
      <c r="M139" s="132" t="s">
        <v>548</v>
      </c>
      <c r="N139" s="138">
        <v>42657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2" ht="12.75" customHeight="1">
      <c r="A140" s="129">
        <v>2</v>
      </c>
      <c r="B140" s="130">
        <v>41794</v>
      </c>
      <c r="C140" s="130"/>
      <c r="D140" s="131" t="s">
        <v>579</v>
      </c>
      <c r="E140" s="132" t="s">
        <v>557</v>
      </c>
      <c r="F140" s="133">
        <v>257</v>
      </c>
      <c r="G140" s="132" t="s">
        <v>577</v>
      </c>
      <c r="H140" s="132">
        <v>300</v>
      </c>
      <c r="I140" s="134">
        <v>300</v>
      </c>
      <c r="J140" s="135" t="s">
        <v>578</v>
      </c>
      <c r="K140" s="136">
        <f t="shared" si="94"/>
        <v>43</v>
      </c>
      <c r="L140" s="137">
        <f t="shared" si="95"/>
        <v>0.16731517509727625</v>
      </c>
      <c r="M140" s="132" t="s">
        <v>548</v>
      </c>
      <c r="N140" s="138">
        <v>41822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2" ht="12.75" customHeight="1">
      <c r="A141" s="129">
        <v>3</v>
      </c>
      <c r="B141" s="130">
        <v>41828</v>
      </c>
      <c r="C141" s="130"/>
      <c r="D141" s="131" t="s">
        <v>580</v>
      </c>
      <c r="E141" s="132" t="s">
        <v>557</v>
      </c>
      <c r="F141" s="133">
        <v>393</v>
      </c>
      <c r="G141" s="132" t="s">
        <v>577</v>
      </c>
      <c r="H141" s="132">
        <v>468</v>
      </c>
      <c r="I141" s="134">
        <v>468</v>
      </c>
      <c r="J141" s="135" t="s">
        <v>578</v>
      </c>
      <c r="K141" s="136">
        <f t="shared" si="94"/>
        <v>75</v>
      </c>
      <c r="L141" s="137">
        <f t="shared" si="95"/>
        <v>0.19083969465648856</v>
      </c>
      <c r="M141" s="132" t="s">
        <v>548</v>
      </c>
      <c r="N141" s="138">
        <v>41863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2" ht="12.75" customHeight="1">
      <c r="A142" s="129">
        <v>4</v>
      </c>
      <c r="B142" s="130">
        <v>41857</v>
      </c>
      <c r="C142" s="130"/>
      <c r="D142" s="131" t="s">
        <v>581</v>
      </c>
      <c r="E142" s="132" t="s">
        <v>557</v>
      </c>
      <c r="F142" s="133">
        <v>205</v>
      </c>
      <c r="G142" s="132" t="s">
        <v>577</v>
      </c>
      <c r="H142" s="132">
        <v>275</v>
      </c>
      <c r="I142" s="134">
        <v>250</v>
      </c>
      <c r="J142" s="135" t="s">
        <v>578</v>
      </c>
      <c r="K142" s="136">
        <f t="shared" si="94"/>
        <v>70</v>
      </c>
      <c r="L142" s="137">
        <f t="shared" si="95"/>
        <v>0.34146341463414637</v>
      </c>
      <c r="M142" s="132" t="s">
        <v>548</v>
      </c>
      <c r="N142" s="138">
        <v>41962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2" ht="12.75" customHeight="1">
      <c r="A143" s="129">
        <v>5</v>
      </c>
      <c r="B143" s="130">
        <v>41886</v>
      </c>
      <c r="C143" s="130"/>
      <c r="D143" s="131" t="s">
        <v>582</v>
      </c>
      <c r="E143" s="132" t="s">
        <v>557</v>
      </c>
      <c r="F143" s="133">
        <v>162</v>
      </c>
      <c r="G143" s="132" t="s">
        <v>577</v>
      </c>
      <c r="H143" s="132">
        <v>190</v>
      </c>
      <c r="I143" s="134">
        <v>190</v>
      </c>
      <c r="J143" s="135" t="s">
        <v>578</v>
      </c>
      <c r="K143" s="136">
        <f t="shared" si="94"/>
        <v>28</v>
      </c>
      <c r="L143" s="137">
        <f t="shared" si="95"/>
        <v>0.1728395061728395</v>
      </c>
      <c r="M143" s="132" t="s">
        <v>548</v>
      </c>
      <c r="N143" s="138">
        <v>42006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2" ht="12.75" customHeight="1">
      <c r="A144" s="129">
        <v>6</v>
      </c>
      <c r="B144" s="130">
        <v>41886</v>
      </c>
      <c r="C144" s="130"/>
      <c r="D144" s="131" t="s">
        <v>583</v>
      </c>
      <c r="E144" s="132" t="s">
        <v>557</v>
      </c>
      <c r="F144" s="133">
        <v>75</v>
      </c>
      <c r="G144" s="132" t="s">
        <v>577</v>
      </c>
      <c r="H144" s="132">
        <v>91.5</v>
      </c>
      <c r="I144" s="134" t="s">
        <v>570</v>
      </c>
      <c r="J144" s="135" t="s">
        <v>584</v>
      </c>
      <c r="K144" s="136">
        <f t="shared" si="94"/>
        <v>16.5</v>
      </c>
      <c r="L144" s="137">
        <f t="shared" si="95"/>
        <v>0.22</v>
      </c>
      <c r="M144" s="132" t="s">
        <v>548</v>
      </c>
      <c r="N144" s="138">
        <v>41954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7</v>
      </c>
      <c r="B145" s="130">
        <v>41913</v>
      </c>
      <c r="C145" s="130"/>
      <c r="D145" s="131" t="s">
        <v>585</v>
      </c>
      <c r="E145" s="132" t="s">
        <v>557</v>
      </c>
      <c r="F145" s="133">
        <v>850</v>
      </c>
      <c r="G145" s="132" t="s">
        <v>577</v>
      </c>
      <c r="H145" s="132">
        <v>982.5</v>
      </c>
      <c r="I145" s="134">
        <v>1050</v>
      </c>
      <c r="J145" s="135" t="s">
        <v>586</v>
      </c>
      <c r="K145" s="136">
        <f t="shared" si="94"/>
        <v>132.5</v>
      </c>
      <c r="L145" s="137">
        <f t="shared" si="95"/>
        <v>0.15588235294117647</v>
      </c>
      <c r="M145" s="132" t="s">
        <v>548</v>
      </c>
      <c r="N145" s="138">
        <v>42039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8</v>
      </c>
      <c r="B146" s="130">
        <v>41913</v>
      </c>
      <c r="C146" s="130"/>
      <c r="D146" s="131" t="s">
        <v>587</v>
      </c>
      <c r="E146" s="132" t="s">
        <v>557</v>
      </c>
      <c r="F146" s="133">
        <v>475</v>
      </c>
      <c r="G146" s="132" t="s">
        <v>577</v>
      </c>
      <c r="H146" s="132">
        <v>515</v>
      </c>
      <c r="I146" s="134">
        <v>600</v>
      </c>
      <c r="J146" s="135" t="s">
        <v>588</v>
      </c>
      <c r="K146" s="136">
        <f t="shared" si="94"/>
        <v>40</v>
      </c>
      <c r="L146" s="137">
        <f t="shared" si="95"/>
        <v>8.4210526315789472E-2</v>
      </c>
      <c r="M146" s="132" t="s">
        <v>548</v>
      </c>
      <c r="N146" s="138">
        <v>41939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9</v>
      </c>
      <c r="B147" s="130">
        <v>41913</v>
      </c>
      <c r="C147" s="130"/>
      <c r="D147" s="131" t="s">
        <v>589</v>
      </c>
      <c r="E147" s="132" t="s">
        <v>557</v>
      </c>
      <c r="F147" s="133">
        <v>86</v>
      </c>
      <c r="G147" s="132" t="s">
        <v>577</v>
      </c>
      <c r="H147" s="132">
        <v>99</v>
      </c>
      <c r="I147" s="134">
        <v>140</v>
      </c>
      <c r="J147" s="135" t="s">
        <v>590</v>
      </c>
      <c r="K147" s="136">
        <f t="shared" si="94"/>
        <v>13</v>
      </c>
      <c r="L147" s="137">
        <f t="shared" si="95"/>
        <v>0.15116279069767441</v>
      </c>
      <c r="M147" s="132" t="s">
        <v>548</v>
      </c>
      <c r="N147" s="138">
        <v>41939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10</v>
      </c>
      <c r="B148" s="130">
        <v>41926</v>
      </c>
      <c r="C148" s="130"/>
      <c r="D148" s="131" t="s">
        <v>591</v>
      </c>
      <c r="E148" s="132" t="s">
        <v>557</v>
      </c>
      <c r="F148" s="133">
        <v>496.6</v>
      </c>
      <c r="G148" s="132" t="s">
        <v>577</v>
      </c>
      <c r="H148" s="132">
        <v>621</v>
      </c>
      <c r="I148" s="134">
        <v>580</v>
      </c>
      <c r="J148" s="135" t="s">
        <v>578</v>
      </c>
      <c r="K148" s="136">
        <f t="shared" si="94"/>
        <v>124.39999999999998</v>
      </c>
      <c r="L148" s="137">
        <f t="shared" si="95"/>
        <v>0.25050342327829234</v>
      </c>
      <c r="M148" s="132" t="s">
        <v>548</v>
      </c>
      <c r="N148" s="138">
        <v>42605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11</v>
      </c>
      <c r="B149" s="130">
        <v>41926</v>
      </c>
      <c r="C149" s="130"/>
      <c r="D149" s="131" t="s">
        <v>592</v>
      </c>
      <c r="E149" s="132" t="s">
        <v>557</v>
      </c>
      <c r="F149" s="133">
        <v>2481.9</v>
      </c>
      <c r="G149" s="132" t="s">
        <v>577</v>
      </c>
      <c r="H149" s="132">
        <v>2840</v>
      </c>
      <c r="I149" s="134">
        <v>2870</v>
      </c>
      <c r="J149" s="135" t="s">
        <v>593</v>
      </c>
      <c r="K149" s="136">
        <f t="shared" si="94"/>
        <v>358.09999999999991</v>
      </c>
      <c r="L149" s="137">
        <f t="shared" si="95"/>
        <v>0.14428462065353154</v>
      </c>
      <c r="M149" s="132" t="s">
        <v>548</v>
      </c>
      <c r="N149" s="138">
        <v>42017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12</v>
      </c>
      <c r="B150" s="130">
        <v>41928</v>
      </c>
      <c r="C150" s="130"/>
      <c r="D150" s="131" t="s">
        <v>594</v>
      </c>
      <c r="E150" s="132" t="s">
        <v>557</v>
      </c>
      <c r="F150" s="133">
        <v>84.5</v>
      </c>
      <c r="G150" s="132" t="s">
        <v>577</v>
      </c>
      <c r="H150" s="132">
        <v>93</v>
      </c>
      <c r="I150" s="134">
        <v>110</v>
      </c>
      <c r="J150" s="135" t="s">
        <v>595</v>
      </c>
      <c r="K150" s="136">
        <f t="shared" si="94"/>
        <v>8.5</v>
      </c>
      <c r="L150" s="137">
        <f t="shared" si="95"/>
        <v>0.10059171597633136</v>
      </c>
      <c r="M150" s="132" t="s">
        <v>548</v>
      </c>
      <c r="N150" s="138">
        <v>41939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13</v>
      </c>
      <c r="B151" s="130">
        <v>41928</v>
      </c>
      <c r="C151" s="130"/>
      <c r="D151" s="131" t="s">
        <v>596</v>
      </c>
      <c r="E151" s="132" t="s">
        <v>557</v>
      </c>
      <c r="F151" s="133">
        <v>401</v>
      </c>
      <c r="G151" s="132" t="s">
        <v>577</v>
      </c>
      <c r="H151" s="132">
        <v>428</v>
      </c>
      <c r="I151" s="134">
        <v>450</v>
      </c>
      <c r="J151" s="135" t="s">
        <v>597</v>
      </c>
      <c r="K151" s="136">
        <f t="shared" si="94"/>
        <v>27</v>
      </c>
      <c r="L151" s="137">
        <f t="shared" si="95"/>
        <v>6.7331670822942641E-2</v>
      </c>
      <c r="M151" s="132" t="s">
        <v>548</v>
      </c>
      <c r="N151" s="138">
        <v>42020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14</v>
      </c>
      <c r="B152" s="130">
        <v>41928</v>
      </c>
      <c r="C152" s="130"/>
      <c r="D152" s="131" t="s">
        <v>598</v>
      </c>
      <c r="E152" s="132" t="s">
        <v>557</v>
      </c>
      <c r="F152" s="133">
        <v>101</v>
      </c>
      <c r="G152" s="132" t="s">
        <v>577</v>
      </c>
      <c r="H152" s="132">
        <v>112</v>
      </c>
      <c r="I152" s="134">
        <v>120</v>
      </c>
      <c r="J152" s="135" t="s">
        <v>599</v>
      </c>
      <c r="K152" s="136">
        <f t="shared" si="94"/>
        <v>11</v>
      </c>
      <c r="L152" s="137">
        <f t="shared" si="95"/>
        <v>0.10891089108910891</v>
      </c>
      <c r="M152" s="132" t="s">
        <v>548</v>
      </c>
      <c r="N152" s="138">
        <v>41939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15</v>
      </c>
      <c r="B153" s="130">
        <v>41954</v>
      </c>
      <c r="C153" s="130"/>
      <c r="D153" s="131" t="s">
        <v>600</v>
      </c>
      <c r="E153" s="132" t="s">
        <v>557</v>
      </c>
      <c r="F153" s="133">
        <v>59</v>
      </c>
      <c r="G153" s="132" t="s">
        <v>577</v>
      </c>
      <c r="H153" s="132">
        <v>76</v>
      </c>
      <c r="I153" s="134">
        <v>76</v>
      </c>
      <c r="J153" s="135" t="s">
        <v>578</v>
      </c>
      <c r="K153" s="136">
        <f t="shared" si="94"/>
        <v>17</v>
      </c>
      <c r="L153" s="137">
        <f t="shared" si="95"/>
        <v>0.28813559322033899</v>
      </c>
      <c r="M153" s="132" t="s">
        <v>548</v>
      </c>
      <c r="N153" s="138">
        <v>43032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16</v>
      </c>
      <c r="B154" s="130">
        <v>41954</v>
      </c>
      <c r="C154" s="130"/>
      <c r="D154" s="131" t="s">
        <v>589</v>
      </c>
      <c r="E154" s="132" t="s">
        <v>557</v>
      </c>
      <c r="F154" s="133">
        <v>99</v>
      </c>
      <c r="G154" s="132" t="s">
        <v>577</v>
      </c>
      <c r="H154" s="132">
        <v>120</v>
      </c>
      <c r="I154" s="134">
        <v>120</v>
      </c>
      <c r="J154" s="135" t="s">
        <v>566</v>
      </c>
      <c r="K154" s="136">
        <f t="shared" si="94"/>
        <v>21</v>
      </c>
      <c r="L154" s="137">
        <f t="shared" si="95"/>
        <v>0.21212121212121213</v>
      </c>
      <c r="M154" s="132" t="s">
        <v>548</v>
      </c>
      <c r="N154" s="138">
        <v>41960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17</v>
      </c>
      <c r="B155" s="130">
        <v>41956</v>
      </c>
      <c r="C155" s="130"/>
      <c r="D155" s="131" t="s">
        <v>601</v>
      </c>
      <c r="E155" s="132" t="s">
        <v>557</v>
      </c>
      <c r="F155" s="133">
        <v>22</v>
      </c>
      <c r="G155" s="132" t="s">
        <v>577</v>
      </c>
      <c r="H155" s="132">
        <v>33.549999999999997</v>
      </c>
      <c r="I155" s="134">
        <v>32</v>
      </c>
      <c r="J155" s="135" t="s">
        <v>602</v>
      </c>
      <c r="K155" s="136">
        <f t="shared" si="94"/>
        <v>11.549999999999997</v>
      </c>
      <c r="L155" s="137">
        <f t="shared" si="95"/>
        <v>0.52499999999999991</v>
      </c>
      <c r="M155" s="132" t="s">
        <v>548</v>
      </c>
      <c r="N155" s="138">
        <v>42188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18</v>
      </c>
      <c r="B156" s="130">
        <v>41976</v>
      </c>
      <c r="C156" s="130"/>
      <c r="D156" s="131" t="s">
        <v>603</v>
      </c>
      <c r="E156" s="132" t="s">
        <v>557</v>
      </c>
      <c r="F156" s="133">
        <v>440</v>
      </c>
      <c r="G156" s="132" t="s">
        <v>577</v>
      </c>
      <c r="H156" s="132">
        <v>520</v>
      </c>
      <c r="I156" s="134">
        <v>520</v>
      </c>
      <c r="J156" s="135" t="s">
        <v>604</v>
      </c>
      <c r="K156" s="136">
        <f t="shared" si="94"/>
        <v>80</v>
      </c>
      <c r="L156" s="137">
        <f t="shared" si="95"/>
        <v>0.18181818181818182</v>
      </c>
      <c r="M156" s="132" t="s">
        <v>548</v>
      </c>
      <c r="N156" s="138">
        <v>42208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19</v>
      </c>
      <c r="B157" s="130">
        <v>41976</v>
      </c>
      <c r="C157" s="130"/>
      <c r="D157" s="131" t="s">
        <v>605</v>
      </c>
      <c r="E157" s="132" t="s">
        <v>557</v>
      </c>
      <c r="F157" s="133">
        <v>360</v>
      </c>
      <c r="G157" s="132" t="s">
        <v>577</v>
      </c>
      <c r="H157" s="132">
        <v>427</v>
      </c>
      <c r="I157" s="134">
        <v>425</v>
      </c>
      <c r="J157" s="135" t="s">
        <v>606</v>
      </c>
      <c r="K157" s="136">
        <f t="shared" si="94"/>
        <v>67</v>
      </c>
      <c r="L157" s="137">
        <f t="shared" si="95"/>
        <v>0.18611111111111112</v>
      </c>
      <c r="M157" s="132" t="s">
        <v>548</v>
      </c>
      <c r="N157" s="138">
        <v>42058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20</v>
      </c>
      <c r="B158" s="130">
        <v>42012</v>
      </c>
      <c r="C158" s="130"/>
      <c r="D158" s="131" t="s">
        <v>607</v>
      </c>
      <c r="E158" s="132" t="s">
        <v>557</v>
      </c>
      <c r="F158" s="133">
        <v>360</v>
      </c>
      <c r="G158" s="132" t="s">
        <v>577</v>
      </c>
      <c r="H158" s="132">
        <v>455</v>
      </c>
      <c r="I158" s="134">
        <v>420</v>
      </c>
      <c r="J158" s="135" t="s">
        <v>608</v>
      </c>
      <c r="K158" s="136">
        <f t="shared" si="94"/>
        <v>95</v>
      </c>
      <c r="L158" s="137">
        <f t="shared" si="95"/>
        <v>0.2638888888888889</v>
      </c>
      <c r="M158" s="132" t="s">
        <v>548</v>
      </c>
      <c r="N158" s="138">
        <v>42024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21</v>
      </c>
      <c r="B159" s="130">
        <v>42012</v>
      </c>
      <c r="C159" s="130"/>
      <c r="D159" s="131" t="s">
        <v>609</v>
      </c>
      <c r="E159" s="132" t="s">
        <v>557</v>
      </c>
      <c r="F159" s="133">
        <v>130</v>
      </c>
      <c r="G159" s="132"/>
      <c r="H159" s="132">
        <v>175.5</v>
      </c>
      <c r="I159" s="134">
        <v>165</v>
      </c>
      <c r="J159" s="135" t="s">
        <v>610</v>
      </c>
      <c r="K159" s="136">
        <f t="shared" si="94"/>
        <v>45.5</v>
      </c>
      <c r="L159" s="137">
        <f t="shared" si="95"/>
        <v>0.35</v>
      </c>
      <c r="M159" s="132" t="s">
        <v>548</v>
      </c>
      <c r="N159" s="138">
        <v>43088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22</v>
      </c>
      <c r="B160" s="130">
        <v>42040</v>
      </c>
      <c r="C160" s="130"/>
      <c r="D160" s="131" t="s">
        <v>388</v>
      </c>
      <c r="E160" s="132" t="s">
        <v>546</v>
      </c>
      <c r="F160" s="133">
        <v>98</v>
      </c>
      <c r="G160" s="132"/>
      <c r="H160" s="132">
        <v>120</v>
      </c>
      <c r="I160" s="134">
        <v>120</v>
      </c>
      <c r="J160" s="135" t="s">
        <v>578</v>
      </c>
      <c r="K160" s="136">
        <f t="shared" si="94"/>
        <v>22</v>
      </c>
      <c r="L160" s="137">
        <f t="shared" si="95"/>
        <v>0.22448979591836735</v>
      </c>
      <c r="M160" s="132" t="s">
        <v>548</v>
      </c>
      <c r="N160" s="138">
        <v>42753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23</v>
      </c>
      <c r="B161" s="130">
        <v>42040</v>
      </c>
      <c r="C161" s="130"/>
      <c r="D161" s="131" t="s">
        <v>611</v>
      </c>
      <c r="E161" s="132" t="s">
        <v>546</v>
      </c>
      <c r="F161" s="133">
        <v>196</v>
      </c>
      <c r="G161" s="132"/>
      <c r="H161" s="132">
        <v>262</v>
      </c>
      <c r="I161" s="134">
        <v>255</v>
      </c>
      <c r="J161" s="135" t="s">
        <v>578</v>
      </c>
      <c r="K161" s="136">
        <f t="shared" si="94"/>
        <v>66</v>
      </c>
      <c r="L161" s="137">
        <f t="shared" si="95"/>
        <v>0.33673469387755101</v>
      </c>
      <c r="M161" s="132" t="s">
        <v>548</v>
      </c>
      <c r="N161" s="138">
        <v>42599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39">
        <v>24</v>
      </c>
      <c r="B162" s="140">
        <v>42067</v>
      </c>
      <c r="C162" s="140"/>
      <c r="D162" s="141" t="s">
        <v>387</v>
      </c>
      <c r="E162" s="142" t="s">
        <v>546</v>
      </c>
      <c r="F162" s="143">
        <v>235</v>
      </c>
      <c r="G162" s="143"/>
      <c r="H162" s="144">
        <v>77</v>
      </c>
      <c r="I162" s="144" t="s">
        <v>612</v>
      </c>
      <c r="J162" s="145" t="s">
        <v>613</v>
      </c>
      <c r="K162" s="146">
        <f t="shared" si="94"/>
        <v>-158</v>
      </c>
      <c r="L162" s="147">
        <f t="shared" si="95"/>
        <v>-0.67234042553191486</v>
      </c>
      <c r="M162" s="143" t="s">
        <v>558</v>
      </c>
      <c r="N162" s="140">
        <v>43522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25</v>
      </c>
      <c r="B163" s="130">
        <v>42067</v>
      </c>
      <c r="C163" s="130"/>
      <c r="D163" s="131" t="s">
        <v>614</v>
      </c>
      <c r="E163" s="132" t="s">
        <v>546</v>
      </c>
      <c r="F163" s="133">
        <v>185</v>
      </c>
      <c r="G163" s="132"/>
      <c r="H163" s="132">
        <v>224</v>
      </c>
      <c r="I163" s="134" t="s">
        <v>615</v>
      </c>
      <c r="J163" s="135" t="s">
        <v>578</v>
      </c>
      <c r="K163" s="136">
        <f t="shared" si="94"/>
        <v>39</v>
      </c>
      <c r="L163" s="137">
        <f t="shared" si="95"/>
        <v>0.21081081081081082</v>
      </c>
      <c r="M163" s="132" t="s">
        <v>548</v>
      </c>
      <c r="N163" s="138">
        <v>42647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39">
        <v>26</v>
      </c>
      <c r="B164" s="140">
        <v>42090</v>
      </c>
      <c r="C164" s="140"/>
      <c r="D164" s="148" t="s">
        <v>616</v>
      </c>
      <c r="E164" s="143" t="s">
        <v>546</v>
      </c>
      <c r="F164" s="143">
        <v>49.5</v>
      </c>
      <c r="G164" s="144"/>
      <c r="H164" s="144">
        <v>15.85</v>
      </c>
      <c r="I164" s="144">
        <v>67</v>
      </c>
      <c r="J164" s="145" t="s">
        <v>617</v>
      </c>
      <c r="K164" s="144">
        <f t="shared" si="94"/>
        <v>-33.65</v>
      </c>
      <c r="L164" s="149">
        <f t="shared" si="95"/>
        <v>-0.67979797979797973</v>
      </c>
      <c r="M164" s="143" t="s">
        <v>558</v>
      </c>
      <c r="N164" s="150">
        <v>43627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27</v>
      </c>
      <c r="B165" s="130">
        <v>42093</v>
      </c>
      <c r="C165" s="130"/>
      <c r="D165" s="131" t="s">
        <v>618</v>
      </c>
      <c r="E165" s="132" t="s">
        <v>546</v>
      </c>
      <c r="F165" s="133">
        <v>183.5</v>
      </c>
      <c r="G165" s="132"/>
      <c r="H165" s="132">
        <v>219</v>
      </c>
      <c r="I165" s="134">
        <v>218</v>
      </c>
      <c r="J165" s="135" t="s">
        <v>619</v>
      </c>
      <c r="K165" s="136">
        <f t="shared" si="94"/>
        <v>35.5</v>
      </c>
      <c r="L165" s="137">
        <f t="shared" si="95"/>
        <v>0.19346049046321526</v>
      </c>
      <c r="M165" s="132" t="s">
        <v>548</v>
      </c>
      <c r="N165" s="138">
        <v>42103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28</v>
      </c>
      <c r="B166" s="130">
        <v>42114</v>
      </c>
      <c r="C166" s="130"/>
      <c r="D166" s="131" t="s">
        <v>620</v>
      </c>
      <c r="E166" s="132" t="s">
        <v>546</v>
      </c>
      <c r="F166" s="133">
        <f>(227+237)/2</f>
        <v>232</v>
      </c>
      <c r="G166" s="132"/>
      <c r="H166" s="132">
        <v>298</v>
      </c>
      <c r="I166" s="134">
        <v>298</v>
      </c>
      <c r="J166" s="135" t="s">
        <v>578</v>
      </c>
      <c r="K166" s="136">
        <f t="shared" si="94"/>
        <v>66</v>
      </c>
      <c r="L166" s="137">
        <f t="shared" si="95"/>
        <v>0.28448275862068967</v>
      </c>
      <c r="M166" s="132" t="s">
        <v>548</v>
      </c>
      <c r="N166" s="138">
        <v>42823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29</v>
      </c>
      <c r="B167" s="130">
        <v>42128</v>
      </c>
      <c r="C167" s="130"/>
      <c r="D167" s="131" t="s">
        <v>621</v>
      </c>
      <c r="E167" s="132" t="s">
        <v>557</v>
      </c>
      <c r="F167" s="133">
        <v>385</v>
      </c>
      <c r="G167" s="132"/>
      <c r="H167" s="132">
        <f>212.5+331</f>
        <v>543.5</v>
      </c>
      <c r="I167" s="134">
        <v>510</v>
      </c>
      <c r="J167" s="135" t="s">
        <v>622</v>
      </c>
      <c r="K167" s="136">
        <f t="shared" si="94"/>
        <v>158.5</v>
      </c>
      <c r="L167" s="137">
        <f t="shared" si="95"/>
        <v>0.41168831168831171</v>
      </c>
      <c r="M167" s="132" t="s">
        <v>548</v>
      </c>
      <c r="N167" s="138">
        <v>42235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30</v>
      </c>
      <c r="B168" s="130">
        <v>42128</v>
      </c>
      <c r="C168" s="130"/>
      <c r="D168" s="131" t="s">
        <v>623</v>
      </c>
      <c r="E168" s="132" t="s">
        <v>557</v>
      </c>
      <c r="F168" s="133">
        <v>115.5</v>
      </c>
      <c r="G168" s="132"/>
      <c r="H168" s="132">
        <v>146</v>
      </c>
      <c r="I168" s="134">
        <v>142</v>
      </c>
      <c r="J168" s="135" t="s">
        <v>624</v>
      </c>
      <c r="K168" s="136">
        <f t="shared" si="94"/>
        <v>30.5</v>
      </c>
      <c r="L168" s="137">
        <f t="shared" si="95"/>
        <v>0.26406926406926406</v>
      </c>
      <c r="M168" s="132" t="s">
        <v>548</v>
      </c>
      <c r="N168" s="138">
        <v>42202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31</v>
      </c>
      <c r="B169" s="130">
        <v>42151</v>
      </c>
      <c r="C169" s="130"/>
      <c r="D169" s="131" t="s">
        <v>502</v>
      </c>
      <c r="E169" s="132" t="s">
        <v>557</v>
      </c>
      <c r="F169" s="133">
        <v>237.5</v>
      </c>
      <c r="G169" s="132"/>
      <c r="H169" s="132">
        <v>279.5</v>
      </c>
      <c r="I169" s="134">
        <v>278</v>
      </c>
      <c r="J169" s="135" t="s">
        <v>578</v>
      </c>
      <c r="K169" s="136">
        <f t="shared" si="94"/>
        <v>42</v>
      </c>
      <c r="L169" s="137">
        <f t="shared" si="95"/>
        <v>0.17684210526315788</v>
      </c>
      <c r="M169" s="132" t="s">
        <v>548</v>
      </c>
      <c r="N169" s="138">
        <v>42222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32</v>
      </c>
      <c r="B170" s="130">
        <v>42174</v>
      </c>
      <c r="C170" s="130"/>
      <c r="D170" s="131" t="s">
        <v>596</v>
      </c>
      <c r="E170" s="132" t="s">
        <v>546</v>
      </c>
      <c r="F170" s="133">
        <v>340</v>
      </c>
      <c r="G170" s="132"/>
      <c r="H170" s="132">
        <v>448</v>
      </c>
      <c r="I170" s="134">
        <v>448</v>
      </c>
      <c r="J170" s="135" t="s">
        <v>578</v>
      </c>
      <c r="K170" s="136">
        <f t="shared" si="94"/>
        <v>108</v>
      </c>
      <c r="L170" s="137">
        <f t="shared" si="95"/>
        <v>0.31764705882352939</v>
      </c>
      <c r="M170" s="132" t="s">
        <v>548</v>
      </c>
      <c r="N170" s="138">
        <v>43018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33</v>
      </c>
      <c r="B171" s="130">
        <v>42191</v>
      </c>
      <c r="C171" s="130"/>
      <c r="D171" s="131" t="s">
        <v>625</v>
      </c>
      <c r="E171" s="132" t="s">
        <v>546</v>
      </c>
      <c r="F171" s="133">
        <v>390</v>
      </c>
      <c r="G171" s="132"/>
      <c r="H171" s="132">
        <v>460</v>
      </c>
      <c r="I171" s="134">
        <v>460</v>
      </c>
      <c r="J171" s="135" t="s">
        <v>578</v>
      </c>
      <c r="K171" s="136">
        <f t="shared" ref="K171:K191" si="96">H171-F171</f>
        <v>70</v>
      </c>
      <c r="L171" s="137">
        <f t="shared" ref="L171:L191" si="97">K171/F171</f>
        <v>0.17948717948717949</v>
      </c>
      <c r="M171" s="132" t="s">
        <v>548</v>
      </c>
      <c r="N171" s="138">
        <v>42478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39">
        <v>34</v>
      </c>
      <c r="B172" s="140">
        <v>42195</v>
      </c>
      <c r="C172" s="140"/>
      <c r="D172" s="141" t="s">
        <v>626</v>
      </c>
      <c r="E172" s="142" t="s">
        <v>546</v>
      </c>
      <c r="F172" s="143">
        <v>122.5</v>
      </c>
      <c r="G172" s="143"/>
      <c r="H172" s="144">
        <v>61</v>
      </c>
      <c r="I172" s="144">
        <v>172</v>
      </c>
      <c r="J172" s="145" t="s">
        <v>627</v>
      </c>
      <c r="K172" s="146">
        <f t="shared" si="96"/>
        <v>-61.5</v>
      </c>
      <c r="L172" s="147">
        <f t="shared" si="97"/>
        <v>-0.50204081632653064</v>
      </c>
      <c r="M172" s="143" t="s">
        <v>558</v>
      </c>
      <c r="N172" s="140">
        <v>43333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35</v>
      </c>
      <c r="B173" s="130">
        <v>42219</v>
      </c>
      <c r="C173" s="130"/>
      <c r="D173" s="131" t="s">
        <v>628</v>
      </c>
      <c r="E173" s="132" t="s">
        <v>546</v>
      </c>
      <c r="F173" s="133">
        <v>297.5</v>
      </c>
      <c r="G173" s="132"/>
      <c r="H173" s="132">
        <v>350</v>
      </c>
      <c r="I173" s="134">
        <v>360</v>
      </c>
      <c r="J173" s="135" t="s">
        <v>629</v>
      </c>
      <c r="K173" s="136">
        <f t="shared" si="96"/>
        <v>52.5</v>
      </c>
      <c r="L173" s="137">
        <f t="shared" si="97"/>
        <v>0.17647058823529413</v>
      </c>
      <c r="M173" s="132" t="s">
        <v>548</v>
      </c>
      <c r="N173" s="138">
        <v>42232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36</v>
      </c>
      <c r="B174" s="130">
        <v>42219</v>
      </c>
      <c r="C174" s="130"/>
      <c r="D174" s="131" t="s">
        <v>630</v>
      </c>
      <c r="E174" s="132" t="s">
        <v>546</v>
      </c>
      <c r="F174" s="133">
        <v>115.5</v>
      </c>
      <c r="G174" s="132"/>
      <c r="H174" s="132">
        <v>149</v>
      </c>
      <c r="I174" s="134">
        <v>140</v>
      </c>
      <c r="J174" s="135" t="s">
        <v>631</v>
      </c>
      <c r="K174" s="136">
        <f t="shared" si="96"/>
        <v>33.5</v>
      </c>
      <c r="L174" s="137">
        <f t="shared" si="97"/>
        <v>0.29004329004329005</v>
      </c>
      <c r="M174" s="132" t="s">
        <v>548</v>
      </c>
      <c r="N174" s="138">
        <v>42740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37</v>
      </c>
      <c r="B175" s="130">
        <v>42251</v>
      </c>
      <c r="C175" s="130"/>
      <c r="D175" s="131" t="s">
        <v>502</v>
      </c>
      <c r="E175" s="132" t="s">
        <v>546</v>
      </c>
      <c r="F175" s="133">
        <v>226</v>
      </c>
      <c r="G175" s="132"/>
      <c r="H175" s="132">
        <v>292</v>
      </c>
      <c r="I175" s="134">
        <v>292</v>
      </c>
      <c r="J175" s="135" t="s">
        <v>632</v>
      </c>
      <c r="K175" s="136">
        <f t="shared" si="96"/>
        <v>66</v>
      </c>
      <c r="L175" s="137">
        <f t="shared" si="97"/>
        <v>0.29203539823008851</v>
      </c>
      <c r="M175" s="132" t="s">
        <v>548</v>
      </c>
      <c r="N175" s="138">
        <v>42286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38</v>
      </c>
      <c r="B176" s="130">
        <v>42254</v>
      </c>
      <c r="C176" s="130"/>
      <c r="D176" s="131" t="s">
        <v>620</v>
      </c>
      <c r="E176" s="132" t="s">
        <v>546</v>
      </c>
      <c r="F176" s="133">
        <v>232.5</v>
      </c>
      <c r="G176" s="132"/>
      <c r="H176" s="132">
        <v>312.5</v>
      </c>
      <c r="I176" s="134">
        <v>310</v>
      </c>
      <c r="J176" s="135" t="s">
        <v>578</v>
      </c>
      <c r="K176" s="136">
        <f t="shared" si="96"/>
        <v>80</v>
      </c>
      <c r="L176" s="137">
        <f t="shared" si="97"/>
        <v>0.34408602150537637</v>
      </c>
      <c r="M176" s="132" t="s">
        <v>548</v>
      </c>
      <c r="N176" s="138">
        <v>42823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39</v>
      </c>
      <c r="B177" s="130">
        <v>42268</v>
      </c>
      <c r="C177" s="130"/>
      <c r="D177" s="131" t="s">
        <v>633</v>
      </c>
      <c r="E177" s="132" t="s">
        <v>546</v>
      </c>
      <c r="F177" s="133">
        <v>196.5</v>
      </c>
      <c r="G177" s="132"/>
      <c r="H177" s="132">
        <v>238</v>
      </c>
      <c r="I177" s="134">
        <v>238</v>
      </c>
      <c r="J177" s="135" t="s">
        <v>632</v>
      </c>
      <c r="K177" s="136">
        <f t="shared" si="96"/>
        <v>41.5</v>
      </c>
      <c r="L177" s="137">
        <f t="shared" si="97"/>
        <v>0.21119592875318066</v>
      </c>
      <c r="M177" s="132" t="s">
        <v>548</v>
      </c>
      <c r="N177" s="138">
        <v>42291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40</v>
      </c>
      <c r="B178" s="130">
        <v>42271</v>
      </c>
      <c r="C178" s="130"/>
      <c r="D178" s="131" t="s">
        <v>576</v>
      </c>
      <c r="E178" s="132" t="s">
        <v>546</v>
      </c>
      <c r="F178" s="133">
        <v>65</v>
      </c>
      <c r="G178" s="132"/>
      <c r="H178" s="132">
        <v>82</v>
      </c>
      <c r="I178" s="134">
        <v>82</v>
      </c>
      <c r="J178" s="135" t="s">
        <v>632</v>
      </c>
      <c r="K178" s="136">
        <f t="shared" si="96"/>
        <v>17</v>
      </c>
      <c r="L178" s="137">
        <f t="shared" si="97"/>
        <v>0.26153846153846155</v>
      </c>
      <c r="M178" s="132" t="s">
        <v>548</v>
      </c>
      <c r="N178" s="138">
        <v>42578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41</v>
      </c>
      <c r="B179" s="130">
        <v>42291</v>
      </c>
      <c r="C179" s="130"/>
      <c r="D179" s="131" t="s">
        <v>634</v>
      </c>
      <c r="E179" s="132" t="s">
        <v>546</v>
      </c>
      <c r="F179" s="133">
        <v>144</v>
      </c>
      <c r="G179" s="132"/>
      <c r="H179" s="132">
        <v>182.5</v>
      </c>
      <c r="I179" s="134">
        <v>181</v>
      </c>
      <c r="J179" s="135" t="s">
        <v>632</v>
      </c>
      <c r="K179" s="136">
        <f t="shared" si="96"/>
        <v>38.5</v>
      </c>
      <c r="L179" s="137">
        <f t="shared" si="97"/>
        <v>0.2673611111111111</v>
      </c>
      <c r="M179" s="132" t="s">
        <v>548</v>
      </c>
      <c r="N179" s="138">
        <v>42817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42</v>
      </c>
      <c r="B180" s="130">
        <v>42291</v>
      </c>
      <c r="C180" s="130"/>
      <c r="D180" s="131" t="s">
        <v>635</v>
      </c>
      <c r="E180" s="132" t="s">
        <v>546</v>
      </c>
      <c r="F180" s="133">
        <v>264</v>
      </c>
      <c r="G180" s="132"/>
      <c r="H180" s="132">
        <v>311</v>
      </c>
      <c r="I180" s="134">
        <v>311</v>
      </c>
      <c r="J180" s="135" t="s">
        <v>632</v>
      </c>
      <c r="K180" s="136">
        <f t="shared" si="96"/>
        <v>47</v>
      </c>
      <c r="L180" s="137">
        <f t="shared" si="97"/>
        <v>0.17803030303030304</v>
      </c>
      <c r="M180" s="132" t="s">
        <v>548</v>
      </c>
      <c r="N180" s="138">
        <v>42604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43</v>
      </c>
      <c r="B181" s="130">
        <v>42318</v>
      </c>
      <c r="C181" s="130"/>
      <c r="D181" s="131" t="s">
        <v>636</v>
      </c>
      <c r="E181" s="132" t="s">
        <v>557</v>
      </c>
      <c r="F181" s="133">
        <v>549.5</v>
      </c>
      <c r="G181" s="132"/>
      <c r="H181" s="132">
        <v>630</v>
      </c>
      <c r="I181" s="134">
        <v>630</v>
      </c>
      <c r="J181" s="135" t="s">
        <v>632</v>
      </c>
      <c r="K181" s="136">
        <f t="shared" si="96"/>
        <v>80.5</v>
      </c>
      <c r="L181" s="137">
        <f t="shared" si="97"/>
        <v>0.1464968152866242</v>
      </c>
      <c r="M181" s="132" t="s">
        <v>548</v>
      </c>
      <c r="N181" s="138">
        <v>42419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44</v>
      </c>
      <c r="B182" s="130">
        <v>42342</v>
      </c>
      <c r="C182" s="130"/>
      <c r="D182" s="131" t="s">
        <v>637</v>
      </c>
      <c r="E182" s="132" t="s">
        <v>546</v>
      </c>
      <c r="F182" s="133">
        <v>1027.5</v>
      </c>
      <c r="G182" s="132"/>
      <c r="H182" s="132">
        <v>1315</v>
      </c>
      <c r="I182" s="134">
        <v>1250</v>
      </c>
      <c r="J182" s="135" t="s">
        <v>632</v>
      </c>
      <c r="K182" s="136">
        <f t="shared" si="96"/>
        <v>287.5</v>
      </c>
      <c r="L182" s="137">
        <f t="shared" si="97"/>
        <v>0.27980535279805352</v>
      </c>
      <c r="M182" s="132" t="s">
        <v>548</v>
      </c>
      <c r="N182" s="138">
        <v>43244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45</v>
      </c>
      <c r="B183" s="130">
        <v>42367</v>
      </c>
      <c r="C183" s="130"/>
      <c r="D183" s="131" t="s">
        <v>638</v>
      </c>
      <c r="E183" s="132" t="s">
        <v>546</v>
      </c>
      <c r="F183" s="133">
        <v>465</v>
      </c>
      <c r="G183" s="132"/>
      <c r="H183" s="132">
        <v>540</v>
      </c>
      <c r="I183" s="134">
        <v>540</v>
      </c>
      <c r="J183" s="135" t="s">
        <v>632</v>
      </c>
      <c r="K183" s="136">
        <f t="shared" si="96"/>
        <v>75</v>
      </c>
      <c r="L183" s="137">
        <f t="shared" si="97"/>
        <v>0.16129032258064516</v>
      </c>
      <c r="M183" s="132" t="s">
        <v>548</v>
      </c>
      <c r="N183" s="138">
        <v>42530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46</v>
      </c>
      <c r="B184" s="130">
        <v>42380</v>
      </c>
      <c r="C184" s="130"/>
      <c r="D184" s="131" t="s">
        <v>388</v>
      </c>
      <c r="E184" s="132" t="s">
        <v>557</v>
      </c>
      <c r="F184" s="133">
        <v>81</v>
      </c>
      <c r="G184" s="132"/>
      <c r="H184" s="132">
        <v>110</v>
      </c>
      <c r="I184" s="134">
        <v>110</v>
      </c>
      <c r="J184" s="135" t="s">
        <v>632</v>
      </c>
      <c r="K184" s="136">
        <f t="shared" si="96"/>
        <v>29</v>
      </c>
      <c r="L184" s="137">
        <f t="shared" si="97"/>
        <v>0.35802469135802467</v>
      </c>
      <c r="M184" s="132" t="s">
        <v>548</v>
      </c>
      <c r="N184" s="138">
        <v>42745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47</v>
      </c>
      <c r="B185" s="130">
        <v>42382</v>
      </c>
      <c r="C185" s="130"/>
      <c r="D185" s="131" t="s">
        <v>639</v>
      </c>
      <c r="E185" s="132" t="s">
        <v>557</v>
      </c>
      <c r="F185" s="133">
        <v>417.5</v>
      </c>
      <c r="G185" s="132"/>
      <c r="H185" s="132">
        <v>547</v>
      </c>
      <c r="I185" s="134">
        <v>535</v>
      </c>
      <c r="J185" s="135" t="s">
        <v>632</v>
      </c>
      <c r="K185" s="136">
        <f t="shared" si="96"/>
        <v>129.5</v>
      </c>
      <c r="L185" s="137">
        <f t="shared" si="97"/>
        <v>0.31017964071856285</v>
      </c>
      <c r="M185" s="132" t="s">
        <v>548</v>
      </c>
      <c r="N185" s="138">
        <v>42578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48</v>
      </c>
      <c r="B186" s="130">
        <v>42408</v>
      </c>
      <c r="C186" s="130"/>
      <c r="D186" s="131" t="s">
        <v>640</v>
      </c>
      <c r="E186" s="132" t="s">
        <v>546</v>
      </c>
      <c r="F186" s="133">
        <v>650</v>
      </c>
      <c r="G186" s="132"/>
      <c r="H186" s="132">
        <v>800</v>
      </c>
      <c r="I186" s="134">
        <v>800</v>
      </c>
      <c r="J186" s="135" t="s">
        <v>632</v>
      </c>
      <c r="K186" s="136">
        <f t="shared" si="96"/>
        <v>150</v>
      </c>
      <c r="L186" s="137">
        <f t="shared" si="97"/>
        <v>0.23076923076923078</v>
      </c>
      <c r="M186" s="132" t="s">
        <v>548</v>
      </c>
      <c r="N186" s="138">
        <v>43154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49</v>
      </c>
      <c r="B187" s="130">
        <v>42433</v>
      </c>
      <c r="C187" s="130"/>
      <c r="D187" s="131" t="s">
        <v>232</v>
      </c>
      <c r="E187" s="132" t="s">
        <v>546</v>
      </c>
      <c r="F187" s="133">
        <v>437.5</v>
      </c>
      <c r="G187" s="132"/>
      <c r="H187" s="132">
        <v>504.5</v>
      </c>
      <c r="I187" s="134">
        <v>522</v>
      </c>
      <c r="J187" s="135" t="s">
        <v>641</v>
      </c>
      <c r="K187" s="136">
        <f t="shared" si="96"/>
        <v>67</v>
      </c>
      <c r="L187" s="137">
        <f t="shared" si="97"/>
        <v>0.15314285714285714</v>
      </c>
      <c r="M187" s="132" t="s">
        <v>548</v>
      </c>
      <c r="N187" s="138">
        <v>42480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50</v>
      </c>
      <c r="B188" s="130">
        <v>42438</v>
      </c>
      <c r="C188" s="130"/>
      <c r="D188" s="131" t="s">
        <v>642</v>
      </c>
      <c r="E188" s="132" t="s">
        <v>546</v>
      </c>
      <c r="F188" s="133">
        <v>189.5</v>
      </c>
      <c r="G188" s="132"/>
      <c r="H188" s="132">
        <v>218</v>
      </c>
      <c r="I188" s="134">
        <v>218</v>
      </c>
      <c r="J188" s="135" t="s">
        <v>632</v>
      </c>
      <c r="K188" s="136">
        <f t="shared" si="96"/>
        <v>28.5</v>
      </c>
      <c r="L188" s="137">
        <f t="shared" si="97"/>
        <v>0.15039577836411611</v>
      </c>
      <c r="M188" s="132" t="s">
        <v>548</v>
      </c>
      <c r="N188" s="138">
        <v>43034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39">
        <v>51</v>
      </c>
      <c r="B189" s="140">
        <v>42471</v>
      </c>
      <c r="C189" s="140"/>
      <c r="D189" s="148" t="s">
        <v>643</v>
      </c>
      <c r="E189" s="143" t="s">
        <v>546</v>
      </c>
      <c r="F189" s="143">
        <v>36.5</v>
      </c>
      <c r="G189" s="144"/>
      <c r="H189" s="144">
        <v>15.85</v>
      </c>
      <c r="I189" s="144">
        <v>60</v>
      </c>
      <c r="J189" s="145" t="s">
        <v>644</v>
      </c>
      <c r="K189" s="146">
        <f t="shared" si="96"/>
        <v>-20.65</v>
      </c>
      <c r="L189" s="147">
        <f t="shared" si="97"/>
        <v>-0.5657534246575342</v>
      </c>
      <c r="M189" s="143" t="s">
        <v>558</v>
      </c>
      <c r="N189" s="151">
        <v>43627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52</v>
      </c>
      <c r="B190" s="130">
        <v>42472</v>
      </c>
      <c r="C190" s="130"/>
      <c r="D190" s="131" t="s">
        <v>645</v>
      </c>
      <c r="E190" s="132" t="s">
        <v>546</v>
      </c>
      <c r="F190" s="133">
        <v>93</v>
      </c>
      <c r="G190" s="132"/>
      <c r="H190" s="132">
        <v>149</v>
      </c>
      <c r="I190" s="134">
        <v>140</v>
      </c>
      <c r="J190" s="135" t="s">
        <v>646</v>
      </c>
      <c r="K190" s="136">
        <f t="shared" si="96"/>
        <v>56</v>
      </c>
      <c r="L190" s="137">
        <f t="shared" si="97"/>
        <v>0.60215053763440862</v>
      </c>
      <c r="M190" s="132" t="s">
        <v>548</v>
      </c>
      <c r="N190" s="138">
        <v>42740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53</v>
      </c>
      <c r="B191" s="130">
        <v>42472</v>
      </c>
      <c r="C191" s="130"/>
      <c r="D191" s="131" t="s">
        <v>647</v>
      </c>
      <c r="E191" s="132" t="s">
        <v>546</v>
      </c>
      <c r="F191" s="133">
        <v>130</v>
      </c>
      <c r="G191" s="132"/>
      <c r="H191" s="132">
        <v>150</v>
      </c>
      <c r="I191" s="134" t="s">
        <v>648</v>
      </c>
      <c r="J191" s="135" t="s">
        <v>632</v>
      </c>
      <c r="K191" s="136">
        <f t="shared" si="96"/>
        <v>20</v>
      </c>
      <c r="L191" s="137">
        <f t="shared" si="97"/>
        <v>0.15384615384615385</v>
      </c>
      <c r="M191" s="132" t="s">
        <v>548</v>
      </c>
      <c r="N191" s="138">
        <v>42564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54</v>
      </c>
      <c r="B192" s="130">
        <v>42473</v>
      </c>
      <c r="C192" s="130"/>
      <c r="D192" s="131" t="s">
        <v>649</v>
      </c>
      <c r="E192" s="132" t="s">
        <v>546</v>
      </c>
      <c r="F192" s="133">
        <v>196</v>
      </c>
      <c r="G192" s="132"/>
      <c r="H192" s="132">
        <v>299</v>
      </c>
      <c r="I192" s="134">
        <v>299</v>
      </c>
      <c r="J192" s="135" t="s">
        <v>632</v>
      </c>
      <c r="K192" s="136">
        <v>103</v>
      </c>
      <c r="L192" s="137">
        <v>0.52551020408163296</v>
      </c>
      <c r="M192" s="132" t="s">
        <v>548</v>
      </c>
      <c r="N192" s="138">
        <v>42620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55</v>
      </c>
      <c r="B193" s="130">
        <v>42473</v>
      </c>
      <c r="C193" s="130"/>
      <c r="D193" s="131" t="s">
        <v>650</v>
      </c>
      <c r="E193" s="132" t="s">
        <v>546</v>
      </c>
      <c r="F193" s="133">
        <v>88</v>
      </c>
      <c r="G193" s="132"/>
      <c r="H193" s="132">
        <v>103</v>
      </c>
      <c r="I193" s="134">
        <v>103</v>
      </c>
      <c r="J193" s="135" t="s">
        <v>632</v>
      </c>
      <c r="K193" s="136">
        <v>15</v>
      </c>
      <c r="L193" s="137">
        <v>0.170454545454545</v>
      </c>
      <c r="M193" s="132" t="s">
        <v>548</v>
      </c>
      <c r="N193" s="138">
        <v>42530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56</v>
      </c>
      <c r="B194" s="130">
        <v>42492</v>
      </c>
      <c r="C194" s="130"/>
      <c r="D194" s="131" t="s">
        <v>651</v>
      </c>
      <c r="E194" s="132" t="s">
        <v>546</v>
      </c>
      <c r="F194" s="133">
        <v>127.5</v>
      </c>
      <c r="G194" s="132"/>
      <c r="H194" s="132">
        <v>148</v>
      </c>
      <c r="I194" s="134" t="s">
        <v>652</v>
      </c>
      <c r="J194" s="135" t="s">
        <v>632</v>
      </c>
      <c r="K194" s="136">
        <f>H194-F194</f>
        <v>20.5</v>
      </c>
      <c r="L194" s="137">
        <f>K194/F194</f>
        <v>0.16078431372549021</v>
      </c>
      <c r="M194" s="132" t="s">
        <v>548</v>
      </c>
      <c r="N194" s="138">
        <v>42564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57</v>
      </c>
      <c r="B195" s="130">
        <v>42493</v>
      </c>
      <c r="C195" s="130"/>
      <c r="D195" s="131" t="s">
        <v>653</v>
      </c>
      <c r="E195" s="132" t="s">
        <v>546</v>
      </c>
      <c r="F195" s="133">
        <v>675</v>
      </c>
      <c r="G195" s="132"/>
      <c r="H195" s="132">
        <v>815</v>
      </c>
      <c r="I195" s="134" t="s">
        <v>654</v>
      </c>
      <c r="J195" s="135" t="s">
        <v>632</v>
      </c>
      <c r="K195" s="136">
        <f>H195-F195</f>
        <v>140</v>
      </c>
      <c r="L195" s="137">
        <f>K195/F195</f>
        <v>0.2074074074074074</v>
      </c>
      <c r="M195" s="132" t="s">
        <v>548</v>
      </c>
      <c r="N195" s="138">
        <v>43154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39">
        <v>58</v>
      </c>
      <c r="B196" s="140">
        <v>42522</v>
      </c>
      <c r="C196" s="140"/>
      <c r="D196" s="141" t="s">
        <v>655</v>
      </c>
      <c r="E196" s="142" t="s">
        <v>546</v>
      </c>
      <c r="F196" s="143">
        <v>500</v>
      </c>
      <c r="G196" s="143"/>
      <c r="H196" s="144">
        <v>232.5</v>
      </c>
      <c r="I196" s="144" t="s">
        <v>656</v>
      </c>
      <c r="J196" s="145" t="s">
        <v>657</v>
      </c>
      <c r="K196" s="146">
        <f>H196-F196</f>
        <v>-267.5</v>
      </c>
      <c r="L196" s="147">
        <f>K196/F196</f>
        <v>-0.53500000000000003</v>
      </c>
      <c r="M196" s="143" t="s">
        <v>558</v>
      </c>
      <c r="N196" s="140">
        <v>43735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59</v>
      </c>
      <c r="B197" s="130">
        <v>42527</v>
      </c>
      <c r="C197" s="130"/>
      <c r="D197" s="131" t="s">
        <v>504</v>
      </c>
      <c r="E197" s="132" t="s">
        <v>546</v>
      </c>
      <c r="F197" s="133">
        <v>110</v>
      </c>
      <c r="G197" s="132"/>
      <c r="H197" s="132">
        <v>126.5</v>
      </c>
      <c r="I197" s="134">
        <v>125</v>
      </c>
      <c r="J197" s="135" t="s">
        <v>584</v>
      </c>
      <c r="K197" s="136">
        <f>H197-F197</f>
        <v>16.5</v>
      </c>
      <c r="L197" s="137">
        <f>K197/F197</f>
        <v>0.15</v>
      </c>
      <c r="M197" s="132" t="s">
        <v>548</v>
      </c>
      <c r="N197" s="138">
        <v>42552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60</v>
      </c>
      <c r="B198" s="130">
        <v>42538</v>
      </c>
      <c r="C198" s="130"/>
      <c r="D198" s="131" t="s">
        <v>658</v>
      </c>
      <c r="E198" s="132" t="s">
        <v>546</v>
      </c>
      <c r="F198" s="133">
        <v>44</v>
      </c>
      <c r="G198" s="132"/>
      <c r="H198" s="132">
        <v>69.5</v>
      </c>
      <c r="I198" s="134">
        <v>69.5</v>
      </c>
      <c r="J198" s="135" t="s">
        <v>659</v>
      </c>
      <c r="K198" s="136">
        <f>H198-F198</f>
        <v>25.5</v>
      </c>
      <c r="L198" s="137">
        <f>K198/F198</f>
        <v>0.57954545454545459</v>
      </c>
      <c r="M198" s="132" t="s">
        <v>548</v>
      </c>
      <c r="N198" s="138">
        <v>42977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61</v>
      </c>
      <c r="B199" s="130">
        <v>42549</v>
      </c>
      <c r="C199" s="130"/>
      <c r="D199" s="131" t="s">
        <v>660</v>
      </c>
      <c r="E199" s="132" t="s">
        <v>546</v>
      </c>
      <c r="F199" s="133">
        <v>262.5</v>
      </c>
      <c r="G199" s="132"/>
      <c r="H199" s="132">
        <v>340</v>
      </c>
      <c r="I199" s="134">
        <v>333</v>
      </c>
      <c r="J199" s="135" t="s">
        <v>661</v>
      </c>
      <c r="K199" s="136">
        <v>77.5</v>
      </c>
      <c r="L199" s="137">
        <v>0.29523809523809502</v>
      </c>
      <c r="M199" s="132" t="s">
        <v>548</v>
      </c>
      <c r="N199" s="138">
        <v>43017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62</v>
      </c>
      <c r="B200" s="130">
        <v>42549</v>
      </c>
      <c r="C200" s="130"/>
      <c r="D200" s="131" t="s">
        <v>662</v>
      </c>
      <c r="E200" s="132" t="s">
        <v>546</v>
      </c>
      <c r="F200" s="133">
        <v>840</v>
      </c>
      <c r="G200" s="132"/>
      <c r="H200" s="132">
        <v>1230</v>
      </c>
      <c r="I200" s="134">
        <v>1230</v>
      </c>
      <c r="J200" s="135" t="s">
        <v>632</v>
      </c>
      <c r="K200" s="136">
        <v>390</v>
      </c>
      <c r="L200" s="137">
        <v>0.46428571428571402</v>
      </c>
      <c r="M200" s="132" t="s">
        <v>548</v>
      </c>
      <c r="N200" s="138">
        <v>42649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2">
        <v>63</v>
      </c>
      <c r="B201" s="153">
        <v>42556</v>
      </c>
      <c r="C201" s="153"/>
      <c r="D201" s="154" t="s">
        <v>663</v>
      </c>
      <c r="E201" s="155" t="s">
        <v>546</v>
      </c>
      <c r="F201" s="155">
        <v>395</v>
      </c>
      <c r="G201" s="156"/>
      <c r="H201" s="156">
        <f>(468.5+342.5)/2</f>
        <v>405.5</v>
      </c>
      <c r="I201" s="156">
        <v>510</v>
      </c>
      <c r="J201" s="157" t="s">
        <v>664</v>
      </c>
      <c r="K201" s="158">
        <f t="shared" ref="K201:K207" si="98">H201-F201</f>
        <v>10.5</v>
      </c>
      <c r="L201" s="159">
        <f t="shared" ref="L201:L207" si="99">K201/F201</f>
        <v>2.6582278481012658E-2</v>
      </c>
      <c r="M201" s="155" t="s">
        <v>565</v>
      </c>
      <c r="N201" s="153">
        <v>43606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39">
        <v>64</v>
      </c>
      <c r="B202" s="140">
        <v>42584</v>
      </c>
      <c r="C202" s="140"/>
      <c r="D202" s="141" t="s">
        <v>665</v>
      </c>
      <c r="E202" s="142" t="s">
        <v>557</v>
      </c>
      <c r="F202" s="143">
        <f>169.5-12.8</f>
        <v>156.69999999999999</v>
      </c>
      <c r="G202" s="143"/>
      <c r="H202" s="144">
        <v>77</v>
      </c>
      <c r="I202" s="144" t="s">
        <v>666</v>
      </c>
      <c r="J202" s="145" t="s">
        <v>667</v>
      </c>
      <c r="K202" s="146">
        <f t="shared" si="98"/>
        <v>-79.699999999999989</v>
      </c>
      <c r="L202" s="147">
        <f t="shared" si="99"/>
        <v>-0.50861518825781749</v>
      </c>
      <c r="M202" s="143" t="s">
        <v>558</v>
      </c>
      <c r="N202" s="140">
        <v>43522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39">
        <v>65</v>
      </c>
      <c r="B203" s="140">
        <v>42586</v>
      </c>
      <c r="C203" s="140"/>
      <c r="D203" s="141" t="s">
        <v>668</v>
      </c>
      <c r="E203" s="142" t="s">
        <v>546</v>
      </c>
      <c r="F203" s="143">
        <v>400</v>
      </c>
      <c r="G203" s="143"/>
      <c r="H203" s="144">
        <v>305</v>
      </c>
      <c r="I203" s="144">
        <v>475</v>
      </c>
      <c r="J203" s="145" t="s">
        <v>669</v>
      </c>
      <c r="K203" s="146">
        <f t="shared" si="98"/>
        <v>-95</v>
      </c>
      <c r="L203" s="147">
        <f t="shared" si="99"/>
        <v>-0.23749999999999999</v>
      </c>
      <c r="M203" s="143" t="s">
        <v>558</v>
      </c>
      <c r="N203" s="140">
        <v>43606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66</v>
      </c>
      <c r="B204" s="130">
        <v>42593</v>
      </c>
      <c r="C204" s="130"/>
      <c r="D204" s="131" t="s">
        <v>670</v>
      </c>
      <c r="E204" s="132" t="s">
        <v>546</v>
      </c>
      <c r="F204" s="133">
        <v>86.5</v>
      </c>
      <c r="G204" s="132"/>
      <c r="H204" s="132">
        <v>130</v>
      </c>
      <c r="I204" s="134">
        <v>130</v>
      </c>
      <c r="J204" s="135" t="s">
        <v>671</v>
      </c>
      <c r="K204" s="136">
        <f t="shared" si="98"/>
        <v>43.5</v>
      </c>
      <c r="L204" s="137">
        <f t="shared" si="99"/>
        <v>0.50289017341040465</v>
      </c>
      <c r="M204" s="132" t="s">
        <v>548</v>
      </c>
      <c r="N204" s="138">
        <v>43091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67</v>
      </c>
      <c r="B205" s="140">
        <v>42600</v>
      </c>
      <c r="C205" s="140"/>
      <c r="D205" s="141" t="s">
        <v>119</v>
      </c>
      <c r="E205" s="142" t="s">
        <v>546</v>
      </c>
      <c r="F205" s="143">
        <v>133.5</v>
      </c>
      <c r="G205" s="143"/>
      <c r="H205" s="144">
        <v>126.5</v>
      </c>
      <c r="I205" s="144">
        <v>178</v>
      </c>
      <c r="J205" s="145" t="s">
        <v>672</v>
      </c>
      <c r="K205" s="146">
        <f t="shared" si="98"/>
        <v>-7</v>
      </c>
      <c r="L205" s="147">
        <f t="shared" si="99"/>
        <v>-5.2434456928838954E-2</v>
      </c>
      <c r="M205" s="143" t="s">
        <v>558</v>
      </c>
      <c r="N205" s="140">
        <v>42615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68</v>
      </c>
      <c r="B206" s="130">
        <v>42613</v>
      </c>
      <c r="C206" s="130"/>
      <c r="D206" s="131" t="s">
        <v>673</v>
      </c>
      <c r="E206" s="132" t="s">
        <v>546</v>
      </c>
      <c r="F206" s="133">
        <v>560</v>
      </c>
      <c r="G206" s="132"/>
      <c r="H206" s="132">
        <v>725</v>
      </c>
      <c r="I206" s="134">
        <v>725</v>
      </c>
      <c r="J206" s="135" t="s">
        <v>578</v>
      </c>
      <c r="K206" s="136">
        <f t="shared" si="98"/>
        <v>165</v>
      </c>
      <c r="L206" s="137">
        <f t="shared" si="99"/>
        <v>0.29464285714285715</v>
      </c>
      <c r="M206" s="132" t="s">
        <v>548</v>
      </c>
      <c r="N206" s="138">
        <v>42456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69</v>
      </c>
      <c r="B207" s="130">
        <v>42614</v>
      </c>
      <c r="C207" s="130"/>
      <c r="D207" s="131" t="s">
        <v>674</v>
      </c>
      <c r="E207" s="132" t="s">
        <v>546</v>
      </c>
      <c r="F207" s="133">
        <v>160.5</v>
      </c>
      <c r="G207" s="132"/>
      <c r="H207" s="132">
        <v>210</v>
      </c>
      <c r="I207" s="134">
        <v>210</v>
      </c>
      <c r="J207" s="135" t="s">
        <v>578</v>
      </c>
      <c r="K207" s="136">
        <f t="shared" si="98"/>
        <v>49.5</v>
      </c>
      <c r="L207" s="137">
        <f t="shared" si="99"/>
        <v>0.30841121495327101</v>
      </c>
      <c r="M207" s="132" t="s">
        <v>548</v>
      </c>
      <c r="N207" s="138">
        <v>42871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70</v>
      </c>
      <c r="B208" s="130">
        <v>42646</v>
      </c>
      <c r="C208" s="130"/>
      <c r="D208" s="131" t="s">
        <v>397</v>
      </c>
      <c r="E208" s="132" t="s">
        <v>546</v>
      </c>
      <c r="F208" s="133">
        <v>430</v>
      </c>
      <c r="G208" s="132"/>
      <c r="H208" s="132">
        <v>596</v>
      </c>
      <c r="I208" s="134">
        <v>575</v>
      </c>
      <c r="J208" s="135" t="s">
        <v>675</v>
      </c>
      <c r="K208" s="136">
        <v>166</v>
      </c>
      <c r="L208" s="137">
        <v>0.38604651162790699</v>
      </c>
      <c r="M208" s="132" t="s">
        <v>548</v>
      </c>
      <c r="N208" s="138">
        <v>42769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71</v>
      </c>
      <c r="B209" s="130">
        <v>42657</v>
      </c>
      <c r="C209" s="130"/>
      <c r="D209" s="131" t="s">
        <v>676</v>
      </c>
      <c r="E209" s="132" t="s">
        <v>546</v>
      </c>
      <c r="F209" s="133">
        <v>280</v>
      </c>
      <c r="G209" s="132"/>
      <c r="H209" s="132">
        <v>345</v>
      </c>
      <c r="I209" s="134">
        <v>345</v>
      </c>
      <c r="J209" s="135" t="s">
        <v>578</v>
      </c>
      <c r="K209" s="136">
        <f t="shared" ref="K209:K214" si="100">H209-F209</f>
        <v>65</v>
      </c>
      <c r="L209" s="137">
        <f>K209/F209</f>
        <v>0.23214285714285715</v>
      </c>
      <c r="M209" s="132" t="s">
        <v>548</v>
      </c>
      <c r="N209" s="138">
        <v>42814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72</v>
      </c>
      <c r="B210" s="130">
        <v>42657</v>
      </c>
      <c r="C210" s="130"/>
      <c r="D210" s="131" t="s">
        <v>677</v>
      </c>
      <c r="E210" s="132" t="s">
        <v>546</v>
      </c>
      <c r="F210" s="133">
        <v>245</v>
      </c>
      <c r="G210" s="132"/>
      <c r="H210" s="132">
        <v>325.5</v>
      </c>
      <c r="I210" s="134">
        <v>330</v>
      </c>
      <c r="J210" s="135" t="s">
        <v>678</v>
      </c>
      <c r="K210" s="136">
        <f t="shared" si="100"/>
        <v>80.5</v>
      </c>
      <c r="L210" s="137">
        <f>K210/F210</f>
        <v>0.32857142857142857</v>
      </c>
      <c r="M210" s="132" t="s">
        <v>548</v>
      </c>
      <c r="N210" s="138">
        <v>42769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73</v>
      </c>
      <c r="B211" s="130">
        <v>42660</v>
      </c>
      <c r="C211" s="130"/>
      <c r="D211" s="131" t="s">
        <v>679</v>
      </c>
      <c r="E211" s="132" t="s">
        <v>546</v>
      </c>
      <c r="F211" s="133">
        <v>125</v>
      </c>
      <c r="G211" s="132"/>
      <c r="H211" s="132">
        <v>160</v>
      </c>
      <c r="I211" s="134">
        <v>160</v>
      </c>
      <c r="J211" s="135" t="s">
        <v>632</v>
      </c>
      <c r="K211" s="136">
        <f t="shared" si="100"/>
        <v>35</v>
      </c>
      <c r="L211" s="137">
        <v>0.28000000000000003</v>
      </c>
      <c r="M211" s="132" t="s">
        <v>548</v>
      </c>
      <c r="N211" s="138">
        <v>42803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74</v>
      </c>
      <c r="B212" s="130">
        <v>42660</v>
      </c>
      <c r="C212" s="130"/>
      <c r="D212" s="131" t="s">
        <v>680</v>
      </c>
      <c r="E212" s="132" t="s">
        <v>546</v>
      </c>
      <c r="F212" s="133">
        <v>114</v>
      </c>
      <c r="G212" s="132"/>
      <c r="H212" s="132">
        <v>145</v>
      </c>
      <c r="I212" s="134">
        <v>145</v>
      </c>
      <c r="J212" s="135" t="s">
        <v>632</v>
      </c>
      <c r="K212" s="136">
        <f t="shared" si="100"/>
        <v>31</v>
      </c>
      <c r="L212" s="137">
        <f>K212/F212</f>
        <v>0.27192982456140352</v>
      </c>
      <c r="M212" s="132" t="s">
        <v>548</v>
      </c>
      <c r="N212" s="138">
        <v>42859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75</v>
      </c>
      <c r="B213" s="130">
        <v>42660</v>
      </c>
      <c r="C213" s="130"/>
      <c r="D213" s="131" t="s">
        <v>681</v>
      </c>
      <c r="E213" s="132" t="s">
        <v>546</v>
      </c>
      <c r="F213" s="133">
        <v>212</v>
      </c>
      <c r="G213" s="132"/>
      <c r="H213" s="132">
        <v>280</v>
      </c>
      <c r="I213" s="134">
        <v>276</v>
      </c>
      <c r="J213" s="135" t="s">
        <v>682</v>
      </c>
      <c r="K213" s="136">
        <f t="shared" si="100"/>
        <v>68</v>
      </c>
      <c r="L213" s="137">
        <f>K213/F213</f>
        <v>0.32075471698113206</v>
      </c>
      <c r="M213" s="132" t="s">
        <v>548</v>
      </c>
      <c r="N213" s="138">
        <v>42858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76</v>
      </c>
      <c r="B214" s="130">
        <v>42678</v>
      </c>
      <c r="C214" s="130"/>
      <c r="D214" s="131" t="s">
        <v>440</v>
      </c>
      <c r="E214" s="132" t="s">
        <v>546</v>
      </c>
      <c r="F214" s="133">
        <v>155</v>
      </c>
      <c r="G214" s="132"/>
      <c r="H214" s="132">
        <v>210</v>
      </c>
      <c r="I214" s="134">
        <v>210</v>
      </c>
      <c r="J214" s="135" t="s">
        <v>683</v>
      </c>
      <c r="K214" s="136">
        <f t="shared" si="100"/>
        <v>55</v>
      </c>
      <c r="L214" s="137">
        <f>K214/F214</f>
        <v>0.35483870967741937</v>
      </c>
      <c r="M214" s="132" t="s">
        <v>548</v>
      </c>
      <c r="N214" s="138">
        <v>42944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39">
        <v>77</v>
      </c>
      <c r="B215" s="140">
        <v>42710</v>
      </c>
      <c r="C215" s="140"/>
      <c r="D215" s="141" t="s">
        <v>684</v>
      </c>
      <c r="E215" s="142" t="s">
        <v>546</v>
      </c>
      <c r="F215" s="143">
        <v>150.5</v>
      </c>
      <c r="G215" s="143"/>
      <c r="H215" s="144">
        <v>72.5</v>
      </c>
      <c r="I215" s="144">
        <v>174</v>
      </c>
      <c r="J215" s="145" t="s">
        <v>685</v>
      </c>
      <c r="K215" s="146">
        <v>-78</v>
      </c>
      <c r="L215" s="147">
        <v>-0.51827242524916906</v>
      </c>
      <c r="M215" s="143" t="s">
        <v>558</v>
      </c>
      <c r="N215" s="140">
        <v>43333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78</v>
      </c>
      <c r="B216" s="130">
        <v>42712</v>
      </c>
      <c r="C216" s="130"/>
      <c r="D216" s="131" t="s">
        <v>686</v>
      </c>
      <c r="E216" s="132" t="s">
        <v>546</v>
      </c>
      <c r="F216" s="133">
        <v>380</v>
      </c>
      <c r="G216" s="132"/>
      <c r="H216" s="132">
        <v>478</v>
      </c>
      <c r="I216" s="134">
        <v>468</v>
      </c>
      <c r="J216" s="135" t="s">
        <v>632</v>
      </c>
      <c r="K216" s="136">
        <f>H216-F216</f>
        <v>98</v>
      </c>
      <c r="L216" s="137">
        <f>K216/F216</f>
        <v>0.25789473684210529</v>
      </c>
      <c r="M216" s="132" t="s">
        <v>548</v>
      </c>
      <c r="N216" s="138">
        <v>43025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79</v>
      </c>
      <c r="B217" s="130">
        <v>42734</v>
      </c>
      <c r="C217" s="130"/>
      <c r="D217" s="131" t="s">
        <v>118</v>
      </c>
      <c r="E217" s="132" t="s">
        <v>546</v>
      </c>
      <c r="F217" s="133">
        <v>305</v>
      </c>
      <c r="G217" s="132"/>
      <c r="H217" s="132">
        <v>375</v>
      </c>
      <c r="I217" s="134">
        <v>375</v>
      </c>
      <c r="J217" s="135" t="s">
        <v>632</v>
      </c>
      <c r="K217" s="136">
        <f>H217-F217</f>
        <v>70</v>
      </c>
      <c r="L217" s="137">
        <f>K217/F217</f>
        <v>0.22950819672131148</v>
      </c>
      <c r="M217" s="132" t="s">
        <v>548</v>
      </c>
      <c r="N217" s="138">
        <v>42768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80</v>
      </c>
      <c r="B218" s="130">
        <v>42739</v>
      </c>
      <c r="C218" s="130"/>
      <c r="D218" s="131" t="s">
        <v>102</v>
      </c>
      <c r="E218" s="132" t="s">
        <v>546</v>
      </c>
      <c r="F218" s="133">
        <v>99.5</v>
      </c>
      <c r="G218" s="132"/>
      <c r="H218" s="132">
        <v>158</v>
      </c>
      <c r="I218" s="134">
        <v>158</v>
      </c>
      <c r="J218" s="135" t="s">
        <v>632</v>
      </c>
      <c r="K218" s="136">
        <f>H218-F218</f>
        <v>58.5</v>
      </c>
      <c r="L218" s="137">
        <f>K218/F218</f>
        <v>0.5879396984924623</v>
      </c>
      <c r="M218" s="132" t="s">
        <v>548</v>
      </c>
      <c r="N218" s="138">
        <v>42898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81</v>
      </c>
      <c r="B219" s="130">
        <v>42739</v>
      </c>
      <c r="C219" s="130"/>
      <c r="D219" s="131" t="s">
        <v>102</v>
      </c>
      <c r="E219" s="132" t="s">
        <v>546</v>
      </c>
      <c r="F219" s="133">
        <v>99.5</v>
      </c>
      <c r="G219" s="132"/>
      <c r="H219" s="132">
        <v>158</v>
      </c>
      <c r="I219" s="134">
        <v>158</v>
      </c>
      <c r="J219" s="135" t="s">
        <v>632</v>
      </c>
      <c r="K219" s="136">
        <v>58.5</v>
      </c>
      <c r="L219" s="137">
        <v>0.58793969849246197</v>
      </c>
      <c r="M219" s="132" t="s">
        <v>548</v>
      </c>
      <c r="N219" s="138">
        <v>42898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29">
        <v>82</v>
      </c>
      <c r="B220" s="130">
        <v>42786</v>
      </c>
      <c r="C220" s="130"/>
      <c r="D220" s="131" t="s">
        <v>205</v>
      </c>
      <c r="E220" s="132" t="s">
        <v>546</v>
      </c>
      <c r="F220" s="133">
        <v>140.5</v>
      </c>
      <c r="G220" s="132"/>
      <c r="H220" s="132">
        <v>220</v>
      </c>
      <c r="I220" s="134">
        <v>220</v>
      </c>
      <c r="J220" s="135" t="s">
        <v>632</v>
      </c>
      <c r="K220" s="136">
        <f>H220-F220</f>
        <v>79.5</v>
      </c>
      <c r="L220" s="137">
        <f>K220/F220</f>
        <v>0.5658362989323843</v>
      </c>
      <c r="M220" s="132" t="s">
        <v>548</v>
      </c>
      <c r="N220" s="138">
        <v>42864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83</v>
      </c>
      <c r="B221" s="130">
        <v>42786</v>
      </c>
      <c r="C221" s="130"/>
      <c r="D221" s="131" t="s">
        <v>687</v>
      </c>
      <c r="E221" s="132" t="s">
        <v>546</v>
      </c>
      <c r="F221" s="133">
        <v>202.5</v>
      </c>
      <c r="G221" s="132"/>
      <c r="H221" s="132">
        <v>234</v>
      </c>
      <c r="I221" s="134">
        <v>234</v>
      </c>
      <c r="J221" s="135" t="s">
        <v>632</v>
      </c>
      <c r="K221" s="136">
        <v>31.5</v>
      </c>
      <c r="L221" s="137">
        <v>0.155555555555556</v>
      </c>
      <c r="M221" s="132" t="s">
        <v>548</v>
      </c>
      <c r="N221" s="138">
        <v>42836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84</v>
      </c>
      <c r="B222" s="130">
        <v>42818</v>
      </c>
      <c r="C222" s="130"/>
      <c r="D222" s="131" t="s">
        <v>688</v>
      </c>
      <c r="E222" s="132" t="s">
        <v>546</v>
      </c>
      <c r="F222" s="133">
        <v>300.5</v>
      </c>
      <c r="G222" s="132"/>
      <c r="H222" s="132">
        <v>417.5</v>
      </c>
      <c r="I222" s="134">
        <v>420</v>
      </c>
      <c r="J222" s="135" t="s">
        <v>689</v>
      </c>
      <c r="K222" s="136">
        <f>H222-F222</f>
        <v>117</v>
      </c>
      <c r="L222" s="137">
        <f>K222/F222</f>
        <v>0.38935108153078202</v>
      </c>
      <c r="M222" s="132" t="s">
        <v>548</v>
      </c>
      <c r="N222" s="138">
        <v>43070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85</v>
      </c>
      <c r="B223" s="130">
        <v>42818</v>
      </c>
      <c r="C223" s="130"/>
      <c r="D223" s="131" t="s">
        <v>662</v>
      </c>
      <c r="E223" s="132" t="s">
        <v>546</v>
      </c>
      <c r="F223" s="133">
        <v>850</v>
      </c>
      <c r="G223" s="132"/>
      <c r="H223" s="132">
        <v>1042.5</v>
      </c>
      <c r="I223" s="134">
        <v>1023</v>
      </c>
      <c r="J223" s="135" t="s">
        <v>690</v>
      </c>
      <c r="K223" s="136">
        <v>192.5</v>
      </c>
      <c r="L223" s="137">
        <v>0.22647058823529401</v>
      </c>
      <c r="M223" s="132" t="s">
        <v>548</v>
      </c>
      <c r="N223" s="138">
        <v>42830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86</v>
      </c>
      <c r="B224" s="130">
        <v>42830</v>
      </c>
      <c r="C224" s="130"/>
      <c r="D224" s="131" t="s">
        <v>466</v>
      </c>
      <c r="E224" s="132" t="s">
        <v>546</v>
      </c>
      <c r="F224" s="133">
        <v>785</v>
      </c>
      <c r="G224" s="132"/>
      <c r="H224" s="132">
        <v>930</v>
      </c>
      <c r="I224" s="134">
        <v>920</v>
      </c>
      <c r="J224" s="135" t="s">
        <v>691</v>
      </c>
      <c r="K224" s="136">
        <f>H224-F224</f>
        <v>145</v>
      </c>
      <c r="L224" s="137">
        <f>K224/F224</f>
        <v>0.18471337579617833</v>
      </c>
      <c r="M224" s="132" t="s">
        <v>548</v>
      </c>
      <c r="N224" s="138">
        <v>42976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39">
        <v>87</v>
      </c>
      <c r="B225" s="140">
        <v>42831</v>
      </c>
      <c r="C225" s="140"/>
      <c r="D225" s="141" t="s">
        <v>692</v>
      </c>
      <c r="E225" s="142" t="s">
        <v>546</v>
      </c>
      <c r="F225" s="143">
        <v>40</v>
      </c>
      <c r="G225" s="143"/>
      <c r="H225" s="144">
        <v>13.1</v>
      </c>
      <c r="I225" s="144">
        <v>60</v>
      </c>
      <c r="J225" s="145" t="s">
        <v>693</v>
      </c>
      <c r="K225" s="146">
        <v>-26.9</v>
      </c>
      <c r="L225" s="147">
        <v>-0.67249999999999999</v>
      </c>
      <c r="M225" s="143" t="s">
        <v>558</v>
      </c>
      <c r="N225" s="140">
        <v>43138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9">
        <v>88</v>
      </c>
      <c r="B226" s="130">
        <v>42837</v>
      </c>
      <c r="C226" s="130"/>
      <c r="D226" s="131" t="s">
        <v>100</v>
      </c>
      <c r="E226" s="132" t="s">
        <v>546</v>
      </c>
      <c r="F226" s="133">
        <v>289.5</v>
      </c>
      <c r="G226" s="132"/>
      <c r="H226" s="132">
        <v>354</v>
      </c>
      <c r="I226" s="134">
        <v>360</v>
      </c>
      <c r="J226" s="135" t="s">
        <v>694</v>
      </c>
      <c r="K226" s="136">
        <f t="shared" ref="K226:K234" si="101">H226-F226</f>
        <v>64.5</v>
      </c>
      <c r="L226" s="137">
        <f t="shared" ref="L226:L234" si="102">K226/F226</f>
        <v>0.22279792746113988</v>
      </c>
      <c r="M226" s="132" t="s">
        <v>548</v>
      </c>
      <c r="N226" s="138">
        <v>43040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89</v>
      </c>
      <c r="B227" s="130">
        <v>42845</v>
      </c>
      <c r="C227" s="130"/>
      <c r="D227" s="131" t="s">
        <v>414</v>
      </c>
      <c r="E227" s="132" t="s">
        <v>546</v>
      </c>
      <c r="F227" s="133">
        <v>700</v>
      </c>
      <c r="G227" s="132"/>
      <c r="H227" s="132">
        <v>840</v>
      </c>
      <c r="I227" s="134">
        <v>840</v>
      </c>
      <c r="J227" s="135" t="s">
        <v>695</v>
      </c>
      <c r="K227" s="136">
        <f t="shared" si="101"/>
        <v>140</v>
      </c>
      <c r="L227" s="137">
        <f t="shared" si="102"/>
        <v>0.2</v>
      </c>
      <c r="M227" s="132" t="s">
        <v>548</v>
      </c>
      <c r="N227" s="138">
        <v>42893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90</v>
      </c>
      <c r="B228" s="130">
        <v>42887</v>
      </c>
      <c r="C228" s="130"/>
      <c r="D228" s="131" t="s">
        <v>696</v>
      </c>
      <c r="E228" s="132" t="s">
        <v>546</v>
      </c>
      <c r="F228" s="133">
        <v>130</v>
      </c>
      <c r="G228" s="132"/>
      <c r="H228" s="132">
        <v>144.25</v>
      </c>
      <c r="I228" s="134">
        <v>170</v>
      </c>
      <c r="J228" s="135" t="s">
        <v>697</v>
      </c>
      <c r="K228" s="136">
        <f t="shared" si="101"/>
        <v>14.25</v>
      </c>
      <c r="L228" s="137">
        <f t="shared" si="102"/>
        <v>0.10961538461538461</v>
      </c>
      <c r="M228" s="132" t="s">
        <v>548</v>
      </c>
      <c r="N228" s="138">
        <v>43675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91</v>
      </c>
      <c r="B229" s="130">
        <v>42901</v>
      </c>
      <c r="C229" s="130"/>
      <c r="D229" s="131" t="s">
        <v>698</v>
      </c>
      <c r="E229" s="132" t="s">
        <v>546</v>
      </c>
      <c r="F229" s="133">
        <v>214.5</v>
      </c>
      <c r="G229" s="132"/>
      <c r="H229" s="132">
        <v>262</v>
      </c>
      <c r="I229" s="134">
        <v>262</v>
      </c>
      <c r="J229" s="135" t="s">
        <v>567</v>
      </c>
      <c r="K229" s="136">
        <f t="shared" si="101"/>
        <v>47.5</v>
      </c>
      <c r="L229" s="137">
        <f t="shared" si="102"/>
        <v>0.22144522144522144</v>
      </c>
      <c r="M229" s="132" t="s">
        <v>548</v>
      </c>
      <c r="N229" s="138">
        <v>42977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92</v>
      </c>
      <c r="B230" s="161">
        <v>42933</v>
      </c>
      <c r="C230" s="161"/>
      <c r="D230" s="162" t="s">
        <v>699</v>
      </c>
      <c r="E230" s="163" t="s">
        <v>546</v>
      </c>
      <c r="F230" s="164">
        <v>370</v>
      </c>
      <c r="G230" s="163"/>
      <c r="H230" s="163">
        <v>447.5</v>
      </c>
      <c r="I230" s="165">
        <v>450</v>
      </c>
      <c r="J230" s="166" t="s">
        <v>632</v>
      </c>
      <c r="K230" s="136">
        <f t="shared" si="101"/>
        <v>77.5</v>
      </c>
      <c r="L230" s="167">
        <f t="shared" si="102"/>
        <v>0.20945945945945946</v>
      </c>
      <c r="M230" s="163" t="s">
        <v>548</v>
      </c>
      <c r="N230" s="168">
        <v>43035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93</v>
      </c>
      <c r="B231" s="161">
        <v>42943</v>
      </c>
      <c r="C231" s="161"/>
      <c r="D231" s="162" t="s">
        <v>203</v>
      </c>
      <c r="E231" s="163" t="s">
        <v>546</v>
      </c>
      <c r="F231" s="164">
        <v>657.5</v>
      </c>
      <c r="G231" s="163"/>
      <c r="H231" s="163">
        <v>825</v>
      </c>
      <c r="I231" s="165">
        <v>820</v>
      </c>
      <c r="J231" s="166" t="s">
        <v>632</v>
      </c>
      <c r="K231" s="136">
        <f t="shared" si="101"/>
        <v>167.5</v>
      </c>
      <c r="L231" s="167">
        <f t="shared" si="102"/>
        <v>0.25475285171102663</v>
      </c>
      <c r="M231" s="163" t="s">
        <v>548</v>
      </c>
      <c r="N231" s="168">
        <v>43090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94</v>
      </c>
      <c r="B232" s="130">
        <v>42964</v>
      </c>
      <c r="C232" s="130"/>
      <c r="D232" s="131" t="s">
        <v>375</v>
      </c>
      <c r="E232" s="132" t="s">
        <v>546</v>
      </c>
      <c r="F232" s="133">
        <v>605</v>
      </c>
      <c r="G232" s="132"/>
      <c r="H232" s="132">
        <v>750</v>
      </c>
      <c r="I232" s="134">
        <v>750</v>
      </c>
      <c r="J232" s="135" t="s">
        <v>691</v>
      </c>
      <c r="K232" s="136">
        <f t="shared" si="101"/>
        <v>145</v>
      </c>
      <c r="L232" s="137">
        <f t="shared" si="102"/>
        <v>0.23966942148760331</v>
      </c>
      <c r="M232" s="132" t="s">
        <v>548</v>
      </c>
      <c r="N232" s="138">
        <v>43027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39">
        <v>95</v>
      </c>
      <c r="B233" s="140">
        <v>42979</v>
      </c>
      <c r="C233" s="140"/>
      <c r="D233" s="148" t="s">
        <v>700</v>
      </c>
      <c r="E233" s="143" t="s">
        <v>546</v>
      </c>
      <c r="F233" s="143">
        <v>255</v>
      </c>
      <c r="G233" s="144"/>
      <c r="H233" s="144">
        <v>217.25</v>
      </c>
      <c r="I233" s="144">
        <v>320</v>
      </c>
      <c r="J233" s="145" t="s">
        <v>701</v>
      </c>
      <c r="K233" s="146">
        <f t="shared" si="101"/>
        <v>-37.75</v>
      </c>
      <c r="L233" s="149">
        <f t="shared" si="102"/>
        <v>-0.14803921568627451</v>
      </c>
      <c r="M233" s="143" t="s">
        <v>558</v>
      </c>
      <c r="N233" s="140">
        <v>43661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96</v>
      </c>
      <c r="B234" s="130">
        <v>42997</v>
      </c>
      <c r="C234" s="130"/>
      <c r="D234" s="131" t="s">
        <v>702</v>
      </c>
      <c r="E234" s="132" t="s">
        <v>546</v>
      </c>
      <c r="F234" s="133">
        <v>215</v>
      </c>
      <c r="G234" s="132"/>
      <c r="H234" s="132">
        <v>258</v>
      </c>
      <c r="I234" s="134">
        <v>258</v>
      </c>
      <c r="J234" s="135" t="s">
        <v>632</v>
      </c>
      <c r="K234" s="136">
        <f t="shared" si="101"/>
        <v>43</v>
      </c>
      <c r="L234" s="137">
        <f t="shared" si="102"/>
        <v>0.2</v>
      </c>
      <c r="M234" s="132" t="s">
        <v>548</v>
      </c>
      <c r="N234" s="138">
        <v>43040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97</v>
      </c>
      <c r="B235" s="130">
        <v>42997</v>
      </c>
      <c r="C235" s="130"/>
      <c r="D235" s="131" t="s">
        <v>702</v>
      </c>
      <c r="E235" s="132" t="s">
        <v>546</v>
      </c>
      <c r="F235" s="133">
        <v>215</v>
      </c>
      <c r="G235" s="132"/>
      <c r="H235" s="132">
        <v>258</v>
      </c>
      <c r="I235" s="134">
        <v>258</v>
      </c>
      <c r="J235" s="166" t="s">
        <v>632</v>
      </c>
      <c r="K235" s="136">
        <v>43</v>
      </c>
      <c r="L235" s="137">
        <v>0.2</v>
      </c>
      <c r="M235" s="132" t="s">
        <v>548</v>
      </c>
      <c r="N235" s="138">
        <v>43040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98</v>
      </c>
      <c r="B236" s="161">
        <v>42998</v>
      </c>
      <c r="C236" s="161"/>
      <c r="D236" s="162" t="s">
        <v>703</v>
      </c>
      <c r="E236" s="163" t="s">
        <v>546</v>
      </c>
      <c r="F236" s="133">
        <v>75</v>
      </c>
      <c r="G236" s="163"/>
      <c r="H236" s="163">
        <v>90</v>
      </c>
      <c r="I236" s="165">
        <v>90</v>
      </c>
      <c r="J236" s="135" t="s">
        <v>704</v>
      </c>
      <c r="K236" s="136">
        <f t="shared" ref="K236:K241" si="103">H236-F236</f>
        <v>15</v>
      </c>
      <c r="L236" s="137">
        <f t="shared" ref="L236:L241" si="104">K236/F236</f>
        <v>0.2</v>
      </c>
      <c r="M236" s="132" t="s">
        <v>548</v>
      </c>
      <c r="N236" s="138">
        <v>43019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99</v>
      </c>
      <c r="B237" s="161">
        <v>43011</v>
      </c>
      <c r="C237" s="161"/>
      <c r="D237" s="162" t="s">
        <v>705</v>
      </c>
      <c r="E237" s="163" t="s">
        <v>546</v>
      </c>
      <c r="F237" s="164">
        <v>315</v>
      </c>
      <c r="G237" s="163"/>
      <c r="H237" s="163">
        <v>392</v>
      </c>
      <c r="I237" s="165">
        <v>384</v>
      </c>
      <c r="J237" s="166" t="s">
        <v>706</v>
      </c>
      <c r="K237" s="136">
        <f t="shared" si="103"/>
        <v>77</v>
      </c>
      <c r="L237" s="167">
        <f t="shared" si="104"/>
        <v>0.24444444444444444</v>
      </c>
      <c r="M237" s="163" t="s">
        <v>548</v>
      </c>
      <c r="N237" s="168">
        <v>43017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100</v>
      </c>
      <c r="B238" s="161">
        <v>43013</v>
      </c>
      <c r="C238" s="161"/>
      <c r="D238" s="162" t="s">
        <v>444</v>
      </c>
      <c r="E238" s="163" t="s">
        <v>546</v>
      </c>
      <c r="F238" s="164">
        <v>145</v>
      </c>
      <c r="G238" s="163"/>
      <c r="H238" s="163">
        <v>179</v>
      </c>
      <c r="I238" s="165">
        <v>180</v>
      </c>
      <c r="J238" s="166" t="s">
        <v>707</v>
      </c>
      <c r="K238" s="136">
        <f t="shared" si="103"/>
        <v>34</v>
      </c>
      <c r="L238" s="167">
        <f t="shared" si="104"/>
        <v>0.23448275862068965</v>
      </c>
      <c r="M238" s="163" t="s">
        <v>548</v>
      </c>
      <c r="N238" s="168">
        <v>43025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101</v>
      </c>
      <c r="B239" s="161">
        <v>43014</v>
      </c>
      <c r="C239" s="161"/>
      <c r="D239" s="162" t="s">
        <v>350</v>
      </c>
      <c r="E239" s="163" t="s">
        <v>546</v>
      </c>
      <c r="F239" s="164">
        <v>256</v>
      </c>
      <c r="G239" s="163"/>
      <c r="H239" s="163">
        <v>323</v>
      </c>
      <c r="I239" s="165">
        <v>320</v>
      </c>
      <c r="J239" s="166" t="s">
        <v>632</v>
      </c>
      <c r="K239" s="136">
        <f t="shared" si="103"/>
        <v>67</v>
      </c>
      <c r="L239" s="167">
        <f t="shared" si="104"/>
        <v>0.26171875</v>
      </c>
      <c r="M239" s="163" t="s">
        <v>548</v>
      </c>
      <c r="N239" s="168">
        <v>43067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102</v>
      </c>
      <c r="B240" s="161">
        <v>43017</v>
      </c>
      <c r="C240" s="161"/>
      <c r="D240" s="162" t="s">
        <v>364</v>
      </c>
      <c r="E240" s="163" t="s">
        <v>546</v>
      </c>
      <c r="F240" s="164">
        <v>137.5</v>
      </c>
      <c r="G240" s="163"/>
      <c r="H240" s="163">
        <v>184</v>
      </c>
      <c r="I240" s="165">
        <v>183</v>
      </c>
      <c r="J240" s="166" t="s">
        <v>708</v>
      </c>
      <c r="K240" s="136">
        <f t="shared" si="103"/>
        <v>46.5</v>
      </c>
      <c r="L240" s="167">
        <f t="shared" si="104"/>
        <v>0.33818181818181819</v>
      </c>
      <c r="M240" s="163" t="s">
        <v>548</v>
      </c>
      <c r="N240" s="168">
        <v>43108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103</v>
      </c>
      <c r="B241" s="161">
        <v>43018</v>
      </c>
      <c r="C241" s="161"/>
      <c r="D241" s="162" t="s">
        <v>709</v>
      </c>
      <c r="E241" s="163" t="s">
        <v>546</v>
      </c>
      <c r="F241" s="164">
        <v>125.5</v>
      </c>
      <c r="G241" s="163"/>
      <c r="H241" s="163">
        <v>158</v>
      </c>
      <c r="I241" s="165">
        <v>155</v>
      </c>
      <c r="J241" s="166" t="s">
        <v>710</v>
      </c>
      <c r="K241" s="136">
        <f t="shared" si="103"/>
        <v>32.5</v>
      </c>
      <c r="L241" s="167">
        <f t="shared" si="104"/>
        <v>0.25896414342629481</v>
      </c>
      <c r="M241" s="163" t="s">
        <v>548</v>
      </c>
      <c r="N241" s="168">
        <v>43067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104</v>
      </c>
      <c r="B242" s="161">
        <v>43018</v>
      </c>
      <c r="C242" s="161"/>
      <c r="D242" s="162" t="s">
        <v>711</v>
      </c>
      <c r="E242" s="163" t="s">
        <v>546</v>
      </c>
      <c r="F242" s="164">
        <v>895</v>
      </c>
      <c r="G242" s="163"/>
      <c r="H242" s="163">
        <v>1122.5</v>
      </c>
      <c r="I242" s="165">
        <v>1078</v>
      </c>
      <c r="J242" s="166" t="s">
        <v>712</v>
      </c>
      <c r="K242" s="136">
        <v>227.5</v>
      </c>
      <c r="L242" s="167">
        <v>0.25418994413407803</v>
      </c>
      <c r="M242" s="163" t="s">
        <v>548</v>
      </c>
      <c r="N242" s="168">
        <v>43117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105</v>
      </c>
      <c r="B243" s="161">
        <v>43020</v>
      </c>
      <c r="C243" s="161"/>
      <c r="D243" s="162" t="s">
        <v>359</v>
      </c>
      <c r="E243" s="163" t="s">
        <v>546</v>
      </c>
      <c r="F243" s="164">
        <v>525</v>
      </c>
      <c r="G243" s="163"/>
      <c r="H243" s="163">
        <v>629</v>
      </c>
      <c r="I243" s="165">
        <v>629</v>
      </c>
      <c r="J243" s="166" t="s">
        <v>632</v>
      </c>
      <c r="K243" s="136">
        <v>104</v>
      </c>
      <c r="L243" s="167">
        <v>0.19809523809523799</v>
      </c>
      <c r="M243" s="163" t="s">
        <v>548</v>
      </c>
      <c r="N243" s="168">
        <v>43119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106</v>
      </c>
      <c r="B244" s="161">
        <v>43046</v>
      </c>
      <c r="C244" s="161"/>
      <c r="D244" s="162" t="s">
        <v>392</v>
      </c>
      <c r="E244" s="163" t="s">
        <v>546</v>
      </c>
      <c r="F244" s="164">
        <v>740</v>
      </c>
      <c r="G244" s="163"/>
      <c r="H244" s="163">
        <v>892.5</v>
      </c>
      <c r="I244" s="165">
        <v>900</v>
      </c>
      <c r="J244" s="166" t="s">
        <v>713</v>
      </c>
      <c r="K244" s="136">
        <f>H244-F244</f>
        <v>152.5</v>
      </c>
      <c r="L244" s="167">
        <f>K244/F244</f>
        <v>0.20608108108108109</v>
      </c>
      <c r="M244" s="163" t="s">
        <v>548</v>
      </c>
      <c r="N244" s="168">
        <v>43052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107</v>
      </c>
      <c r="B245" s="130">
        <v>43073</v>
      </c>
      <c r="C245" s="130"/>
      <c r="D245" s="131" t="s">
        <v>714</v>
      </c>
      <c r="E245" s="132" t="s">
        <v>546</v>
      </c>
      <c r="F245" s="133">
        <v>118.5</v>
      </c>
      <c r="G245" s="132"/>
      <c r="H245" s="132">
        <v>143.5</v>
      </c>
      <c r="I245" s="134">
        <v>145</v>
      </c>
      <c r="J245" s="135" t="s">
        <v>715</v>
      </c>
      <c r="K245" s="136">
        <f>H245-F245</f>
        <v>25</v>
      </c>
      <c r="L245" s="137">
        <f>K245/F245</f>
        <v>0.2109704641350211</v>
      </c>
      <c r="M245" s="132" t="s">
        <v>548</v>
      </c>
      <c r="N245" s="138">
        <v>43097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39">
        <v>108</v>
      </c>
      <c r="B246" s="140">
        <v>43090</v>
      </c>
      <c r="C246" s="140"/>
      <c r="D246" s="141" t="s">
        <v>419</v>
      </c>
      <c r="E246" s="142" t="s">
        <v>546</v>
      </c>
      <c r="F246" s="143">
        <v>715</v>
      </c>
      <c r="G246" s="143"/>
      <c r="H246" s="144">
        <v>500</v>
      </c>
      <c r="I246" s="144">
        <v>872</v>
      </c>
      <c r="J246" s="145" t="s">
        <v>716</v>
      </c>
      <c r="K246" s="146">
        <f>H246-F246</f>
        <v>-215</v>
      </c>
      <c r="L246" s="147">
        <f>K246/F246</f>
        <v>-0.30069930069930068</v>
      </c>
      <c r="M246" s="143" t="s">
        <v>558</v>
      </c>
      <c r="N246" s="140">
        <v>43670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29">
        <v>109</v>
      </c>
      <c r="B247" s="130">
        <v>43098</v>
      </c>
      <c r="C247" s="130"/>
      <c r="D247" s="131" t="s">
        <v>705</v>
      </c>
      <c r="E247" s="132" t="s">
        <v>546</v>
      </c>
      <c r="F247" s="133">
        <v>435</v>
      </c>
      <c r="G247" s="132"/>
      <c r="H247" s="132">
        <v>542.5</v>
      </c>
      <c r="I247" s="134">
        <v>539</v>
      </c>
      <c r="J247" s="135" t="s">
        <v>632</v>
      </c>
      <c r="K247" s="136">
        <v>107.5</v>
      </c>
      <c r="L247" s="137">
        <v>0.247126436781609</v>
      </c>
      <c r="M247" s="132" t="s">
        <v>548</v>
      </c>
      <c r="N247" s="138">
        <v>43206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29">
        <v>110</v>
      </c>
      <c r="B248" s="130">
        <v>43098</v>
      </c>
      <c r="C248" s="130"/>
      <c r="D248" s="131" t="s">
        <v>518</v>
      </c>
      <c r="E248" s="132" t="s">
        <v>546</v>
      </c>
      <c r="F248" s="133">
        <v>885</v>
      </c>
      <c r="G248" s="132"/>
      <c r="H248" s="132">
        <v>1090</v>
      </c>
      <c r="I248" s="134">
        <v>1084</v>
      </c>
      <c r="J248" s="135" t="s">
        <v>632</v>
      </c>
      <c r="K248" s="136">
        <v>205</v>
      </c>
      <c r="L248" s="137">
        <v>0.23163841807909599</v>
      </c>
      <c r="M248" s="132" t="s">
        <v>548</v>
      </c>
      <c r="N248" s="138">
        <v>43213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9">
        <v>111</v>
      </c>
      <c r="B249" s="170">
        <v>43192</v>
      </c>
      <c r="C249" s="170"/>
      <c r="D249" s="148" t="s">
        <v>717</v>
      </c>
      <c r="E249" s="143" t="s">
        <v>546</v>
      </c>
      <c r="F249" s="171">
        <v>478.5</v>
      </c>
      <c r="G249" s="143"/>
      <c r="H249" s="143">
        <v>442</v>
      </c>
      <c r="I249" s="144">
        <v>613</v>
      </c>
      <c r="J249" s="145" t="s">
        <v>718</v>
      </c>
      <c r="K249" s="146">
        <f>H249-F249</f>
        <v>-36.5</v>
      </c>
      <c r="L249" s="147">
        <f>K249/F249</f>
        <v>-7.6280041797283177E-2</v>
      </c>
      <c r="M249" s="143" t="s">
        <v>558</v>
      </c>
      <c r="N249" s="140">
        <v>43762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39">
        <v>112</v>
      </c>
      <c r="B250" s="140">
        <v>43194</v>
      </c>
      <c r="C250" s="140"/>
      <c r="D250" s="141" t="s">
        <v>719</v>
      </c>
      <c r="E250" s="142" t="s">
        <v>546</v>
      </c>
      <c r="F250" s="143">
        <f>141.5-7.3</f>
        <v>134.19999999999999</v>
      </c>
      <c r="G250" s="143"/>
      <c r="H250" s="144">
        <v>77</v>
      </c>
      <c r="I250" s="144">
        <v>180</v>
      </c>
      <c r="J250" s="145" t="s">
        <v>720</v>
      </c>
      <c r="K250" s="146">
        <f>H250-F250</f>
        <v>-57.199999999999989</v>
      </c>
      <c r="L250" s="147">
        <f>K250/F250</f>
        <v>-0.42622950819672129</v>
      </c>
      <c r="M250" s="143" t="s">
        <v>558</v>
      </c>
      <c r="N250" s="140">
        <v>43522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39">
        <v>113</v>
      </c>
      <c r="B251" s="140">
        <v>43209</v>
      </c>
      <c r="C251" s="140"/>
      <c r="D251" s="141" t="s">
        <v>721</v>
      </c>
      <c r="E251" s="142" t="s">
        <v>546</v>
      </c>
      <c r="F251" s="143">
        <v>430</v>
      </c>
      <c r="G251" s="143"/>
      <c r="H251" s="144">
        <v>220</v>
      </c>
      <c r="I251" s="144">
        <v>537</v>
      </c>
      <c r="J251" s="145" t="s">
        <v>722</v>
      </c>
      <c r="K251" s="146">
        <f>H251-F251</f>
        <v>-210</v>
      </c>
      <c r="L251" s="147">
        <f>K251/F251</f>
        <v>-0.48837209302325579</v>
      </c>
      <c r="M251" s="143" t="s">
        <v>558</v>
      </c>
      <c r="N251" s="140">
        <v>43252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114</v>
      </c>
      <c r="B252" s="161">
        <v>43220</v>
      </c>
      <c r="C252" s="161"/>
      <c r="D252" s="162" t="s">
        <v>723</v>
      </c>
      <c r="E252" s="163" t="s">
        <v>546</v>
      </c>
      <c r="F252" s="163">
        <v>153.5</v>
      </c>
      <c r="G252" s="163"/>
      <c r="H252" s="163">
        <v>196</v>
      </c>
      <c r="I252" s="165">
        <v>196</v>
      </c>
      <c r="J252" s="135" t="s">
        <v>724</v>
      </c>
      <c r="K252" s="136">
        <f>H252-F252</f>
        <v>42.5</v>
      </c>
      <c r="L252" s="137">
        <f>K252/F252</f>
        <v>0.27687296416938112</v>
      </c>
      <c r="M252" s="132" t="s">
        <v>548</v>
      </c>
      <c r="N252" s="138">
        <v>43605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39">
        <v>115</v>
      </c>
      <c r="B253" s="140">
        <v>43306</v>
      </c>
      <c r="C253" s="140"/>
      <c r="D253" s="141" t="s">
        <v>692</v>
      </c>
      <c r="E253" s="142" t="s">
        <v>546</v>
      </c>
      <c r="F253" s="143">
        <v>27.5</v>
      </c>
      <c r="G253" s="143"/>
      <c r="H253" s="144">
        <v>13.1</v>
      </c>
      <c r="I253" s="144">
        <v>60</v>
      </c>
      <c r="J253" s="145" t="s">
        <v>725</v>
      </c>
      <c r="K253" s="146">
        <v>-14.4</v>
      </c>
      <c r="L253" s="147">
        <v>-0.52363636363636401</v>
      </c>
      <c r="M253" s="143" t="s">
        <v>558</v>
      </c>
      <c r="N253" s="140">
        <v>43138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9">
        <v>116</v>
      </c>
      <c r="B254" s="170">
        <v>43318</v>
      </c>
      <c r="C254" s="170"/>
      <c r="D254" s="148" t="s">
        <v>726</v>
      </c>
      <c r="E254" s="143" t="s">
        <v>546</v>
      </c>
      <c r="F254" s="143">
        <v>148.5</v>
      </c>
      <c r="G254" s="143"/>
      <c r="H254" s="143">
        <v>102</v>
      </c>
      <c r="I254" s="144">
        <v>182</v>
      </c>
      <c r="J254" s="145" t="s">
        <v>727</v>
      </c>
      <c r="K254" s="146">
        <f>H254-F254</f>
        <v>-46.5</v>
      </c>
      <c r="L254" s="147">
        <f>K254/F254</f>
        <v>-0.31313131313131315</v>
      </c>
      <c r="M254" s="143" t="s">
        <v>558</v>
      </c>
      <c r="N254" s="140">
        <v>43661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29">
        <v>117</v>
      </c>
      <c r="B255" s="130">
        <v>43335</v>
      </c>
      <c r="C255" s="130"/>
      <c r="D255" s="131" t="s">
        <v>728</v>
      </c>
      <c r="E255" s="132" t="s">
        <v>546</v>
      </c>
      <c r="F255" s="163">
        <v>285</v>
      </c>
      <c r="G255" s="132"/>
      <c r="H255" s="132">
        <v>355</v>
      </c>
      <c r="I255" s="134">
        <v>364</v>
      </c>
      <c r="J255" s="135" t="s">
        <v>729</v>
      </c>
      <c r="K255" s="136">
        <v>70</v>
      </c>
      <c r="L255" s="137">
        <v>0.24561403508771901</v>
      </c>
      <c r="M255" s="132" t="s">
        <v>548</v>
      </c>
      <c r="N255" s="138">
        <v>43455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29">
        <v>118</v>
      </c>
      <c r="B256" s="130">
        <v>43341</v>
      </c>
      <c r="C256" s="130"/>
      <c r="D256" s="131" t="s">
        <v>384</v>
      </c>
      <c r="E256" s="132" t="s">
        <v>546</v>
      </c>
      <c r="F256" s="163">
        <v>525</v>
      </c>
      <c r="G256" s="132"/>
      <c r="H256" s="132">
        <v>585</v>
      </c>
      <c r="I256" s="134">
        <v>635</v>
      </c>
      <c r="J256" s="135" t="s">
        <v>730</v>
      </c>
      <c r="K256" s="136">
        <f t="shared" ref="K256:K287" si="105">H256-F256</f>
        <v>60</v>
      </c>
      <c r="L256" s="137">
        <f t="shared" ref="L256:L287" si="106">K256/F256</f>
        <v>0.11428571428571428</v>
      </c>
      <c r="M256" s="132" t="s">
        <v>548</v>
      </c>
      <c r="N256" s="138">
        <v>43662</v>
      </c>
      <c r="O256" s="54"/>
      <c r="P256" s="54"/>
      <c r="Q256" s="198"/>
      <c r="R256" s="54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29">
        <v>119</v>
      </c>
      <c r="B257" s="130">
        <v>43395</v>
      </c>
      <c r="C257" s="130"/>
      <c r="D257" s="131" t="s">
        <v>375</v>
      </c>
      <c r="E257" s="132" t="s">
        <v>546</v>
      </c>
      <c r="F257" s="163">
        <v>475</v>
      </c>
      <c r="G257" s="132"/>
      <c r="H257" s="132">
        <v>574</v>
      </c>
      <c r="I257" s="134">
        <v>570</v>
      </c>
      <c r="J257" s="135" t="s">
        <v>632</v>
      </c>
      <c r="K257" s="136">
        <f t="shared" si="105"/>
        <v>99</v>
      </c>
      <c r="L257" s="137">
        <f t="shared" si="106"/>
        <v>0.20842105263157895</v>
      </c>
      <c r="M257" s="132" t="s">
        <v>548</v>
      </c>
      <c r="N257" s="138">
        <v>43403</v>
      </c>
      <c r="O257" s="54"/>
      <c r="P257" s="54"/>
      <c r="Q257" s="198"/>
      <c r="R257" s="54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120</v>
      </c>
      <c r="B258" s="161">
        <v>43397</v>
      </c>
      <c r="C258" s="161"/>
      <c r="D258" s="162" t="s">
        <v>731</v>
      </c>
      <c r="E258" s="163" t="s">
        <v>546</v>
      </c>
      <c r="F258" s="163">
        <v>707.5</v>
      </c>
      <c r="G258" s="163"/>
      <c r="H258" s="163">
        <v>872</v>
      </c>
      <c r="I258" s="165">
        <v>872</v>
      </c>
      <c r="J258" s="166" t="s">
        <v>632</v>
      </c>
      <c r="K258" s="136">
        <f t="shared" si="105"/>
        <v>164.5</v>
      </c>
      <c r="L258" s="167">
        <f t="shared" si="106"/>
        <v>0.23250883392226149</v>
      </c>
      <c r="M258" s="163" t="s">
        <v>548</v>
      </c>
      <c r="N258" s="168">
        <v>43482</v>
      </c>
      <c r="O258" s="54"/>
      <c r="P258" s="54"/>
      <c r="Q258" s="198"/>
      <c r="R258" s="54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121</v>
      </c>
      <c r="B259" s="161">
        <v>43398</v>
      </c>
      <c r="C259" s="161"/>
      <c r="D259" s="162" t="s">
        <v>732</v>
      </c>
      <c r="E259" s="163" t="s">
        <v>546</v>
      </c>
      <c r="F259" s="163">
        <v>162</v>
      </c>
      <c r="G259" s="163"/>
      <c r="H259" s="163">
        <v>204</v>
      </c>
      <c r="I259" s="165">
        <v>209</v>
      </c>
      <c r="J259" s="166" t="s">
        <v>733</v>
      </c>
      <c r="K259" s="136">
        <f t="shared" si="105"/>
        <v>42</v>
      </c>
      <c r="L259" s="167">
        <f t="shared" si="106"/>
        <v>0.25925925925925924</v>
      </c>
      <c r="M259" s="163" t="s">
        <v>548</v>
      </c>
      <c r="N259" s="168">
        <v>43539</v>
      </c>
      <c r="O259" s="54"/>
      <c r="P259" s="54"/>
      <c r="Q259" s="198"/>
      <c r="R259" s="54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122</v>
      </c>
      <c r="B260" s="161">
        <v>43399</v>
      </c>
      <c r="C260" s="161"/>
      <c r="D260" s="162" t="s">
        <v>460</v>
      </c>
      <c r="E260" s="163" t="s">
        <v>546</v>
      </c>
      <c r="F260" s="163">
        <v>240</v>
      </c>
      <c r="G260" s="163"/>
      <c r="H260" s="163">
        <v>297</v>
      </c>
      <c r="I260" s="165">
        <v>297</v>
      </c>
      <c r="J260" s="166" t="s">
        <v>632</v>
      </c>
      <c r="K260" s="172">
        <f t="shared" si="105"/>
        <v>57</v>
      </c>
      <c r="L260" s="167">
        <f t="shared" si="106"/>
        <v>0.23749999999999999</v>
      </c>
      <c r="M260" s="163" t="s">
        <v>548</v>
      </c>
      <c r="N260" s="168">
        <v>43417</v>
      </c>
      <c r="O260" s="54"/>
      <c r="P260" s="54"/>
      <c r="Q260" s="198"/>
      <c r="R260" s="54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29">
        <v>123</v>
      </c>
      <c r="B261" s="130">
        <v>43439</v>
      </c>
      <c r="C261" s="130"/>
      <c r="D261" s="131" t="s">
        <v>734</v>
      </c>
      <c r="E261" s="132" t="s">
        <v>546</v>
      </c>
      <c r="F261" s="132">
        <v>202.5</v>
      </c>
      <c r="G261" s="132"/>
      <c r="H261" s="132">
        <v>255</v>
      </c>
      <c r="I261" s="134">
        <v>252</v>
      </c>
      <c r="J261" s="135" t="s">
        <v>632</v>
      </c>
      <c r="K261" s="136">
        <f t="shared" si="105"/>
        <v>52.5</v>
      </c>
      <c r="L261" s="137">
        <f t="shared" si="106"/>
        <v>0.25925925925925924</v>
      </c>
      <c r="M261" s="132" t="s">
        <v>548</v>
      </c>
      <c r="N261" s="138">
        <v>43542</v>
      </c>
      <c r="O261" s="54"/>
      <c r="P261" s="54"/>
      <c r="Q261" s="198"/>
      <c r="R261" s="37" t="s">
        <v>1021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124</v>
      </c>
      <c r="B262" s="161">
        <v>43465</v>
      </c>
      <c r="C262" s="130"/>
      <c r="D262" s="162" t="s">
        <v>156</v>
      </c>
      <c r="E262" s="163" t="s">
        <v>546</v>
      </c>
      <c r="F262" s="163">
        <v>710</v>
      </c>
      <c r="G262" s="163"/>
      <c r="H262" s="163">
        <v>866</v>
      </c>
      <c r="I262" s="165">
        <v>866</v>
      </c>
      <c r="J262" s="166" t="s">
        <v>632</v>
      </c>
      <c r="K262" s="136">
        <f t="shared" si="105"/>
        <v>156</v>
      </c>
      <c r="L262" s="137">
        <f t="shared" si="106"/>
        <v>0.21971830985915494</v>
      </c>
      <c r="M262" s="132" t="s">
        <v>548</v>
      </c>
      <c r="N262" s="138">
        <v>43553</v>
      </c>
      <c r="O262" s="54"/>
      <c r="P262" s="54"/>
      <c r="Q262" s="198"/>
      <c r="R262" s="37" t="s">
        <v>1021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125</v>
      </c>
      <c r="B263" s="161">
        <v>43522</v>
      </c>
      <c r="C263" s="161"/>
      <c r="D263" s="162" t="s">
        <v>170</v>
      </c>
      <c r="E263" s="163" t="s">
        <v>546</v>
      </c>
      <c r="F263" s="163">
        <v>337.25</v>
      </c>
      <c r="G263" s="163"/>
      <c r="H263" s="163">
        <v>398.5</v>
      </c>
      <c r="I263" s="165">
        <v>411</v>
      </c>
      <c r="J263" s="135" t="s">
        <v>735</v>
      </c>
      <c r="K263" s="136">
        <f t="shared" si="105"/>
        <v>61.25</v>
      </c>
      <c r="L263" s="137">
        <f t="shared" si="106"/>
        <v>0.1816160118606375</v>
      </c>
      <c r="M263" s="132" t="s">
        <v>548</v>
      </c>
      <c r="N263" s="138">
        <v>43760</v>
      </c>
      <c r="O263" s="54"/>
      <c r="P263" s="54"/>
      <c r="Q263" s="198"/>
      <c r="R263" s="37" t="s">
        <v>1021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73">
        <v>126</v>
      </c>
      <c r="B264" s="174">
        <v>43559</v>
      </c>
      <c r="C264" s="174"/>
      <c r="D264" s="175" t="s">
        <v>736</v>
      </c>
      <c r="E264" s="176" t="s">
        <v>546</v>
      </c>
      <c r="F264" s="176">
        <v>130</v>
      </c>
      <c r="G264" s="176"/>
      <c r="H264" s="176">
        <v>65</v>
      </c>
      <c r="I264" s="177">
        <v>158</v>
      </c>
      <c r="J264" s="145" t="s">
        <v>737</v>
      </c>
      <c r="K264" s="146">
        <f t="shared" si="105"/>
        <v>-65</v>
      </c>
      <c r="L264" s="147">
        <f t="shared" si="106"/>
        <v>-0.5</v>
      </c>
      <c r="M264" s="143" t="s">
        <v>558</v>
      </c>
      <c r="N264" s="140">
        <v>43726</v>
      </c>
      <c r="O264" s="54"/>
      <c r="P264" s="54"/>
      <c r="Q264" s="198"/>
      <c r="R264" s="37" t="s">
        <v>1019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127</v>
      </c>
      <c r="B265" s="161">
        <v>43017</v>
      </c>
      <c r="C265" s="161"/>
      <c r="D265" s="162" t="s">
        <v>205</v>
      </c>
      <c r="E265" s="163" t="s">
        <v>546</v>
      </c>
      <c r="F265" s="163">
        <v>141.5</v>
      </c>
      <c r="G265" s="163"/>
      <c r="H265" s="163">
        <v>183.5</v>
      </c>
      <c r="I265" s="165">
        <v>210</v>
      </c>
      <c r="J265" s="135" t="s">
        <v>733</v>
      </c>
      <c r="K265" s="136">
        <f t="shared" si="105"/>
        <v>42</v>
      </c>
      <c r="L265" s="137">
        <f t="shared" si="106"/>
        <v>0.29681978798586572</v>
      </c>
      <c r="M265" s="132" t="s">
        <v>548</v>
      </c>
      <c r="N265" s="138">
        <v>43042</v>
      </c>
      <c r="O265" s="54"/>
      <c r="P265" s="54"/>
      <c r="Q265" s="198"/>
      <c r="R265" s="37" t="s">
        <v>1019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73">
        <v>128</v>
      </c>
      <c r="B266" s="174">
        <v>43074</v>
      </c>
      <c r="C266" s="174"/>
      <c r="D266" s="175" t="s">
        <v>738</v>
      </c>
      <c r="E266" s="176" t="s">
        <v>546</v>
      </c>
      <c r="F266" s="171">
        <v>172</v>
      </c>
      <c r="G266" s="176"/>
      <c r="H266" s="176">
        <v>155.25</v>
      </c>
      <c r="I266" s="177">
        <v>230</v>
      </c>
      <c r="J266" s="145" t="s">
        <v>739</v>
      </c>
      <c r="K266" s="146">
        <f t="shared" si="105"/>
        <v>-16.75</v>
      </c>
      <c r="L266" s="147">
        <f t="shared" si="106"/>
        <v>-9.7383720930232565E-2</v>
      </c>
      <c r="M266" s="143" t="s">
        <v>558</v>
      </c>
      <c r="N266" s="140">
        <v>43787</v>
      </c>
      <c r="O266" s="54"/>
      <c r="P266" s="54"/>
      <c r="Q266" s="198"/>
      <c r="R266" s="37" t="s">
        <v>1019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129</v>
      </c>
      <c r="B267" s="161">
        <v>43398</v>
      </c>
      <c r="C267" s="161"/>
      <c r="D267" s="162" t="s">
        <v>117</v>
      </c>
      <c r="E267" s="163" t="s">
        <v>546</v>
      </c>
      <c r="F267" s="163">
        <v>698.5</v>
      </c>
      <c r="G267" s="163"/>
      <c r="H267" s="163">
        <v>890</v>
      </c>
      <c r="I267" s="165">
        <v>890</v>
      </c>
      <c r="J267" s="135" t="s">
        <v>740</v>
      </c>
      <c r="K267" s="136">
        <f t="shared" si="105"/>
        <v>191.5</v>
      </c>
      <c r="L267" s="137">
        <f t="shared" si="106"/>
        <v>0.27415891195418757</v>
      </c>
      <c r="M267" s="132" t="s">
        <v>548</v>
      </c>
      <c r="N267" s="138">
        <v>44328</v>
      </c>
      <c r="O267" s="54"/>
      <c r="P267" s="54"/>
      <c r="Q267" s="198"/>
      <c r="R267" s="37" t="s">
        <v>1021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130</v>
      </c>
      <c r="B268" s="161">
        <v>42877</v>
      </c>
      <c r="C268" s="161"/>
      <c r="D268" s="162" t="s">
        <v>741</v>
      </c>
      <c r="E268" s="163" t="s">
        <v>546</v>
      </c>
      <c r="F268" s="163">
        <v>127.6</v>
      </c>
      <c r="G268" s="163"/>
      <c r="H268" s="163">
        <v>138</v>
      </c>
      <c r="I268" s="165">
        <v>190</v>
      </c>
      <c r="J268" s="135" t="s">
        <v>742</v>
      </c>
      <c r="K268" s="136">
        <f t="shared" si="105"/>
        <v>10.400000000000006</v>
      </c>
      <c r="L268" s="137">
        <f t="shared" si="106"/>
        <v>8.1504702194357417E-2</v>
      </c>
      <c r="M268" s="132" t="s">
        <v>548</v>
      </c>
      <c r="N268" s="138">
        <v>43774</v>
      </c>
      <c r="O268" s="54"/>
      <c r="P268" s="54"/>
      <c r="Q268" s="198"/>
      <c r="R268" s="37" t="s">
        <v>1019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131</v>
      </c>
      <c r="B269" s="161">
        <v>43158</v>
      </c>
      <c r="C269" s="161"/>
      <c r="D269" s="162" t="s">
        <v>743</v>
      </c>
      <c r="E269" s="163" t="s">
        <v>546</v>
      </c>
      <c r="F269" s="163">
        <v>317</v>
      </c>
      <c r="G269" s="163"/>
      <c r="H269" s="163">
        <v>382.5</v>
      </c>
      <c r="I269" s="165">
        <v>398</v>
      </c>
      <c r="J269" s="135" t="s">
        <v>744</v>
      </c>
      <c r="K269" s="136">
        <f t="shared" si="105"/>
        <v>65.5</v>
      </c>
      <c r="L269" s="137">
        <f t="shared" si="106"/>
        <v>0.20662460567823343</v>
      </c>
      <c r="M269" s="132" t="s">
        <v>548</v>
      </c>
      <c r="N269" s="138">
        <v>44238</v>
      </c>
      <c r="O269" s="54"/>
      <c r="P269" s="54"/>
      <c r="Q269" s="198"/>
      <c r="R269" s="37" t="s">
        <v>1019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73">
        <v>132</v>
      </c>
      <c r="B270" s="174">
        <v>43164</v>
      </c>
      <c r="C270" s="174"/>
      <c r="D270" s="175" t="s">
        <v>162</v>
      </c>
      <c r="E270" s="176" t="s">
        <v>546</v>
      </c>
      <c r="F270" s="171">
        <f>510-14.4</f>
        <v>495.6</v>
      </c>
      <c r="G270" s="176"/>
      <c r="H270" s="176">
        <v>350</v>
      </c>
      <c r="I270" s="177">
        <v>672</v>
      </c>
      <c r="J270" s="145" t="s">
        <v>745</v>
      </c>
      <c r="K270" s="146">
        <f t="shared" si="105"/>
        <v>-145.60000000000002</v>
      </c>
      <c r="L270" s="147">
        <f t="shared" si="106"/>
        <v>-0.29378531073446329</v>
      </c>
      <c r="M270" s="143" t="s">
        <v>558</v>
      </c>
      <c r="N270" s="140">
        <v>43887</v>
      </c>
      <c r="O270" s="54"/>
      <c r="P270" s="54"/>
      <c r="Q270" s="198"/>
      <c r="R270" s="37" t="s">
        <v>1021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73">
        <v>133</v>
      </c>
      <c r="B271" s="174">
        <v>43237</v>
      </c>
      <c r="C271" s="174"/>
      <c r="D271" s="175" t="s">
        <v>746</v>
      </c>
      <c r="E271" s="176" t="s">
        <v>546</v>
      </c>
      <c r="F271" s="171">
        <v>230.3</v>
      </c>
      <c r="G271" s="176"/>
      <c r="H271" s="176">
        <v>102.5</v>
      </c>
      <c r="I271" s="177">
        <v>348</v>
      </c>
      <c r="J271" s="145" t="s">
        <v>747</v>
      </c>
      <c r="K271" s="146">
        <f t="shared" si="105"/>
        <v>-127.80000000000001</v>
      </c>
      <c r="L271" s="147">
        <f t="shared" si="106"/>
        <v>-0.55492835432045162</v>
      </c>
      <c r="M271" s="143" t="s">
        <v>558</v>
      </c>
      <c r="N271" s="140">
        <v>43896</v>
      </c>
      <c r="O271" s="54"/>
      <c r="P271" s="54"/>
      <c r="Q271" s="198"/>
      <c r="R271" s="37" t="s">
        <v>1021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134</v>
      </c>
      <c r="B272" s="161">
        <v>43258</v>
      </c>
      <c r="C272" s="161"/>
      <c r="D272" s="162" t="s">
        <v>423</v>
      </c>
      <c r="E272" s="163" t="s">
        <v>546</v>
      </c>
      <c r="F272" s="163">
        <f>342.5-5.1</f>
        <v>337.4</v>
      </c>
      <c r="G272" s="163"/>
      <c r="H272" s="163">
        <v>412.5</v>
      </c>
      <c r="I272" s="165">
        <v>439</v>
      </c>
      <c r="J272" s="135" t="s">
        <v>748</v>
      </c>
      <c r="K272" s="136">
        <f t="shared" si="105"/>
        <v>75.100000000000023</v>
      </c>
      <c r="L272" s="137">
        <f t="shared" si="106"/>
        <v>0.22258446947243635</v>
      </c>
      <c r="M272" s="132" t="s">
        <v>548</v>
      </c>
      <c r="N272" s="138">
        <v>44230</v>
      </c>
      <c r="O272" s="54"/>
      <c r="P272" s="54"/>
      <c r="Q272" s="198"/>
      <c r="R272" s="37" t="s">
        <v>1019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54">
        <v>135</v>
      </c>
      <c r="B273" s="153">
        <v>43285</v>
      </c>
      <c r="C273" s="153"/>
      <c r="D273" s="154" t="s">
        <v>56</v>
      </c>
      <c r="E273" s="155" t="s">
        <v>546</v>
      </c>
      <c r="F273" s="155">
        <f>127.5-5.53</f>
        <v>121.97</v>
      </c>
      <c r="G273" s="156"/>
      <c r="H273" s="156">
        <v>122.5</v>
      </c>
      <c r="I273" s="156">
        <v>170</v>
      </c>
      <c r="J273" s="157" t="s">
        <v>749</v>
      </c>
      <c r="K273" s="158">
        <f t="shared" si="105"/>
        <v>0.53000000000000114</v>
      </c>
      <c r="L273" s="159">
        <f t="shared" si="106"/>
        <v>4.3453308190538747E-3</v>
      </c>
      <c r="M273" s="155" t="s">
        <v>565</v>
      </c>
      <c r="N273" s="153">
        <v>44431</v>
      </c>
      <c r="O273" s="54"/>
      <c r="P273" s="54"/>
      <c r="Q273" s="198"/>
      <c r="R273" s="37" t="s">
        <v>1021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73">
        <v>136</v>
      </c>
      <c r="B274" s="174">
        <v>43294</v>
      </c>
      <c r="C274" s="174"/>
      <c r="D274" s="175" t="s">
        <v>750</v>
      </c>
      <c r="E274" s="176" t="s">
        <v>546</v>
      </c>
      <c r="F274" s="171">
        <v>46.5</v>
      </c>
      <c r="G274" s="176"/>
      <c r="H274" s="176">
        <v>17</v>
      </c>
      <c r="I274" s="177">
        <v>59</v>
      </c>
      <c r="J274" s="145" t="s">
        <v>751</v>
      </c>
      <c r="K274" s="146">
        <f t="shared" si="105"/>
        <v>-29.5</v>
      </c>
      <c r="L274" s="147">
        <f t="shared" si="106"/>
        <v>-0.63440860215053763</v>
      </c>
      <c r="M274" s="143" t="s">
        <v>558</v>
      </c>
      <c r="N274" s="140">
        <v>43887</v>
      </c>
      <c r="O274" s="54"/>
      <c r="P274" s="54"/>
      <c r="Q274" s="198"/>
      <c r="R274" s="37" t="s">
        <v>1021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137</v>
      </c>
      <c r="B275" s="161">
        <v>43396</v>
      </c>
      <c r="C275" s="161"/>
      <c r="D275" s="162" t="s">
        <v>407</v>
      </c>
      <c r="E275" s="163" t="s">
        <v>546</v>
      </c>
      <c r="F275" s="163">
        <v>156.5</v>
      </c>
      <c r="G275" s="163"/>
      <c r="H275" s="163">
        <v>207.5</v>
      </c>
      <c r="I275" s="165">
        <v>191</v>
      </c>
      <c r="J275" s="135" t="s">
        <v>632</v>
      </c>
      <c r="K275" s="136">
        <f t="shared" si="105"/>
        <v>51</v>
      </c>
      <c r="L275" s="137">
        <f t="shared" si="106"/>
        <v>0.32587859424920129</v>
      </c>
      <c r="M275" s="132" t="s">
        <v>548</v>
      </c>
      <c r="N275" s="138">
        <v>44369</v>
      </c>
      <c r="O275" s="54"/>
      <c r="P275" s="54"/>
      <c r="Q275" s="198"/>
      <c r="R275" s="37" t="s">
        <v>1021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138</v>
      </c>
      <c r="B276" s="161">
        <v>43439</v>
      </c>
      <c r="C276" s="161"/>
      <c r="D276" s="162" t="s">
        <v>338</v>
      </c>
      <c r="E276" s="163" t="s">
        <v>546</v>
      </c>
      <c r="F276" s="163">
        <v>259.5</v>
      </c>
      <c r="G276" s="163"/>
      <c r="H276" s="163">
        <v>320</v>
      </c>
      <c r="I276" s="165">
        <v>320</v>
      </c>
      <c r="J276" s="135" t="s">
        <v>632</v>
      </c>
      <c r="K276" s="136">
        <f t="shared" si="105"/>
        <v>60.5</v>
      </c>
      <c r="L276" s="137">
        <f t="shared" si="106"/>
        <v>0.23314065510597304</v>
      </c>
      <c r="M276" s="132" t="s">
        <v>548</v>
      </c>
      <c r="N276" s="138">
        <v>44323</v>
      </c>
      <c r="O276" s="54"/>
      <c r="P276" s="54"/>
      <c r="Q276" s="198"/>
      <c r="R276" s="37" t="s">
        <v>1021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73">
        <v>139</v>
      </c>
      <c r="B277" s="174">
        <v>43439</v>
      </c>
      <c r="C277" s="174"/>
      <c r="D277" s="175" t="s">
        <v>752</v>
      </c>
      <c r="E277" s="176" t="s">
        <v>546</v>
      </c>
      <c r="F277" s="176">
        <v>715</v>
      </c>
      <c r="G277" s="176"/>
      <c r="H277" s="176">
        <v>445</v>
      </c>
      <c r="I277" s="177">
        <v>840</v>
      </c>
      <c r="J277" s="145" t="s">
        <v>753</v>
      </c>
      <c r="K277" s="146">
        <f t="shared" si="105"/>
        <v>-270</v>
      </c>
      <c r="L277" s="147">
        <f t="shared" si="106"/>
        <v>-0.3776223776223776</v>
      </c>
      <c r="M277" s="143" t="s">
        <v>558</v>
      </c>
      <c r="N277" s="140">
        <v>43800</v>
      </c>
      <c r="O277" s="54"/>
      <c r="P277" s="54"/>
      <c r="Q277" s="198"/>
      <c r="R277" s="37" t="s">
        <v>1021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140</v>
      </c>
      <c r="B278" s="161">
        <v>43469</v>
      </c>
      <c r="C278" s="161"/>
      <c r="D278" s="162" t="s">
        <v>176</v>
      </c>
      <c r="E278" s="163" t="s">
        <v>546</v>
      </c>
      <c r="F278" s="163">
        <v>875</v>
      </c>
      <c r="G278" s="163"/>
      <c r="H278" s="163">
        <v>1165</v>
      </c>
      <c r="I278" s="165">
        <v>1185</v>
      </c>
      <c r="J278" s="135" t="s">
        <v>754</v>
      </c>
      <c r="K278" s="136">
        <f t="shared" si="105"/>
        <v>290</v>
      </c>
      <c r="L278" s="137">
        <f t="shared" si="106"/>
        <v>0.33142857142857141</v>
      </c>
      <c r="M278" s="132" t="s">
        <v>548</v>
      </c>
      <c r="N278" s="138">
        <v>43847</v>
      </c>
      <c r="O278" s="54"/>
      <c r="P278" s="54"/>
      <c r="Q278" s="198"/>
      <c r="R278" s="37" t="s">
        <v>1021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141</v>
      </c>
      <c r="B279" s="161">
        <v>43559</v>
      </c>
      <c r="C279" s="161"/>
      <c r="D279" s="162" t="s">
        <v>356</v>
      </c>
      <c r="E279" s="163" t="s">
        <v>546</v>
      </c>
      <c r="F279" s="163">
        <f>387-14.63</f>
        <v>372.37</v>
      </c>
      <c r="G279" s="163"/>
      <c r="H279" s="163">
        <v>490</v>
      </c>
      <c r="I279" s="165">
        <v>490</v>
      </c>
      <c r="J279" s="135" t="s">
        <v>632</v>
      </c>
      <c r="K279" s="136">
        <f t="shared" si="105"/>
        <v>117.63</v>
      </c>
      <c r="L279" s="137">
        <f t="shared" si="106"/>
        <v>0.31589548030185027</v>
      </c>
      <c r="M279" s="132" t="s">
        <v>548</v>
      </c>
      <c r="N279" s="138">
        <v>43850</v>
      </c>
      <c r="O279" s="54"/>
      <c r="P279" s="54"/>
      <c r="Q279" s="198"/>
      <c r="R279" s="37" t="s">
        <v>1021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73">
        <v>142</v>
      </c>
      <c r="B280" s="174">
        <v>43578</v>
      </c>
      <c r="C280" s="174"/>
      <c r="D280" s="175" t="s">
        <v>755</v>
      </c>
      <c r="E280" s="176" t="s">
        <v>557</v>
      </c>
      <c r="F280" s="176">
        <v>220</v>
      </c>
      <c r="G280" s="176"/>
      <c r="H280" s="176">
        <v>127.5</v>
      </c>
      <c r="I280" s="177">
        <v>284</v>
      </c>
      <c r="J280" s="145" t="s">
        <v>756</v>
      </c>
      <c r="K280" s="146">
        <f t="shared" si="105"/>
        <v>-92.5</v>
      </c>
      <c r="L280" s="147">
        <f t="shared" si="106"/>
        <v>-0.42045454545454547</v>
      </c>
      <c r="M280" s="143" t="s">
        <v>558</v>
      </c>
      <c r="N280" s="140">
        <v>43896</v>
      </c>
      <c r="O280" s="54"/>
      <c r="P280" s="54"/>
      <c r="Q280" s="198"/>
      <c r="R280" s="37" t="s">
        <v>1021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143</v>
      </c>
      <c r="B281" s="161">
        <v>43622</v>
      </c>
      <c r="C281" s="161"/>
      <c r="D281" s="162" t="s">
        <v>461</v>
      </c>
      <c r="E281" s="163" t="s">
        <v>557</v>
      </c>
      <c r="F281" s="163">
        <v>332.8</v>
      </c>
      <c r="G281" s="163"/>
      <c r="H281" s="163">
        <v>405</v>
      </c>
      <c r="I281" s="165">
        <v>419</v>
      </c>
      <c r="J281" s="135" t="s">
        <v>757</v>
      </c>
      <c r="K281" s="136">
        <f t="shared" si="105"/>
        <v>72.199999999999989</v>
      </c>
      <c r="L281" s="137">
        <f t="shared" si="106"/>
        <v>0.21694711538461534</v>
      </c>
      <c r="M281" s="132" t="s">
        <v>548</v>
      </c>
      <c r="N281" s="138">
        <v>43860</v>
      </c>
      <c r="O281" s="54"/>
      <c r="P281" s="54"/>
      <c r="Q281" s="198"/>
      <c r="R281" s="37" t="s">
        <v>1019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54">
        <v>144</v>
      </c>
      <c r="B282" s="153">
        <v>43641</v>
      </c>
      <c r="C282" s="153"/>
      <c r="D282" s="154" t="s">
        <v>168</v>
      </c>
      <c r="E282" s="155" t="s">
        <v>546</v>
      </c>
      <c r="F282" s="155">
        <v>386</v>
      </c>
      <c r="G282" s="156"/>
      <c r="H282" s="156">
        <v>395</v>
      </c>
      <c r="I282" s="156">
        <v>452</v>
      </c>
      <c r="J282" s="157" t="s">
        <v>758</v>
      </c>
      <c r="K282" s="158">
        <f t="shared" si="105"/>
        <v>9</v>
      </c>
      <c r="L282" s="159">
        <f t="shared" si="106"/>
        <v>2.3316062176165803E-2</v>
      </c>
      <c r="M282" s="155" t="s">
        <v>565</v>
      </c>
      <c r="N282" s="153">
        <v>43868</v>
      </c>
      <c r="O282" s="54"/>
      <c r="P282" s="54"/>
      <c r="Q282" s="198"/>
      <c r="R282" s="37" t="s">
        <v>1019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54">
        <v>145</v>
      </c>
      <c r="B283" s="153">
        <v>43707</v>
      </c>
      <c r="C283" s="153"/>
      <c r="D283" s="154" t="s">
        <v>143</v>
      </c>
      <c r="E283" s="155" t="s">
        <v>546</v>
      </c>
      <c r="F283" s="155">
        <v>137.5</v>
      </c>
      <c r="G283" s="156"/>
      <c r="H283" s="156">
        <v>138.5</v>
      </c>
      <c r="I283" s="156">
        <v>190</v>
      </c>
      <c r="J283" s="157" t="s">
        <v>759</v>
      </c>
      <c r="K283" s="158">
        <f t="shared" si="105"/>
        <v>1</v>
      </c>
      <c r="L283" s="159">
        <f t="shared" si="106"/>
        <v>7.2727272727272727E-3</v>
      </c>
      <c r="M283" s="155" t="s">
        <v>565</v>
      </c>
      <c r="N283" s="153">
        <v>44432</v>
      </c>
      <c r="O283" s="54"/>
      <c r="P283" s="54"/>
      <c r="Q283" s="198"/>
      <c r="R283" s="37" t="s">
        <v>1021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146</v>
      </c>
      <c r="B284" s="161">
        <v>43731</v>
      </c>
      <c r="C284" s="161"/>
      <c r="D284" s="162" t="s">
        <v>416</v>
      </c>
      <c r="E284" s="163" t="s">
        <v>546</v>
      </c>
      <c r="F284" s="163">
        <v>235</v>
      </c>
      <c r="G284" s="163"/>
      <c r="H284" s="163">
        <v>295</v>
      </c>
      <c r="I284" s="165">
        <v>296</v>
      </c>
      <c r="J284" s="135" t="s">
        <v>760</v>
      </c>
      <c r="K284" s="136">
        <f t="shared" si="105"/>
        <v>60</v>
      </c>
      <c r="L284" s="137">
        <f t="shared" si="106"/>
        <v>0.25531914893617019</v>
      </c>
      <c r="M284" s="132" t="s">
        <v>548</v>
      </c>
      <c r="N284" s="138">
        <v>43844</v>
      </c>
      <c r="O284" s="54"/>
      <c r="P284" s="54"/>
      <c r="Q284" s="198"/>
      <c r="R284" s="37" t="s">
        <v>1019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147</v>
      </c>
      <c r="B285" s="161">
        <v>43752</v>
      </c>
      <c r="C285" s="161"/>
      <c r="D285" s="162" t="s">
        <v>761</v>
      </c>
      <c r="E285" s="163" t="s">
        <v>546</v>
      </c>
      <c r="F285" s="163">
        <v>277.5</v>
      </c>
      <c r="G285" s="163"/>
      <c r="H285" s="163">
        <v>333</v>
      </c>
      <c r="I285" s="165">
        <v>333</v>
      </c>
      <c r="J285" s="135" t="s">
        <v>762</v>
      </c>
      <c r="K285" s="136">
        <f t="shared" si="105"/>
        <v>55.5</v>
      </c>
      <c r="L285" s="137">
        <f t="shared" si="106"/>
        <v>0.2</v>
      </c>
      <c r="M285" s="132" t="s">
        <v>548</v>
      </c>
      <c r="N285" s="138">
        <v>43846</v>
      </c>
      <c r="O285" s="54"/>
      <c r="P285" s="54"/>
      <c r="Q285" s="198"/>
      <c r="R285" s="37" t="s">
        <v>1021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148</v>
      </c>
      <c r="B286" s="161">
        <v>43752</v>
      </c>
      <c r="C286" s="161"/>
      <c r="D286" s="162" t="s">
        <v>763</v>
      </c>
      <c r="E286" s="163" t="s">
        <v>546</v>
      </c>
      <c r="F286" s="163">
        <v>930</v>
      </c>
      <c r="G286" s="163"/>
      <c r="H286" s="163">
        <v>1165</v>
      </c>
      <c r="I286" s="165">
        <v>1200</v>
      </c>
      <c r="J286" s="135" t="s">
        <v>764</v>
      </c>
      <c r="K286" s="136">
        <f t="shared" si="105"/>
        <v>235</v>
      </c>
      <c r="L286" s="137">
        <f t="shared" si="106"/>
        <v>0.25268817204301075</v>
      </c>
      <c r="M286" s="132" t="s">
        <v>548</v>
      </c>
      <c r="N286" s="138">
        <v>43847</v>
      </c>
      <c r="O286" s="54"/>
      <c r="P286" s="54"/>
      <c r="Q286" s="198"/>
      <c r="R286" s="37" t="s">
        <v>1019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149</v>
      </c>
      <c r="B287" s="161">
        <v>43753</v>
      </c>
      <c r="C287" s="161"/>
      <c r="D287" s="162" t="s">
        <v>765</v>
      </c>
      <c r="E287" s="163" t="s">
        <v>546</v>
      </c>
      <c r="F287" s="133">
        <v>111</v>
      </c>
      <c r="G287" s="163"/>
      <c r="H287" s="163">
        <v>141</v>
      </c>
      <c r="I287" s="165">
        <v>141</v>
      </c>
      <c r="J287" s="135" t="s">
        <v>766</v>
      </c>
      <c r="K287" s="136">
        <f t="shared" si="105"/>
        <v>30</v>
      </c>
      <c r="L287" s="137">
        <f t="shared" si="106"/>
        <v>0.27027027027027029</v>
      </c>
      <c r="M287" s="132" t="s">
        <v>548</v>
      </c>
      <c r="N287" s="138">
        <v>44328</v>
      </c>
      <c r="O287" s="54"/>
      <c r="P287" s="54"/>
      <c r="Q287" s="198"/>
      <c r="R287" s="37" t="s">
        <v>1019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150</v>
      </c>
      <c r="B288" s="161">
        <v>43753</v>
      </c>
      <c r="C288" s="161"/>
      <c r="D288" s="162" t="s">
        <v>767</v>
      </c>
      <c r="E288" s="163" t="s">
        <v>546</v>
      </c>
      <c r="F288" s="133">
        <v>296</v>
      </c>
      <c r="G288" s="163"/>
      <c r="H288" s="163">
        <v>370</v>
      </c>
      <c r="I288" s="165">
        <v>370</v>
      </c>
      <c r="J288" s="135" t="s">
        <v>632</v>
      </c>
      <c r="K288" s="136">
        <f t="shared" ref="K288:K313" si="107">H288-F288</f>
        <v>74</v>
      </c>
      <c r="L288" s="137">
        <f t="shared" ref="L288:L313" si="108">K288/F288</f>
        <v>0.25</v>
      </c>
      <c r="M288" s="132" t="s">
        <v>548</v>
      </c>
      <c r="N288" s="138">
        <v>43853</v>
      </c>
      <c r="O288" s="54"/>
      <c r="P288" s="54"/>
      <c r="Q288" s="198"/>
      <c r="R288" s="37" t="s">
        <v>1019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151</v>
      </c>
      <c r="B289" s="161">
        <v>43754</v>
      </c>
      <c r="C289" s="161"/>
      <c r="D289" s="162" t="s">
        <v>768</v>
      </c>
      <c r="E289" s="163" t="s">
        <v>546</v>
      </c>
      <c r="F289" s="133">
        <v>300</v>
      </c>
      <c r="G289" s="163"/>
      <c r="H289" s="163">
        <v>382.5</v>
      </c>
      <c r="I289" s="165">
        <v>344</v>
      </c>
      <c r="J289" s="135" t="s">
        <v>769</v>
      </c>
      <c r="K289" s="136">
        <f t="shared" si="107"/>
        <v>82.5</v>
      </c>
      <c r="L289" s="137">
        <f t="shared" si="108"/>
        <v>0.27500000000000002</v>
      </c>
      <c r="M289" s="132" t="s">
        <v>548</v>
      </c>
      <c r="N289" s="138">
        <v>44238</v>
      </c>
      <c r="O289" s="54"/>
      <c r="P289" s="54"/>
      <c r="Q289" s="198"/>
      <c r="R289" s="37" t="s">
        <v>1019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152</v>
      </c>
      <c r="B290" s="161">
        <v>43832</v>
      </c>
      <c r="C290" s="161"/>
      <c r="D290" s="162" t="s">
        <v>770</v>
      </c>
      <c r="E290" s="163" t="s">
        <v>546</v>
      </c>
      <c r="F290" s="133">
        <v>495</v>
      </c>
      <c r="G290" s="163"/>
      <c r="H290" s="163">
        <v>595</v>
      </c>
      <c r="I290" s="165">
        <v>590</v>
      </c>
      <c r="J290" s="135" t="s">
        <v>568</v>
      </c>
      <c r="K290" s="136">
        <f t="shared" si="107"/>
        <v>100</v>
      </c>
      <c r="L290" s="137">
        <f t="shared" si="108"/>
        <v>0.20202020202020202</v>
      </c>
      <c r="M290" s="132" t="s">
        <v>548</v>
      </c>
      <c r="N290" s="138">
        <v>44589</v>
      </c>
      <c r="O290" s="54"/>
      <c r="P290" s="54"/>
      <c r="Q290" s="198"/>
      <c r="R290" s="37" t="s">
        <v>1019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153</v>
      </c>
      <c r="B291" s="161">
        <v>43966</v>
      </c>
      <c r="C291" s="161"/>
      <c r="D291" s="162" t="s">
        <v>74</v>
      </c>
      <c r="E291" s="163" t="s">
        <v>546</v>
      </c>
      <c r="F291" s="133">
        <v>67.5</v>
      </c>
      <c r="G291" s="163"/>
      <c r="H291" s="163">
        <v>86</v>
      </c>
      <c r="I291" s="165">
        <v>86</v>
      </c>
      <c r="J291" s="135" t="s">
        <v>771</v>
      </c>
      <c r="K291" s="136">
        <f t="shared" si="107"/>
        <v>18.5</v>
      </c>
      <c r="L291" s="137">
        <f t="shared" si="108"/>
        <v>0.27407407407407408</v>
      </c>
      <c r="M291" s="132" t="s">
        <v>548</v>
      </c>
      <c r="N291" s="138">
        <v>44008</v>
      </c>
      <c r="O291" s="54"/>
      <c r="P291" s="54"/>
      <c r="Q291" s="198"/>
      <c r="R291" s="37" t="s">
        <v>1019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154</v>
      </c>
      <c r="B292" s="161">
        <v>44035</v>
      </c>
      <c r="C292" s="161"/>
      <c r="D292" s="162" t="s">
        <v>460</v>
      </c>
      <c r="E292" s="163" t="s">
        <v>546</v>
      </c>
      <c r="F292" s="133">
        <v>231</v>
      </c>
      <c r="G292" s="163"/>
      <c r="H292" s="163">
        <v>281</v>
      </c>
      <c r="I292" s="165">
        <v>281</v>
      </c>
      <c r="J292" s="135" t="s">
        <v>632</v>
      </c>
      <c r="K292" s="136">
        <f t="shared" si="107"/>
        <v>50</v>
      </c>
      <c r="L292" s="137">
        <f t="shared" si="108"/>
        <v>0.21645021645021645</v>
      </c>
      <c r="M292" s="132" t="s">
        <v>548</v>
      </c>
      <c r="N292" s="138">
        <v>44358</v>
      </c>
      <c r="O292" s="54"/>
      <c r="P292" s="54"/>
      <c r="Q292" s="198"/>
      <c r="R292" s="37" t="s">
        <v>1019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155</v>
      </c>
      <c r="B293" s="161">
        <v>44092</v>
      </c>
      <c r="C293" s="161"/>
      <c r="D293" s="162" t="s">
        <v>141</v>
      </c>
      <c r="E293" s="163" t="s">
        <v>546</v>
      </c>
      <c r="F293" s="163">
        <v>206</v>
      </c>
      <c r="G293" s="163"/>
      <c r="H293" s="163">
        <v>248</v>
      </c>
      <c r="I293" s="165">
        <v>248</v>
      </c>
      <c r="J293" s="135" t="s">
        <v>632</v>
      </c>
      <c r="K293" s="136">
        <f t="shared" si="107"/>
        <v>42</v>
      </c>
      <c r="L293" s="137">
        <f t="shared" si="108"/>
        <v>0.20388349514563106</v>
      </c>
      <c r="M293" s="132" t="s">
        <v>548</v>
      </c>
      <c r="N293" s="138">
        <v>44214</v>
      </c>
      <c r="O293" s="54"/>
      <c r="P293" s="54"/>
      <c r="Q293" s="198"/>
      <c r="R293" s="37" t="s">
        <v>1019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156</v>
      </c>
      <c r="B294" s="161">
        <v>44140</v>
      </c>
      <c r="C294" s="161"/>
      <c r="D294" s="162" t="s">
        <v>141</v>
      </c>
      <c r="E294" s="163" t="s">
        <v>546</v>
      </c>
      <c r="F294" s="163">
        <v>182.5</v>
      </c>
      <c r="G294" s="163"/>
      <c r="H294" s="163">
        <v>248</v>
      </c>
      <c r="I294" s="165">
        <v>248</v>
      </c>
      <c r="J294" s="135" t="s">
        <v>632</v>
      </c>
      <c r="K294" s="136">
        <f t="shared" si="107"/>
        <v>65.5</v>
      </c>
      <c r="L294" s="137">
        <f t="shared" si="108"/>
        <v>0.35890410958904112</v>
      </c>
      <c r="M294" s="132" t="s">
        <v>548</v>
      </c>
      <c r="N294" s="138">
        <v>44214</v>
      </c>
      <c r="O294" s="54"/>
      <c r="P294" s="54"/>
      <c r="Q294" s="198"/>
      <c r="R294" s="37" t="s">
        <v>1019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157</v>
      </c>
      <c r="B295" s="161">
        <v>44140</v>
      </c>
      <c r="C295" s="161"/>
      <c r="D295" s="162" t="s">
        <v>338</v>
      </c>
      <c r="E295" s="163" t="s">
        <v>546</v>
      </c>
      <c r="F295" s="163">
        <v>247.5</v>
      </c>
      <c r="G295" s="163"/>
      <c r="H295" s="163">
        <v>320</v>
      </c>
      <c r="I295" s="165">
        <v>320</v>
      </c>
      <c r="J295" s="135" t="s">
        <v>632</v>
      </c>
      <c r="K295" s="136">
        <f t="shared" si="107"/>
        <v>72.5</v>
      </c>
      <c r="L295" s="137">
        <f t="shared" si="108"/>
        <v>0.29292929292929293</v>
      </c>
      <c r="M295" s="132" t="s">
        <v>548</v>
      </c>
      <c r="N295" s="138">
        <v>44323</v>
      </c>
      <c r="O295" s="54"/>
      <c r="P295" s="54"/>
      <c r="Q295" s="198"/>
      <c r="R295" s="37" t="s">
        <v>1019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158</v>
      </c>
      <c r="B296" s="161">
        <v>44140</v>
      </c>
      <c r="C296" s="161"/>
      <c r="D296" s="162" t="s">
        <v>199</v>
      </c>
      <c r="E296" s="163" t="s">
        <v>546</v>
      </c>
      <c r="F296" s="133">
        <v>925</v>
      </c>
      <c r="G296" s="163"/>
      <c r="H296" s="163">
        <v>1095</v>
      </c>
      <c r="I296" s="165">
        <v>1093</v>
      </c>
      <c r="J296" s="135" t="s">
        <v>772</v>
      </c>
      <c r="K296" s="136">
        <f t="shared" si="107"/>
        <v>170</v>
      </c>
      <c r="L296" s="137">
        <f t="shared" si="108"/>
        <v>0.18378378378378379</v>
      </c>
      <c r="M296" s="132" t="s">
        <v>548</v>
      </c>
      <c r="N296" s="138">
        <v>44201</v>
      </c>
      <c r="O296" s="54"/>
      <c r="P296" s="54"/>
      <c r="Q296" s="198"/>
      <c r="R296" s="37" t="s">
        <v>1019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159</v>
      </c>
      <c r="B297" s="161">
        <v>44140</v>
      </c>
      <c r="C297" s="161"/>
      <c r="D297" s="162" t="s">
        <v>356</v>
      </c>
      <c r="E297" s="163" t="s">
        <v>546</v>
      </c>
      <c r="F297" s="133">
        <v>332.5</v>
      </c>
      <c r="G297" s="163"/>
      <c r="H297" s="163">
        <v>393</v>
      </c>
      <c r="I297" s="165">
        <v>406</v>
      </c>
      <c r="J297" s="135" t="s">
        <v>773</v>
      </c>
      <c r="K297" s="136">
        <f t="shared" si="107"/>
        <v>60.5</v>
      </c>
      <c r="L297" s="137">
        <f t="shared" si="108"/>
        <v>0.18195488721804512</v>
      </c>
      <c r="M297" s="132" t="s">
        <v>548</v>
      </c>
      <c r="N297" s="138">
        <v>44256</v>
      </c>
      <c r="O297" s="54"/>
      <c r="P297" s="54"/>
      <c r="Q297" s="198"/>
      <c r="R297" s="37" t="s">
        <v>1019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160</v>
      </c>
      <c r="B298" s="161">
        <v>44141</v>
      </c>
      <c r="C298" s="161"/>
      <c r="D298" s="162" t="s">
        <v>460</v>
      </c>
      <c r="E298" s="163" t="s">
        <v>546</v>
      </c>
      <c r="F298" s="133">
        <v>231</v>
      </c>
      <c r="G298" s="163"/>
      <c r="H298" s="163">
        <v>281</v>
      </c>
      <c r="I298" s="165">
        <v>281</v>
      </c>
      <c r="J298" s="135" t="s">
        <v>632</v>
      </c>
      <c r="K298" s="136">
        <f t="shared" si="107"/>
        <v>50</v>
      </c>
      <c r="L298" s="137">
        <f t="shared" si="108"/>
        <v>0.21645021645021645</v>
      </c>
      <c r="M298" s="132" t="s">
        <v>548</v>
      </c>
      <c r="N298" s="138">
        <v>44358</v>
      </c>
      <c r="O298" s="54"/>
      <c r="P298" s="54"/>
      <c r="Q298" s="198"/>
      <c r="R298" s="37" t="s">
        <v>1019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161</v>
      </c>
      <c r="B299" s="161">
        <v>44187</v>
      </c>
      <c r="C299" s="161"/>
      <c r="D299" s="162" t="s">
        <v>774</v>
      </c>
      <c r="E299" s="163" t="s">
        <v>546</v>
      </c>
      <c r="F299" s="133">
        <v>190</v>
      </c>
      <c r="G299" s="163"/>
      <c r="H299" s="163">
        <v>239</v>
      </c>
      <c r="I299" s="165">
        <v>239</v>
      </c>
      <c r="J299" s="135" t="s">
        <v>775</v>
      </c>
      <c r="K299" s="136">
        <f t="shared" si="107"/>
        <v>49</v>
      </c>
      <c r="L299" s="137">
        <f t="shared" si="108"/>
        <v>0.25789473684210529</v>
      </c>
      <c r="M299" s="132" t="s">
        <v>548</v>
      </c>
      <c r="N299" s="138">
        <v>44844</v>
      </c>
      <c r="O299" s="54"/>
      <c r="P299" s="54"/>
      <c r="Q299" s="198"/>
      <c r="R299" s="37" t="s">
        <v>1019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162</v>
      </c>
      <c r="B300" s="161">
        <v>44258</v>
      </c>
      <c r="C300" s="161"/>
      <c r="D300" s="162" t="s">
        <v>770</v>
      </c>
      <c r="E300" s="163" t="s">
        <v>546</v>
      </c>
      <c r="F300" s="133">
        <v>495</v>
      </c>
      <c r="G300" s="163"/>
      <c r="H300" s="163">
        <v>595</v>
      </c>
      <c r="I300" s="165">
        <v>590</v>
      </c>
      <c r="J300" s="135" t="s">
        <v>568</v>
      </c>
      <c r="K300" s="136">
        <f t="shared" si="107"/>
        <v>100</v>
      </c>
      <c r="L300" s="137">
        <f t="shared" si="108"/>
        <v>0.20202020202020202</v>
      </c>
      <c r="M300" s="132" t="s">
        <v>548</v>
      </c>
      <c r="N300" s="138">
        <v>44589</v>
      </c>
      <c r="O300" s="54"/>
      <c r="P300" s="54"/>
      <c r="Q300" s="198"/>
      <c r="R300" s="37" t="s">
        <v>1019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163</v>
      </c>
      <c r="B301" s="161">
        <v>44274</v>
      </c>
      <c r="C301" s="161"/>
      <c r="D301" s="162" t="s">
        <v>356</v>
      </c>
      <c r="E301" s="163" t="s">
        <v>546</v>
      </c>
      <c r="F301" s="133">
        <v>355</v>
      </c>
      <c r="G301" s="163"/>
      <c r="H301" s="163">
        <v>422.5</v>
      </c>
      <c r="I301" s="165">
        <v>420</v>
      </c>
      <c r="J301" s="135" t="s">
        <v>776</v>
      </c>
      <c r="K301" s="136">
        <f t="shared" si="107"/>
        <v>67.5</v>
      </c>
      <c r="L301" s="137">
        <f t="shared" si="108"/>
        <v>0.19014084507042253</v>
      </c>
      <c r="M301" s="132" t="s">
        <v>548</v>
      </c>
      <c r="N301" s="138">
        <v>44361</v>
      </c>
      <c r="O301" s="54"/>
      <c r="P301" s="54"/>
      <c r="R301" s="37" t="s">
        <v>1019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164</v>
      </c>
      <c r="B302" s="161">
        <v>44295</v>
      </c>
      <c r="C302" s="161"/>
      <c r="D302" s="162" t="s">
        <v>320</v>
      </c>
      <c r="E302" s="163" t="s">
        <v>546</v>
      </c>
      <c r="F302" s="133">
        <v>555</v>
      </c>
      <c r="G302" s="163"/>
      <c r="H302" s="163">
        <v>663</v>
      </c>
      <c r="I302" s="165">
        <v>663</v>
      </c>
      <c r="J302" s="135" t="s">
        <v>777</v>
      </c>
      <c r="K302" s="136">
        <f t="shared" si="107"/>
        <v>108</v>
      </c>
      <c r="L302" s="137">
        <f t="shared" si="108"/>
        <v>0.19459459459459461</v>
      </c>
      <c r="M302" s="132" t="s">
        <v>548</v>
      </c>
      <c r="N302" s="138">
        <v>44321</v>
      </c>
      <c r="O302" s="54"/>
      <c r="P302" s="54"/>
      <c r="Q302" s="198"/>
      <c r="R302" s="37" t="s">
        <v>1019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165</v>
      </c>
      <c r="B303" s="161">
        <v>44308</v>
      </c>
      <c r="C303" s="161"/>
      <c r="D303" s="162" t="s">
        <v>741</v>
      </c>
      <c r="E303" s="163" t="s">
        <v>546</v>
      </c>
      <c r="F303" s="133">
        <v>126.5</v>
      </c>
      <c r="G303" s="163"/>
      <c r="H303" s="163">
        <v>155</v>
      </c>
      <c r="I303" s="165">
        <v>155</v>
      </c>
      <c r="J303" s="135" t="s">
        <v>632</v>
      </c>
      <c r="K303" s="136">
        <f t="shared" si="107"/>
        <v>28.5</v>
      </c>
      <c r="L303" s="137">
        <f t="shared" si="108"/>
        <v>0.22529644268774704</v>
      </c>
      <c r="M303" s="132" t="s">
        <v>548</v>
      </c>
      <c r="N303" s="138">
        <v>44362</v>
      </c>
      <c r="O303" s="54"/>
      <c r="P303" s="54"/>
      <c r="R303" s="37" t="s">
        <v>1019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39">
        <v>166</v>
      </c>
      <c r="B304" s="170">
        <v>44368</v>
      </c>
      <c r="C304" s="170"/>
      <c r="D304" s="141" t="s">
        <v>778</v>
      </c>
      <c r="E304" s="143" t="s">
        <v>546</v>
      </c>
      <c r="F304" s="171">
        <v>287.5</v>
      </c>
      <c r="G304" s="143"/>
      <c r="H304" s="143">
        <v>245</v>
      </c>
      <c r="I304" s="144">
        <v>344</v>
      </c>
      <c r="J304" s="145" t="s">
        <v>779</v>
      </c>
      <c r="K304" s="146">
        <f t="shared" si="107"/>
        <v>-42.5</v>
      </c>
      <c r="L304" s="147">
        <f t="shared" si="108"/>
        <v>-0.14782608695652175</v>
      </c>
      <c r="M304" s="143" t="s">
        <v>558</v>
      </c>
      <c r="N304" s="140">
        <v>44508</v>
      </c>
      <c r="O304" s="54"/>
      <c r="P304" s="54"/>
      <c r="R304" s="37" t="s">
        <v>1019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0" ht="12.75" customHeight="1">
      <c r="A305" s="160">
        <v>167</v>
      </c>
      <c r="B305" s="161">
        <v>44368</v>
      </c>
      <c r="C305" s="161"/>
      <c r="D305" s="162" t="s">
        <v>460</v>
      </c>
      <c r="E305" s="163" t="s">
        <v>546</v>
      </c>
      <c r="F305" s="133">
        <v>241</v>
      </c>
      <c r="G305" s="163"/>
      <c r="H305" s="163">
        <v>298</v>
      </c>
      <c r="I305" s="165">
        <v>320</v>
      </c>
      <c r="J305" s="135" t="s">
        <v>632</v>
      </c>
      <c r="K305" s="136">
        <f t="shared" si="107"/>
        <v>57</v>
      </c>
      <c r="L305" s="137">
        <f t="shared" si="108"/>
        <v>0.23651452282157676</v>
      </c>
      <c r="M305" s="132" t="s">
        <v>548</v>
      </c>
      <c r="N305" s="138">
        <v>44802</v>
      </c>
      <c r="O305" s="54"/>
      <c r="P305" s="54"/>
      <c r="R305" s="37" t="s">
        <v>1019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0" ht="12.75" customHeight="1">
      <c r="A306" s="160">
        <v>168</v>
      </c>
      <c r="B306" s="161">
        <v>44406</v>
      </c>
      <c r="C306" s="161"/>
      <c r="D306" s="162" t="s">
        <v>741</v>
      </c>
      <c r="E306" s="163" t="s">
        <v>546</v>
      </c>
      <c r="F306" s="133">
        <v>162.5</v>
      </c>
      <c r="G306" s="163"/>
      <c r="H306" s="163">
        <v>200</v>
      </c>
      <c r="I306" s="165">
        <v>200</v>
      </c>
      <c r="J306" s="135" t="s">
        <v>632</v>
      </c>
      <c r="K306" s="136">
        <f t="shared" si="107"/>
        <v>37.5</v>
      </c>
      <c r="L306" s="137">
        <f t="shared" si="108"/>
        <v>0.23076923076923078</v>
      </c>
      <c r="M306" s="132" t="s">
        <v>548</v>
      </c>
      <c r="N306" s="138">
        <v>44802</v>
      </c>
      <c r="O306" s="54"/>
      <c r="P306" s="54"/>
      <c r="R306" s="37" t="s">
        <v>1019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0" ht="12.75" customHeight="1">
      <c r="A307" s="160">
        <v>169</v>
      </c>
      <c r="B307" s="161">
        <v>44462</v>
      </c>
      <c r="C307" s="161"/>
      <c r="D307" s="162" t="s">
        <v>424</v>
      </c>
      <c r="E307" s="163" t="s">
        <v>546</v>
      </c>
      <c r="F307" s="133">
        <v>1235</v>
      </c>
      <c r="G307" s="163"/>
      <c r="H307" s="163">
        <v>1505</v>
      </c>
      <c r="I307" s="165">
        <v>1500</v>
      </c>
      <c r="J307" s="135" t="s">
        <v>632</v>
      </c>
      <c r="K307" s="136">
        <f t="shared" si="107"/>
        <v>270</v>
      </c>
      <c r="L307" s="137">
        <f t="shared" si="108"/>
        <v>0.21862348178137653</v>
      </c>
      <c r="M307" s="132" t="s">
        <v>548</v>
      </c>
      <c r="N307" s="138">
        <v>44564</v>
      </c>
      <c r="O307" s="54"/>
      <c r="P307" s="54"/>
      <c r="R307" s="37" t="s">
        <v>1019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0" ht="12.75" customHeight="1">
      <c r="A308" s="160">
        <v>170</v>
      </c>
      <c r="B308" s="161">
        <v>44480</v>
      </c>
      <c r="C308" s="161"/>
      <c r="D308" s="162" t="s">
        <v>780</v>
      </c>
      <c r="E308" s="163" t="s">
        <v>546</v>
      </c>
      <c r="F308" s="133">
        <v>58.75</v>
      </c>
      <c r="G308" s="163"/>
      <c r="H308" s="163">
        <v>64.25</v>
      </c>
      <c r="I308" s="165"/>
      <c r="J308" s="135" t="s">
        <v>632</v>
      </c>
      <c r="K308" s="136">
        <f t="shared" si="107"/>
        <v>5.5</v>
      </c>
      <c r="L308" s="137">
        <f t="shared" si="108"/>
        <v>9.3617021276595741E-2</v>
      </c>
      <c r="M308" s="132" t="s">
        <v>548</v>
      </c>
      <c r="N308" s="138">
        <v>45322</v>
      </c>
      <c r="O308" s="54"/>
      <c r="P308" s="54"/>
      <c r="R308" s="37" t="s">
        <v>1019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0" ht="12.75" customHeight="1">
      <c r="A309" s="129">
        <v>171</v>
      </c>
      <c r="B309" s="130">
        <v>44481</v>
      </c>
      <c r="C309" s="130"/>
      <c r="D309" s="131" t="s">
        <v>273</v>
      </c>
      <c r="E309" s="132" t="s">
        <v>546</v>
      </c>
      <c r="F309" s="133">
        <v>315</v>
      </c>
      <c r="G309" s="132"/>
      <c r="H309" s="132">
        <v>335</v>
      </c>
      <c r="I309" s="134">
        <v>380</v>
      </c>
      <c r="J309" s="135" t="s">
        <v>824</v>
      </c>
      <c r="K309" s="136">
        <f t="shared" si="107"/>
        <v>20</v>
      </c>
      <c r="L309" s="137">
        <f t="shared" si="108"/>
        <v>6.3492063492063489E-2</v>
      </c>
      <c r="M309" s="132" t="s">
        <v>548</v>
      </c>
      <c r="N309" s="138">
        <v>45297</v>
      </c>
      <c r="O309" s="54"/>
      <c r="P309" s="54"/>
      <c r="R309" s="37" t="s">
        <v>1019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0" ht="12.75" customHeight="1">
      <c r="A310" s="129">
        <v>172</v>
      </c>
      <c r="B310" s="130">
        <v>44481</v>
      </c>
      <c r="C310" s="130"/>
      <c r="D310" s="131" t="s">
        <v>781</v>
      </c>
      <c r="E310" s="132" t="s">
        <v>546</v>
      </c>
      <c r="F310" s="133">
        <v>45.5</v>
      </c>
      <c r="G310" s="132"/>
      <c r="H310" s="132">
        <v>56.5</v>
      </c>
      <c r="I310" s="134">
        <v>56</v>
      </c>
      <c r="J310" s="135" t="s">
        <v>632</v>
      </c>
      <c r="K310" s="136">
        <f t="shared" si="107"/>
        <v>11</v>
      </c>
      <c r="L310" s="137">
        <f t="shared" si="108"/>
        <v>0.24175824175824176</v>
      </c>
      <c r="M310" s="132" t="s">
        <v>548</v>
      </c>
      <c r="N310" s="138">
        <v>44881</v>
      </c>
      <c r="O310" s="54"/>
      <c r="P310" s="54"/>
      <c r="R310" s="37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0" ht="12.75" customHeight="1">
      <c r="A311" s="129">
        <v>173</v>
      </c>
      <c r="B311" s="130">
        <v>44551</v>
      </c>
      <c r="C311" s="130"/>
      <c r="D311" s="131" t="s">
        <v>128</v>
      </c>
      <c r="E311" s="132" t="s">
        <v>546</v>
      </c>
      <c r="F311" s="133">
        <v>2300</v>
      </c>
      <c r="G311" s="132"/>
      <c r="H311" s="132">
        <f>(2820+2200)/2</f>
        <v>2510</v>
      </c>
      <c r="I311" s="134">
        <v>3000</v>
      </c>
      <c r="J311" s="135" t="s">
        <v>782</v>
      </c>
      <c r="K311" s="136">
        <f t="shared" si="107"/>
        <v>210</v>
      </c>
      <c r="L311" s="137">
        <f t="shared" si="108"/>
        <v>9.1304347826086957E-2</v>
      </c>
      <c r="M311" s="132" t="s">
        <v>548</v>
      </c>
      <c r="N311" s="138">
        <v>44649</v>
      </c>
      <c r="O311" s="54"/>
      <c r="P311" s="54"/>
      <c r="R311" s="37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0" ht="12.75" customHeight="1">
      <c r="A312" s="129">
        <v>174</v>
      </c>
      <c r="B312" s="130">
        <v>44606</v>
      </c>
      <c r="C312" s="130"/>
      <c r="D312" s="131" t="s">
        <v>414</v>
      </c>
      <c r="E312" s="132" t="s">
        <v>546</v>
      </c>
      <c r="F312" s="133">
        <v>635</v>
      </c>
      <c r="G312" s="132"/>
      <c r="H312" s="132">
        <v>700</v>
      </c>
      <c r="I312" s="134">
        <v>764</v>
      </c>
      <c r="J312" s="135" t="s">
        <v>808</v>
      </c>
      <c r="K312" s="136">
        <f t="shared" si="107"/>
        <v>65</v>
      </c>
      <c r="L312" s="137">
        <f t="shared" si="108"/>
        <v>0.10236220472440945</v>
      </c>
      <c r="M312" s="132" t="s">
        <v>548</v>
      </c>
      <c r="N312" s="138">
        <v>45159</v>
      </c>
      <c r="O312" s="54"/>
      <c r="P312" s="54"/>
      <c r="R312" s="37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0" ht="12.75" customHeight="1">
      <c r="A313" s="129">
        <v>175</v>
      </c>
      <c r="B313" s="130">
        <v>44613</v>
      </c>
      <c r="C313" s="130"/>
      <c r="D313" s="131" t="s">
        <v>424</v>
      </c>
      <c r="E313" s="132" t="s">
        <v>546</v>
      </c>
      <c r="F313" s="133">
        <v>1255</v>
      </c>
      <c r="G313" s="132"/>
      <c r="H313" s="132">
        <v>1515</v>
      </c>
      <c r="I313" s="134">
        <v>1510</v>
      </c>
      <c r="J313" s="135" t="s">
        <v>632</v>
      </c>
      <c r="K313" s="136">
        <f t="shared" si="107"/>
        <v>260</v>
      </c>
      <c r="L313" s="137">
        <f t="shared" si="108"/>
        <v>0.20717131474103587</v>
      </c>
      <c r="M313" s="132" t="s">
        <v>548</v>
      </c>
      <c r="N313" s="138">
        <v>44834</v>
      </c>
      <c r="O313" s="54"/>
      <c r="P313" s="54"/>
      <c r="R313" s="37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0" ht="12.75" customHeight="1">
      <c r="A314" s="271">
        <v>176</v>
      </c>
      <c r="B314" s="262">
        <v>44670</v>
      </c>
      <c r="C314" s="262"/>
      <c r="D314" s="263" t="s">
        <v>511</v>
      </c>
      <c r="E314" s="264" t="s">
        <v>546</v>
      </c>
      <c r="F314" s="265">
        <v>445</v>
      </c>
      <c r="G314" s="265"/>
      <c r="H314" s="265">
        <v>460</v>
      </c>
      <c r="I314" s="265">
        <v>553</v>
      </c>
      <c r="J314" s="266" t="s">
        <v>856</v>
      </c>
      <c r="K314" s="267">
        <f t="shared" ref="K314" si="109">H314-F314</f>
        <v>15</v>
      </c>
      <c r="L314" s="268">
        <f t="shared" ref="L314" si="110">K314/F314</f>
        <v>3.3707865168539325E-2</v>
      </c>
      <c r="M314" s="269" t="s">
        <v>565</v>
      </c>
      <c r="N314" s="270">
        <v>45397</v>
      </c>
      <c r="O314" s="54"/>
      <c r="P314" s="54"/>
      <c r="R314" s="37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0" ht="12.75" customHeight="1">
      <c r="A315" s="160">
        <v>177</v>
      </c>
      <c r="B315" s="161">
        <v>44746</v>
      </c>
      <c r="C315" s="161"/>
      <c r="D315" s="162" t="s">
        <v>783</v>
      </c>
      <c r="E315" s="163" t="s">
        <v>546</v>
      </c>
      <c r="F315" s="163">
        <v>207.5</v>
      </c>
      <c r="G315" s="163"/>
      <c r="H315" s="163">
        <v>254</v>
      </c>
      <c r="I315" s="165">
        <v>254</v>
      </c>
      <c r="J315" s="135" t="s">
        <v>632</v>
      </c>
      <c r="K315" s="136">
        <f t="shared" ref="K315:K325" si="111">H315-F315</f>
        <v>46.5</v>
      </c>
      <c r="L315" s="137">
        <f t="shared" ref="L315:L325" si="112">K315/F315</f>
        <v>0.22409638554216868</v>
      </c>
      <c r="M315" s="132" t="s">
        <v>548</v>
      </c>
      <c r="N315" s="138">
        <v>44792</v>
      </c>
      <c r="O315" s="54"/>
      <c r="P315" s="54"/>
      <c r="R315" s="37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0" ht="12.75" customHeight="1">
      <c r="A316" s="160">
        <v>178</v>
      </c>
      <c r="B316" s="161">
        <v>44775</v>
      </c>
      <c r="C316" s="161"/>
      <c r="D316" s="162" t="s">
        <v>462</v>
      </c>
      <c r="E316" s="163" t="s">
        <v>546</v>
      </c>
      <c r="F316" s="163">
        <v>31.25</v>
      </c>
      <c r="G316" s="163"/>
      <c r="H316" s="163">
        <v>38.75</v>
      </c>
      <c r="I316" s="165">
        <v>38</v>
      </c>
      <c r="J316" s="135" t="s">
        <v>632</v>
      </c>
      <c r="K316" s="136">
        <f t="shared" si="111"/>
        <v>7.5</v>
      </c>
      <c r="L316" s="137">
        <f t="shared" si="112"/>
        <v>0.24</v>
      </c>
      <c r="M316" s="132" t="s">
        <v>548</v>
      </c>
      <c r="N316" s="138">
        <v>44844</v>
      </c>
      <c r="O316" s="54"/>
      <c r="P316" s="54"/>
      <c r="R316" s="37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0" ht="12.75" customHeight="1">
      <c r="A317" s="160">
        <v>179</v>
      </c>
      <c r="B317" s="161">
        <v>44841</v>
      </c>
      <c r="C317" s="161"/>
      <c r="D317" s="162" t="s">
        <v>784</v>
      </c>
      <c r="E317" s="163" t="s">
        <v>546</v>
      </c>
      <c r="F317" s="133">
        <v>665</v>
      </c>
      <c r="G317" s="163"/>
      <c r="H317" s="163">
        <v>807.5</v>
      </c>
      <c r="I317" s="165">
        <v>840</v>
      </c>
      <c r="J317" s="135" t="s">
        <v>782</v>
      </c>
      <c r="K317" s="136">
        <f t="shared" si="111"/>
        <v>142.5</v>
      </c>
      <c r="L317" s="137">
        <f t="shared" si="112"/>
        <v>0.21428571428571427</v>
      </c>
      <c r="M317" s="132" t="s">
        <v>548</v>
      </c>
      <c r="N317" s="138">
        <v>45097</v>
      </c>
      <c r="O317" s="54"/>
      <c r="P317" s="54"/>
      <c r="R317" s="37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0" ht="12.75" customHeight="1">
      <c r="A318" s="160">
        <v>180</v>
      </c>
      <c r="B318" s="161">
        <v>44844</v>
      </c>
      <c r="C318" s="161"/>
      <c r="D318" s="162" t="s">
        <v>416</v>
      </c>
      <c r="E318" s="163" t="s">
        <v>546</v>
      </c>
      <c r="F318" s="133">
        <v>227.5</v>
      </c>
      <c r="G318" s="163"/>
      <c r="H318" s="163">
        <v>270</v>
      </c>
      <c r="I318" s="165">
        <v>291</v>
      </c>
      <c r="J318" s="135" t="s">
        <v>810</v>
      </c>
      <c r="K318" s="136">
        <f t="shared" si="111"/>
        <v>42.5</v>
      </c>
      <c r="L318" s="137">
        <f t="shared" si="112"/>
        <v>0.18681318681318682</v>
      </c>
      <c r="M318" s="132" t="s">
        <v>548</v>
      </c>
      <c r="N318" s="138">
        <v>45160</v>
      </c>
      <c r="O318" s="54"/>
      <c r="P318" s="54"/>
      <c r="R318" s="37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0" ht="12.75" customHeight="1">
      <c r="A319" s="160">
        <v>181</v>
      </c>
      <c r="B319" s="161">
        <v>44845</v>
      </c>
      <c r="C319" s="161"/>
      <c r="D319" s="162" t="s">
        <v>414</v>
      </c>
      <c r="E319" s="163" t="s">
        <v>546</v>
      </c>
      <c r="F319" s="133">
        <v>555</v>
      </c>
      <c r="G319" s="163"/>
      <c r="H319" s="163">
        <v>700</v>
      </c>
      <c r="I319" s="165">
        <v>765</v>
      </c>
      <c r="J319" s="135" t="s">
        <v>809</v>
      </c>
      <c r="K319" s="136">
        <f t="shared" si="111"/>
        <v>145</v>
      </c>
      <c r="L319" s="137">
        <f t="shared" si="112"/>
        <v>0.26126126126126126</v>
      </c>
      <c r="M319" s="132" t="s">
        <v>548</v>
      </c>
      <c r="N319" s="138">
        <v>45159</v>
      </c>
      <c r="O319" s="54"/>
      <c r="P319" s="54"/>
      <c r="R319" s="37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0" ht="12.75" customHeight="1">
      <c r="A320" s="160">
        <v>182</v>
      </c>
      <c r="B320" s="161">
        <v>44981</v>
      </c>
      <c r="C320" s="161"/>
      <c r="D320" s="162" t="s">
        <v>429</v>
      </c>
      <c r="E320" s="163" t="s">
        <v>546</v>
      </c>
      <c r="F320" s="133">
        <v>1675</v>
      </c>
      <c r="G320" s="163"/>
      <c r="H320" s="163">
        <v>2080</v>
      </c>
      <c r="I320" s="165">
        <v>2080</v>
      </c>
      <c r="J320" s="135" t="s">
        <v>632</v>
      </c>
      <c r="K320" s="136">
        <f t="shared" si="111"/>
        <v>405</v>
      </c>
      <c r="L320" s="137">
        <f t="shared" si="112"/>
        <v>0.2417910447761194</v>
      </c>
      <c r="M320" s="132" t="s">
        <v>548</v>
      </c>
      <c r="N320" s="138">
        <v>45119</v>
      </c>
      <c r="O320" s="54"/>
      <c r="P320" s="54"/>
      <c r="R320" s="37" t="s">
        <v>1022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1:38" ht="12.75" customHeight="1">
      <c r="A321" s="160">
        <v>183</v>
      </c>
      <c r="B321" s="161">
        <v>44986</v>
      </c>
      <c r="C321" s="161"/>
      <c r="D321" s="162" t="s">
        <v>462</v>
      </c>
      <c r="E321" s="163" t="s">
        <v>546</v>
      </c>
      <c r="F321" s="133">
        <v>57.5</v>
      </c>
      <c r="G321" s="163"/>
      <c r="H321" s="163">
        <v>120</v>
      </c>
      <c r="I321" s="165">
        <v>120</v>
      </c>
      <c r="J321" s="135" t="s">
        <v>632</v>
      </c>
      <c r="K321" s="136">
        <f t="shared" si="111"/>
        <v>62.5</v>
      </c>
      <c r="L321" s="137">
        <f t="shared" si="112"/>
        <v>1.0869565217391304</v>
      </c>
      <c r="M321" s="132" t="s">
        <v>548</v>
      </c>
      <c r="N321" s="138">
        <v>45049</v>
      </c>
      <c r="O321" s="54"/>
      <c r="P321" s="54"/>
      <c r="R321" s="37" t="s">
        <v>1022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8" ht="12.75" customHeight="1">
      <c r="A322" s="160">
        <v>184</v>
      </c>
      <c r="B322" s="161">
        <v>45008</v>
      </c>
      <c r="C322" s="161"/>
      <c r="D322" s="162" t="s">
        <v>476</v>
      </c>
      <c r="E322" s="163" t="s">
        <v>546</v>
      </c>
      <c r="F322" s="133">
        <v>2765</v>
      </c>
      <c r="G322" s="163"/>
      <c r="H322" s="163">
        <v>3547.5</v>
      </c>
      <c r="I322" s="165">
        <v>3523</v>
      </c>
      <c r="J322" s="135" t="s">
        <v>632</v>
      </c>
      <c r="K322" s="136">
        <f t="shared" si="111"/>
        <v>782.5</v>
      </c>
      <c r="L322" s="137">
        <f t="shared" si="112"/>
        <v>0.28300180831826399</v>
      </c>
      <c r="M322" s="132" t="s">
        <v>548</v>
      </c>
      <c r="N322" s="138">
        <v>45177</v>
      </c>
      <c r="O322" s="54"/>
      <c r="P322" s="54"/>
      <c r="R322" s="37" t="s">
        <v>1022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8" ht="12.75" customHeight="1">
      <c r="A323" s="160">
        <v>185</v>
      </c>
      <c r="B323" s="161">
        <v>45027</v>
      </c>
      <c r="C323" s="161"/>
      <c r="D323" s="162" t="s">
        <v>785</v>
      </c>
      <c r="E323" s="163" t="s">
        <v>546</v>
      </c>
      <c r="F323" s="163">
        <v>460</v>
      </c>
      <c r="G323" s="163"/>
      <c r="H323" s="163">
        <v>825</v>
      </c>
      <c r="I323" s="165">
        <v>810</v>
      </c>
      <c r="J323" s="135" t="s">
        <v>632</v>
      </c>
      <c r="K323" s="136">
        <f t="shared" si="111"/>
        <v>365</v>
      </c>
      <c r="L323" s="137">
        <f t="shared" si="112"/>
        <v>0.79347826086956519</v>
      </c>
      <c r="M323" s="132" t="s">
        <v>548</v>
      </c>
      <c r="N323" s="138">
        <v>45155</v>
      </c>
      <c r="O323" s="54"/>
      <c r="P323" s="54"/>
      <c r="R323" s="37" t="s">
        <v>1022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8" ht="12.75" customHeight="1">
      <c r="A324" s="160">
        <v>186</v>
      </c>
      <c r="B324" s="161">
        <v>45050</v>
      </c>
      <c r="C324" s="161"/>
      <c r="D324" s="162" t="s">
        <v>41</v>
      </c>
      <c r="E324" s="163" t="s">
        <v>546</v>
      </c>
      <c r="F324" s="163">
        <v>3630</v>
      </c>
      <c r="G324" s="163"/>
      <c r="H324" s="163">
        <v>5150</v>
      </c>
      <c r="I324" s="165">
        <v>5040</v>
      </c>
      <c r="J324" s="135" t="s">
        <v>632</v>
      </c>
      <c r="K324" s="136">
        <f t="shared" si="111"/>
        <v>1520</v>
      </c>
      <c r="L324" s="137">
        <f t="shared" si="112"/>
        <v>0.41873278236914602</v>
      </c>
      <c r="M324" s="132" t="s">
        <v>548</v>
      </c>
      <c r="N324" s="138">
        <v>45344</v>
      </c>
      <c r="O324" s="54"/>
      <c r="P324" s="54"/>
      <c r="R324" s="37" t="s">
        <v>1022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8" ht="12.75" customHeight="1">
      <c r="A325" s="160">
        <v>187</v>
      </c>
      <c r="B325" s="161">
        <v>45075</v>
      </c>
      <c r="C325" s="161"/>
      <c r="D325" s="162" t="s">
        <v>786</v>
      </c>
      <c r="E325" s="163" t="s">
        <v>546</v>
      </c>
      <c r="F325" s="133">
        <v>585</v>
      </c>
      <c r="G325" s="163"/>
      <c r="H325" s="163">
        <v>732</v>
      </c>
      <c r="I325" s="165">
        <v>732</v>
      </c>
      <c r="J325" s="135" t="s">
        <v>632</v>
      </c>
      <c r="K325" s="136">
        <f t="shared" si="111"/>
        <v>147</v>
      </c>
      <c r="L325" s="137">
        <f t="shared" si="112"/>
        <v>0.25128205128205128</v>
      </c>
      <c r="M325" s="132" t="s">
        <v>548</v>
      </c>
      <c r="N325" s="138">
        <v>45152</v>
      </c>
      <c r="O325" s="54"/>
      <c r="P325" s="54"/>
      <c r="R325" s="37" t="s">
        <v>1022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F325" s="37"/>
      <c r="AG325" s="54"/>
      <c r="AI325" s="37"/>
      <c r="AK325" s="37"/>
      <c r="AL325" s="54"/>
    </row>
    <row r="326" spans="1:38" ht="12.75" customHeight="1">
      <c r="A326" s="178">
        <v>188</v>
      </c>
      <c r="B326" s="179">
        <v>45078</v>
      </c>
      <c r="C326" s="53"/>
      <c r="D326" s="53" t="s">
        <v>501</v>
      </c>
      <c r="E326" s="180" t="s">
        <v>546</v>
      </c>
      <c r="F326" s="51" t="s">
        <v>787</v>
      </c>
      <c r="G326" s="51"/>
      <c r="H326" s="51"/>
      <c r="I326" s="51">
        <v>4300</v>
      </c>
      <c r="J326" s="51" t="s">
        <v>547</v>
      </c>
      <c r="K326" s="51"/>
      <c r="L326" s="51"/>
      <c r="M326" s="51"/>
      <c r="N326" s="51"/>
      <c r="O326" s="54"/>
      <c r="P326" s="54"/>
      <c r="R326" s="37" t="s">
        <v>1022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F326" s="37"/>
      <c r="AG326" s="54"/>
      <c r="AI326" s="37"/>
      <c r="AK326" s="37"/>
      <c r="AL326" s="54"/>
    </row>
    <row r="327" spans="1:38" ht="12.75" customHeight="1">
      <c r="A327" s="160">
        <v>189</v>
      </c>
      <c r="B327" s="161">
        <v>45103</v>
      </c>
      <c r="C327" s="161"/>
      <c r="D327" s="162" t="s">
        <v>805</v>
      </c>
      <c r="E327" s="163" t="s">
        <v>546</v>
      </c>
      <c r="F327" s="133">
        <v>282.5</v>
      </c>
      <c r="G327" s="163"/>
      <c r="H327" s="163">
        <v>383</v>
      </c>
      <c r="I327" s="165">
        <v>383</v>
      </c>
      <c r="J327" s="135" t="s">
        <v>632</v>
      </c>
      <c r="K327" s="136">
        <f>H327-F327</f>
        <v>100.5</v>
      </c>
      <c r="L327" s="137">
        <f>K327/F327</f>
        <v>0.35575221238938054</v>
      </c>
      <c r="M327" s="132" t="s">
        <v>548</v>
      </c>
      <c r="N327" s="138">
        <v>45265</v>
      </c>
      <c r="O327" s="54"/>
      <c r="P327" s="54"/>
      <c r="R327" s="37" t="s">
        <v>1022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F327" s="37"/>
      <c r="AG327" s="54"/>
      <c r="AI327" s="37"/>
      <c r="AK327" s="37"/>
      <c r="AL327" s="54"/>
    </row>
    <row r="328" spans="1:38" ht="12.75" customHeight="1">
      <c r="A328" s="160">
        <v>190</v>
      </c>
      <c r="B328" s="161">
        <v>45120</v>
      </c>
      <c r="C328" s="161"/>
      <c r="D328" s="162" t="s">
        <v>500</v>
      </c>
      <c r="E328" s="163" t="s">
        <v>546</v>
      </c>
      <c r="F328" s="133">
        <v>2312.5</v>
      </c>
      <c r="G328" s="163"/>
      <c r="H328" s="163">
        <v>2935</v>
      </c>
      <c r="I328" s="165">
        <v>2935</v>
      </c>
      <c r="J328" s="135" t="s">
        <v>632</v>
      </c>
      <c r="K328" s="136">
        <f>H328-F328</f>
        <v>622.5</v>
      </c>
      <c r="L328" s="137">
        <f>K328/F328</f>
        <v>0.26918918918918922</v>
      </c>
      <c r="M328" s="132" t="s">
        <v>548</v>
      </c>
      <c r="N328" s="138">
        <v>45177</v>
      </c>
      <c r="O328" s="54"/>
      <c r="P328" s="54"/>
      <c r="R328" s="37" t="s">
        <v>1022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F328" s="37"/>
      <c r="AG328" s="54"/>
      <c r="AI328" s="37"/>
      <c r="AK328" s="37"/>
      <c r="AL328" s="54"/>
    </row>
    <row r="329" spans="1:38" ht="12.75" customHeight="1">
      <c r="A329" s="160">
        <v>191</v>
      </c>
      <c r="B329" s="161">
        <v>45125</v>
      </c>
      <c r="C329" s="161"/>
      <c r="D329" s="162" t="s">
        <v>199</v>
      </c>
      <c r="E329" s="163" t="s">
        <v>546</v>
      </c>
      <c r="F329" s="133">
        <v>3980</v>
      </c>
      <c r="G329" s="163"/>
      <c r="H329" s="163">
        <v>4895</v>
      </c>
      <c r="I329" s="165">
        <v>4895</v>
      </c>
      <c r="J329" s="135" t="s">
        <v>632</v>
      </c>
      <c r="K329" s="136">
        <f>H329-F329</f>
        <v>915</v>
      </c>
      <c r="L329" s="137">
        <f>K329/F329</f>
        <v>0.22989949748743718</v>
      </c>
      <c r="M329" s="132" t="s">
        <v>548</v>
      </c>
      <c r="N329" s="138">
        <v>45155</v>
      </c>
      <c r="O329" s="54"/>
      <c r="P329" s="54"/>
      <c r="R329" s="37" t="s">
        <v>1022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60">
        <v>192</v>
      </c>
      <c r="B330" s="161">
        <v>45145</v>
      </c>
      <c r="C330" s="161"/>
      <c r="D330" s="162" t="s">
        <v>807</v>
      </c>
      <c r="E330" s="163" t="s">
        <v>546</v>
      </c>
      <c r="F330" s="133">
        <v>565</v>
      </c>
      <c r="G330" s="163"/>
      <c r="H330" s="163">
        <v>725</v>
      </c>
      <c r="I330" s="165">
        <v>725</v>
      </c>
      <c r="J330" s="135" t="s">
        <v>632</v>
      </c>
      <c r="K330" s="136">
        <f>H330-F330</f>
        <v>160</v>
      </c>
      <c r="L330" s="137">
        <f>K330/F330</f>
        <v>0.2831858407079646</v>
      </c>
      <c r="M330" s="132" t="s">
        <v>548</v>
      </c>
      <c r="N330" s="138">
        <v>45169</v>
      </c>
      <c r="O330" s="54"/>
      <c r="P330" s="54"/>
      <c r="R330" s="37" t="s">
        <v>1022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232">
        <v>193</v>
      </c>
      <c r="B331" s="233">
        <v>45167</v>
      </c>
      <c r="C331" s="233"/>
      <c r="D331" s="234" t="s">
        <v>811</v>
      </c>
      <c r="E331" s="235" t="s">
        <v>546</v>
      </c>
      <c r="F331" s="133">
        <v>700</v>
      </c>
      <c r="G331" s="235"/>
      <c r="H331" s="235">
        <v>950</v>
      </c>
      <c r="I331" s="236">
        <v>950</v>
      </c>
      <c r="J331" s="237" t="s">
        <v>632</v>
      </c>
      <c r="K331" s="136">
        <f>H331-F331</f>
        <v>250</v>
      </c>
      <c r="L331" s="137">
        <f>K331/F331</f>
        <v>0.35714285714285715</v>
      </c>
      <c r="M331" s="132" t="s">
        <v>548</v>
      </c>
      <c r="N331" s="138">
        <v>45261</v>
      </c>
      <c r="O331" s="54"/>
      <c r="P331" s="54"/>
      <c r="R331" s="37" t="s">
        <v>1022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78">
        <v>194</v>
      </c>
      <c r="B332" s="179">
        <v>45184</v>
      </c>
      <c r="C332" s="53"/>
      <c r="D332" s="53" t="s">
        <v>503</v>
      </c>
      <c r="E332" s="180" t="s">
        <v>546</v>
      </c>
      <c r="F332" s="51" t="s">
        <v>812</v>
      </c>
      <c r="G332" s="51"/>
      <c r="H332" s="51"/>
      <c r="I332" s="51">
        <v>480</v>
      </c>
      <c r="J332" s="51" t="s">
        <v>547</v>
      </c>
      <c r="K332" s="51"/>
      <c r="L332" s="51"/>
      <c r="M332" s="51"/>
      <c r="N332" s="51"/>
      <c r="O332" s="54"/>
      <c r="P332" s="54"/>
      <c r="R332" s="37" t="s">
        <v>1022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232">
        <v>195</v>
      </c>
      <c r="B333" s="233">
        <v>45203</v>
      </c>
      <c r="C333" s="233"/>
      <c r="D333" s="234" t="s">
        <v>172</v>
      </c>
      <c r="E333" s="235" t="s">
        <v>546</v>
      </c>
      <c r="F333" s="133">
        <v>992.5</v>
      </c>
      <c r="G333" s="235"/>
      <c r="H333" s="235">
        <v>1198</v>
      </c>
      <c r="I333" s="236">
        <v>1198</v>
      </c>
      <c r="J333" s="237" t="s">
        <v>632</v>
      </c>
      <c r="K333" s="136">
        <f>H333-F333</f>
        <v>205.5</v>
      </c>
      <c r="L333" s="137">
        <f>K333/F333</f>
        <v>0.2070528967254408</v>
      </c>
      <c r="M333" s="132" t="s">
        <v>548</v>
      </c>
      <c r="N333" s="138">
        <v>45392</v>
      </c>
      <c r="O333" s="54"/>
      <c r="P333" s="54"/>
      <c r="R333" s="37" t="s">
        <v>1023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232">
        <v>196</v>
      </c>
      <c r="B334" s="233">
        <v>45216</v>
      </c>
      <c r="C334" s="233"/>
      <c r="D334" s="234" t="s">
        <v>104</v>
      </c>
      <c r="E334" s="235" t="s">
        <v>546</v>
      </c>
      <c r="F334" s="133">
        <v>5425</v>
      </c>
      <c r="G334" s="235"/>
      <c r="H334" s="235">
        <v>6880</v>
      </c>
      <c r="I334" s="236">
        <v>6870</v>
      </c>
      <c r="J334" s="237" t="s">
        <v>632</v>
      </c>
      <c r="K334" s="136">
        <f>H334-F334</f>
        <v>1455</v>
      </c>
      <c r="L334" s="137">
        <f>K334/F334</f>
        <v>0.26820276497695855</v>
      </c>
      <c r="M334" s="132" t="s">
        <v>548</v>
      </c>
      <c r="N334" s="138">
        <v>45342</v>
      </c>
      <c r="O334" s="54"/>
      <c r="P334" s="54"/>
      <c r="R334" s="37" t="s">
        <v>1023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232">
        <v>197</v>
      </c>
      <c r="B335" s="233">
        <v>45216</v>
      </c>
      <c r="C335" s="233"/>
      <c r="D335" s="234" t="s">
        <v>813</v>
      </c>
      <c r="E335" s="235" t="s">
        <v>546</v>
      </c>
      <c r="F335" s="133">
        <v>1090</v>
      </c>
      <c r="G335" s="235"/>
      <c r="H335" s="235">
        <v>1415</v>
      </c>
      <c r="I335" s="236">
        <v>1415</v>
      </c>
      <c r="J335" s="237" t="s">
        <v>632</v>
      </c>
      <c r="K335" s="136">
        <f>H335-F335</f>
        <v>325</v>
      </c>
      <c r="L335" s="137">
        <f>K335/F335</f>
        <v>0.29816513761467889</v>
      </c>
      <c r="M335" s="132" t="s">
        <v>548</v>
      </c>
      <c r="N335" s="138">
        <v>45282</v>
      </c>
      <c r="O335" s="54"/>
      <c r="P335" s="54"/>
      <c r="R335" s="37" t="s">
        <v>1022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232">
        <v>198</v>
      </c>
      <c r="B336" s="233">
        <v>45236</v>
      </c>
      <c r="C336" s="233"/>
      <c r="D336" s="234" t="s">
        <v>816</v>
      </c>
      <c r="E336" s="235" t="s">
        <v>546</v>
      </c>
      <c r="F336" s="133">
        <v>1270</v>
      </c>
      <c r="G336" s="235"/>
      <c r="H336" s="235">
        <v>1613</v>
      </c>
      <c r="I336" s="236">
        <v>1613</v>
      </c>
      <c r="J336" s="237" t="s">
        <v>632</v>
      </c>
      <c r="K336" s="136">
        <f>H336-F336</f>
        <v>343</v>
      </c>
      <c r="L336" s="137">
        <f>K336/F336</f>
        <v>0.27007874015748029</v>
      </c>
      <c r="M336" s="132" t="s">
        <v>548</v>
      </c>
      <c r="N336" s="138">
        <v>45246</v>
      </c>
      <c r="O336" s="54"/>
      <c r="P336" s="54"/>
      <c r="R336" s="37" t="s">
        <v>1023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178">
        <v>199</v>
      </c>
      <c r="B337" s="179">
        <v>45251</v>
      </c>
      <c r="C337" s="53"/>
      <c r="D337" s="53" t="s">
        <v>817</v>
      </c>
      <c r="E337" s="180" t="s">
        <v>546</v>
      </c>
      <c r="F337" s="51" t="s">
        <v>818</v>
      </c>
      <c r="G337" s="51"/>
      <c r="H337" s="51"/>
      <c r="I337" s="51">
        <v>1490</v>
      </c>
      <c r="J337" s="51" t="s">
        <v>547</v>
      </c>
      <c r="K337" s="51"/>
      <c r="L337" s="51"/>
      <c r="M337" s="51"/>
      <c r="N337" s="51"/>
      <c r="O337" s="54"/>
      <c r="P337" s="54"/>
      <c r="R337" s="37" t="s">
        <v>1022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178">
        <v>200</v>
      </c>
      <c r="B338" s="179">
        <v>45254</v>
      </c>
      <c r="C338" s="53"/>
      <c r="D338" s="53" t="s">
        <v>816</v>
      </c>
      <c r="E338" s="180" t="s">
        <v>546</v>
      </c>
      <c r="F338" s="51" t="s">
        <v>819</v>
      </c>
      <c r="G338" s="51"/>
      <c r="H338" s="51"/>
      <c r="I338" s="51">
        <v>1806</v>
      </c>
      <c r="J338" s="51" t="s">
        <v>547</v>
      </c>
      <c r="K338" s="51"/>
      <c r="L338" s="51"/>
      <c r="M338" s="51"/>
      <c r="N338" s="51"/>
      <c r="O338" s="54"/>
      <c r="P338" s="54"/>
      <c r="R338" s="37" t="s">
        <v>1023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232">
        <v>201</v>
      </c>
      <c r="B339" s="233">
        <v>45265</v>
      </c>
      <c r="C339" s="233"/>
      <c r="D339" s="234" t="s">
        <v>504</v>
      </c>
      <c r="E339" s="235" t="s">
        <v>546</v>
      </c>
      <c r="F339" s="133">
        <v>435</v>
      </c>
      <c r="G339" s="235"/>
      <c r="H339" s="235">
        <v>558</v>
      </c>
      <c r="I339" s="236">
        <v>558</v>
      </c>
      <c r="J339" s="237" t="s">
        <v>632</v>
      </c>
      <c r="K339" s="136">
        <f>H339-F339</f>
        <v>123</v>
      </c>
      <c r="L339" s="137">
        <f>K339/F339</f>
        <v>0.28275862068965518</v>
      </c>
      <c r="M339" s="132" t="s">
        <v>548</v>
      </c>
      <c r="N339" s="138">
        <v>45378</v>
      </c>
      <c r="O339" s="54"/>
      <c r="P339" s="54"/>
      <c r="R339" s="37" t="s">
        <v>1022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232">
        <v>202</v>
      </c>
      <c r="B340" s="233">
        <v>45272</v>
      </c>
      <c r="C340" s="233"/>
      <c r="D340" s="234" t="s">
        <v>821</v>
      </c>
      <c r="E340" s="235" t="s">
        <v>546</v>
      </c>
      <c r="F340" s="133">
        <v>4225</v>
      </c>
      <c r="G340" s="235"/>
      <c r="H340" s="235">
        <v>5512</v>
      </c>
      <c r="I340" s="236">
        <v>5512</v>
      </c>
      <c r="J340" s="237" t="s">
        <v>632</v>
      </c>
      <c r="K340" s="136">
        <f>H340-F340</f>
        <v>1287</v>
      </c>
      <c r="L340" s="137">
        <f>K340/F340</f>
        <v>0.30461538461538462</v>
      </c>
      <c r="M340" s="132" t="s">
        <v>548</v>
      </c>
      <c r="N340" s="138">
        <v>45329</v>
      </c>
      <c r="O340" s="54"/>
      <c r="P340" s="54"/>
      <c r="R340" s="37" t="s">
        <v>1023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178">
        <v>203</v>
      </c>
      <c r="B341" s="179">
        <v>45292</v>
      </c>
      <c r="C341" s="53"/>
      <c r="D341" s="53" t="s">
        <v>309</v>
      </c>
      <c r="E341" s="180" t="s">
        <v>546</v>
      </c>
      <c r="F341" s="51" t="s">
        <v>822</v>
      </c>
      <c r="G341" s="51"/>
      <c r="H341" s="51"/>
      <c r="I341" s="51">
        <v>4909</v>
      </c>
      <c r="J341" s="51" t="s">
        <v>547</v>
      </c>
      <c r="K341" s="51"/>
      <c r="L341" s="51"/>
      <c r="M341" s="51"/>
      <c r="N341" s="51"/>
      <c r="O341" s="54"/>
      <c r="P341" s="54"/>
      <c r="R341" s="37" t="s">
        <v>1023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178">
        <v>204</v>
      </c>
      <c r="B342" s="179">
        <v>45294</v>
      </c>
      <c r="C342" s="53"/>
      <c r="D342" s="53" t="s">
        <v>502</v>
      </c>
      <c r="E342" s="180" t="s">
        <v>546</v>
      </c>
      <c r="F342" s="51" t="s">
        <v>823</v>
      </c>
      <c r="G342" s="51"/>
      <c r="H342" s="51"/>
      <c r="I342" s="51">
        <v>1080</v>
      </c>
      <c r="J342" s="51" t="s">
        <v>547</v>
      </c>
      <c r="K342" s="51"/>
      <c r="L342" s="51"/>
      <c r="M342" s="51"/>
      <c r="N342" s="51"/>
      <c r="O342" s="54"/>
      <c r="P342" s="54"/>
      <c r="R342" s="37" t="s">
        <v>1022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178">
        <v>205</v>
      </c>
      <c r="B343" s="179">
        <v>45315</v>
      </c>
      <c r="C343" s="53"/>
      <c r="D343" s="53" t="s">
        <v>310</v>
      </c>
      <c r="E343" s="180" t="s">
        <v>546</v>
      </c>
      <c r="F343" s="51" t="s">
        <v>825</v>
      </c>
      <c r="G343" s="51"/>
      <c r="H343" s="51"/>
      <c r="I343" s="51">
        <v>2077</v>
      </c>
      <c r="J343" s="51" t="s">
        <v>547</v>
      </c>
      <c r="K343" s="51"/>
      <c r="L343" s="51"/>
      <c r="M343" s="51"/>
      <c r="N343" s="51"/>
      <c r="O343" s="54"/>
      <c r="P343" s="54"/>
      <c r="R343" s="37" t="s">
        <v>1023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78">
        <v>206</v>
      </c>
      <c r="B344" s="179">
        <v>45320</v>
      </c>
      <c r="C344" s="53"/>
      <c r="D344" s="53" t="s">
        <v>826</v>
      </c>
      <c r="E344" s="180" t="s">
        <v>546</v>
      </c>
      <c r="F344" s="51" t="s">
        <v>827</v>
      </c>
      <c r="G344" s="51"/>
      <c r="H344" s="51"/>
      <c r="I344" s="51">
        <v>2906</v>
      </c>
      <c r="J344" s="51" t="s">
        <v>547</v>
      </c>
      <c r="K344" s="51"/>
      <c r="L344" s="51"/>
      <c r="M344" s="51"/>
      <c r="N344" s="51"/>
      <c r="O344" s="54"/>
      <c r="P344" s="54"/>
      <c r="R344" s="37" t="s">
        <v>1022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232">
        <v>207</v>
      </c>
      <c r="B345" s="233">
        <v>45331</v>
      </c>
      <c r="C345" s="233"/>
      <c r="D345" s="234" t="s">
        <v>500</v>
      </c>
      <c r="E345" s="235" t="s">
        <v>546</v>
      </c>
      <c r="F345" s="133">
        <v>3270</v>
      </c>
      <c r="G345" s="235"/>
      <c r="H345" s="235">
        <v>4096</v>
      </c>
      <c r="I345" s="236">
        <v>4096</v>
      </c>
      <c r="J345" s="237" t="s">
        <v>632</v>
      </c>
      <c r="K345" s="136">
        <f>H345-F345</f>
        <v>826</v>
      </c>
      <c r="L345" s="137">
        <f>K345/F345</f>
        <v>0.25259938837920487</v>
      </c>
      <c r="M345" s="132" t="s">
        <v>548</v>
      </c>
      <c r="N345" s="138">
        <v>45377</v>
      </c>
      <c r="O345" s="54"/>
      <c r="P345" s="54"/>
      <c r="R345" s="37" t="s">
        <v>1022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178">
        <v>208</v>
      </c>
      <c r="B346" s="179">
        <v>45345</v>
      </c>
      <c r="C346" s="53"/>
      <c r="D346" s="53" t="s">
        <v>59</v>
      </c>
      <c r="E346" s="180" t="s">
        <v>546</v>
      </c>
      <c r="F346" s="51" t="s">
        <v>842</v>
      </c>
      <c r="G346" s="51"/>
      <c r="H346" s="51"/>
      <c r="I346" s="51">
        <v>2627</v>
      </c>
      <c r="J346" s="51" t="s">
        <v>547</v>
      </c>
      <c r="K346" s="51"/>
      <c r="L346" s="51"/>
      <c r="M346" s="51"/>
      <c r="N346" s="53"/>
      <c r="O346" s="54"/>
      <c r="P346" s="54"/>
      <c r="R346" s="37" t="s">
        <v>1023</v>
      </c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178">
        <v>209</v>
      </c>
      <c r="B347" s="179">
        <v>45356</v>
      </c>
      <c r="C347" s="53"/>
      <c r="D347" s="53" t="s">
        <v>811</v>
      </c>
      <c r="E347" s="180" t="s">
        <v>546</v>
      </c>
      <c r="F347" s="51" t="s">
        <v>844</v>
      </c>
      <c r="G347" s="51"/>
      <c r="H347" s="51"/>
      <c r="I347" s="51">
        <v>1170</v>
      </c>
      <c r="J347" s="51" t="s">
        <v>547</v>
      </c>
      <c r="K347" s="51"/>
      <c r="L347" s="51"/>
      <c r="M347" s="51"/>
      <c r="N347" s="53"/>
      <c r="O347" s="54"/>
      <c r="P347" s="54"/>
      <c r="R347" s="37" t="s">
        <v>1024</v>
      </c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2.75" customHeight="1">
      <c r="A348" s="232">
        <v>210</v>
      </c>
      <c r="B348" s="233">
        <v>45372</v>
      </c>
      <c r="C348" s="233"/>
      <c r="D348" s="234" t="s">
        <v>476</v>
      </c>
      <c r="E348" s="235" t="s">
        <v>546</v>
      </c>
      <c r="F348" s="133">
        <v>2910</v>
      </c>
      <c r="G348" s="235"/>
      <c r="H348" s="235">
        <v>3696</v>
      </c>
      <c r="I348" s="236">
        <v>3696</v>
      </c>
      <c r="J348" s="237" t="s">
        <v>632</v>
      </c>
      <c r="K348" s="136">
        <f>H348-F348</f>
        <v>786</v>
      </c>
      <c r="L348" s="137">
        <f>K348/F348</f>
        <v>0.27010309278350514</v>
      </c>
      <c r="M348" s="132" t="s">
        <v>548</v>
      </c>
      <c r="N348" s="138">
        <v>45412</v>
      </c>
      <c r="O348" s="54"/>
      <c r="P348" s="54"/>
      <c r="R348" s="37" t="s">
        <v>1024</v>
      </c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  <c r="AG348" s="54"/>
      <c r="AI348" s="37"/>
      <c r="AL348" s="54"/>
    </row>
    <row r="349" spans="1:38" ht="12.75" customHeight="1">
      <c r="A349" s="178">
        <v>211</v>
      </c>
      <c r="B349" s="179">
        <v>45387</v>
      </c>
      <c r="C349" s="53"/>
      <c r="D349" s="53" t="s">
        <v>506</v>
      </c>
      <c r="E349" s="180" t="s">
        <v>546</v>
      </c>
      <c r="F349" s="51" t="s">
        <v>853</v>
      </c>
      <c r="G349" s="51"/>
      <c r="H349" s="51"/>
      <c r="I349" s="51">
        <v>938</v>
      </c>
      <c r="J349" s="51" t="s">
        <v>547</v>
      </c>
      <c r="K349" s="51"/>
      <c r="L349" s="51"/>
      <c r="M349" s="51"/>
      <c r="N349" s="53"/>
      <c r="O349" s="54"/>
      <c r="P349" s="54"/>
      <c r="R349" s="43" t="s">
        <v>1023</v>
      </c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178">
        <v>212</v>
      </c>
      <c r="B350" s="179">
        <v>45407</v>
      </c>
      <c r="C350" s="53"/>
      <c r="D350" s="53" t="s">
        <v>813</v>
      </c>
      <c r="E350" s="180" t="s">
        <v>546</v>
      </c>
      <c r="F350" s="51" t="s">
        <v>859</v>
      </c>
      <c r="G350" s="51"/>
      <c r="H350" s="51"/>
      <c r="I350" s="51">
        <v>1675</v>
      </c>
      <c r="J350" s="51" t="s">
        <v>547</v>
      </c>
      <c r="K350" s="51"/>
      <c r="L350" s="51"/>
      <c r="M350" s="51"/>
      <c r="N350" s="53"/>
      <c r="O350" s="54"/>
      <c r="P350" s="54"/>
      <c r="R350" s="43" t="s">
        <v>1023</v>
      </c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178">
        <v>213</v>
      </c>
      <c r="B351" s="179">
        <v>45426</v>
      </c>
      <c r="C351" s="53"/>
      <c r="D351" s="53" t="s">
        <v>790</v>
      </c>
      <c r="E351" s="180" t="s">
        <v>546</v>
      </c>
      <c r="F351" s="51" t="s">
        <v>992</v>
      </c>
      <c r="G351" s="51"/>
      <c r="H351" s="51"/>
      <c r="I351" s="51">
        <v>617</v>
      </c>
      <c r="J351" s="51" t="s">
        <v>547</v>
      </c>
      <c r="K351" s="51"/>
      <c r="L351" s="51"/>
      <c r="M351" s="51"/>
      <c r="N351" s="53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  <c r="AG351" s="54"/>
      <c r="AI351" s="37"/>
      <c r="AL351" s="54"/>
    </row>
    <row r="352" spans="1:38" ht="12.75" customHeight="1">
      <c r="A352" s="178"/>
      <c r="B352" s="179"/>
      <c r="C352" s="53"/>
      <c r="D352" s="53"/>
      <c r="E352" s="180"/>
      <c r="F352" s="51"/>
      <c r="G352" s="51"/>
      <c r="H352" s="51"/>
      <c r="I352" s="51"/>
      <c r="J352" s="51"/>
      <c r="K352" s="51"/>
      <c r="L352" s="51"/>
      <c r="M352" s="51"/>
      <c r="N352" s="53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  <c r="AG352" s="54"/>
      <c r="AI352" s="37"/>
      <c r="AL352" s="54"/>
    </row>
    <row r="353" spans="1:38" ht="15" customHeight="1">
      <c r="A353" s="178"/>
      <c r="B353" s="179"/>
      <c r="C353" s="53"/>
      <c r="D353" s="53"/>
      <c r="E353" s="180"/>
      <c r="F353" s="51"/>
      <c r="G353" s="51"/>
      <c r="H353" s="51"/>
      <c r="I353" s="51"/>
      <c r="J353" s="51"/>
      <c r="K353" s="51"/>
      <c r="L353" s="51"/>
      <c r="M353" s="51"/>
      <c r="N353" s="53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1:38" ht="12.75" customHeight="1">
      <c r="B354" s="181" t="s">
        <v>788</v>
      </c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  <c r="AG354" s="54"/>
      <c r="AI354" s="37"/>
      <c r="AL354" s="54"/>
    </row>
    <row r="355" spans="1:38" ht="12.75" customHeight="1">
      <c r="A355" s="182"/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  <c r="AG355" s="54"/>
      <c r="AI355" s="37"/>
      <c r="AL355" s="54"/>
    </row>
    <row r="356" spans="1:38" ht="12.75" customHeight="1">
      <c r="A356" s="182"/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1:38" ht="12.75" customHeight="1">
      <c r="A357" s="51"/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1:38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1:38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1:38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1:38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1:38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1:38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1:38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1:38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1:38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1:38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1:38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54"/>
      <c r="P376" s="54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54"/>
      <c r="P377" s="54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54"/>
      <c r="P378" s="54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54"/>
      <c r="P379" s="54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54"/>
      <c r="P380" s="54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R394" s="54"/>
      <c r="S394" s="54"/>
      <c r="T394" s="37"/>
      <c r="U394" s="54"/>
      <c r="V394" s="37"/>
      <c r="W394" s="54"/>
      <c r="X394" s="37"/>
      <c r="Y394" s="54"/>
      <c r="Z394" s="37"/>
      <c r="AA394" s="54"/>
      <c r="AB394" s="37"/>
      <c r="AC394" s="54"/>
      <c r="AD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R395" s="54"/>
      <c r="S395" s="54"/>
      <c r="T395" s="37"/>
      <c r="U395" s="54"/>
      <c r="V395" s="37"/>
      <c r="W395" s="54"/>
      <c r="X395" s="37"/>
      <c r="Y395" s="54"/>
      <c r="Z395" s="37"/>
      <c r="AA395" s="54"/>
      <c r="AB395" s="37"/>
      <c r="AC395" s="54"/>
      <c r="AD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R396" s="54"/>
      <c r="S396" s="54"/>
      <c r="T396" s="37"/>
      <c r="U396" s="54"/>
      <c r="V396" s="37"/>
      <c r="W396" s="54"/>
      <c r="X396" s="37"/>
      <c r="Y396" s="54"/>
      <c r="Z396" s="37"/>
      <c r="AA396" s="54"/>
      <c r="AB396" s="37"/>
      <c r="AC396" s="54"/>
      <c r="AD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R397" s="54"/>
      <c r="S397" s="54"/>
      <c r="T397" s="37"/>
      <c r="U397" s="54"/>
      <c r="V397" s="37"/>
      <c r="W397" s="54"/>
      <c r="X397" s="37"/>
      <c r="Y397" s="54"/>
      <c r="Z397" s="37"/>
      <c r="AA397" s="54"/>
      <c r="AB397" s="37"/>
      <c r="AC397" s="54"/>
      <c r="AD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R398" s="54"/>
      <c r="S398" s="54"/>
      <c r="T398" s="37"/>
      <c r="U398" s="54"/>
      <c r="V398" s="37"/>
      <c r="W398" s="54"/>
      <c r="X398" s="37"/>
      <c r="Y398" s="54"/>
      <c r="Z398" s="37"/>
      <c r="AA398" s="54"/>
      <c r="AB398" s="37"/>
      <c r="AC398" s="54"/>
      <c r="AD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2.75" customHeight="1">
      <c r="F525" s="54"/>
      <c r="G525" s="54"/>
      <c r="H525" s="54"/>
      <c r="I525" s="54"/>
      <c r="J525" s="37"/>
      <c r="K525" s="54"/>
      <c r="L525" s="54"/>
      <c r="M525" s="54"/>
      <c r="O525" s="37"/>
    </row>
    <row r="526" spans="6:15" ht="12.75" customHeight="1">
      <c r="F526" s="54"/>
      <c r="G526" s="54"/>
      <c r="H526" s="54"/>
      <c r="I526" s="54"/>
      <c r="J526" s="37"/>
      <c r="K526" s="54"/>
      <c r="L526" s="54"/>
      <c r="M526" s="54"/>
      <c r="O526" s="37"/>
    </row>
    <row r="527" spans="6:15" ht="12.75" customHeight="1">
      <c r="F527" s="54"/>
      <c r="G527" s="54"/>
      <c r="H527" s="54"/>
      <c r="I527" s="54"/>
      <c r="J527" s="37"/>
      <c r="K527" s="54"/>
      <c r="L527" s="54"/>
      <c r="M527" s="54"/>
      <c r="O527" s="37"/>
    </row>
    <row r="528" spans="6:15" ht="12.75" customHeight="1">
      <c r="F528" s="54"/>
      <c r="G528" s="54"/>
      <c r="H528" s="54"/>
      <c r="I528" s="54"/>
      <c r="J528" s="37"/>
      <c r="K528" s="54"/>
      <c r="L528" s="54"/>
      <c r="M528" s="54"/>
      <c r="O528" s="37"/>
    </row>
    <row r="529" spans="6:15" ht="12.75" customHeight="1">
      <c r="F529" s="54"/>
      <c r="G529" s="54"/>
      <c r="H529" s="54"/>
      <c r="I529" s="54"/>
      <c r="J529" s="37"/>
      <c r="K529" s="54"/>
      <c r="L529" s="54"/>
      <c r="M529" s="54"/>
      <c r="O529" s="37"/>
    </row>
    <row r="530" spans="6:15" ht="15" customHeight="1">
      <c r="F530" s="54"/>
      <c r="G530" s="54"/>
      <c r="H530" s="54"/>
      <c r="I530" s="54"/>
      <c r="J530" s="37"/>
      <c r="K530" s="54"/>
      <c r="L530" s="54"/>
      <c r="M530" s="54"/>
      <c r="O530" s="37"/>
    </row>
  </sheetData>
  <mergeCells count="88">
    <mergeCell ref="A113:A114"/>
    <mergeCell ref="B113:B114"/>
    <mergeCell ref="J113:J114"/>
    <mergeCell ref="M113:M114"/>
    <mergeCell ref="O113:O114"/>
    <mergeCell ref="P72:P73"/>
    <mergeCell ref="J72:J73"/>
    <mergeCell ref="M78:M79"/>
    <mergeCell ref="O78:O79"/>
    <mergeCell ref="J82:J83"/>
    <mergeCell ref="M82:M83"/>
    <mergeCell ref="O82:O83"/>
    <mergeCell ref="P82:P83"/>
    <mergeCell ref="P74:P75"/>
    <mergeCell ref="J78:J79"/>
    <mergeCell ref="P78:P79"/>
    <mergeCell ref="P80:P81"/>
    <mergeCell ref="O72:O73"/>
    <mergeCell ref="O74:O75"/>
    <mergeCell ref="J80:J81"/>
    <mergeCell ref="J89:J90"/>
    <mergeCell ref="A89:A90"/>
    <mergeCell ref="B89:B90"/>
    <mergeCell ref="M93:M94"/>
    <mergeCell ref="A107:A108"/>
    <mergeCell ref="B107:B108"/>
    <mergeCell ref="J107:J108"/>
    <mergeCell ref="A93:A94"/>
    <mergeCell ref="B93:B94"/>
    <mergeCell ref="J93:J94"/>
    <mergeCell ref="A95:A96"/>
    <mergeCell ref="B95:B96"/>
    <mergeCell ref="J95:J96"/>
    <mergeCell ref="A72:A73"/>
    <mergeCell ref="B72:B73"/>
    <mergeCell ref="A74:A75"/>
    <mergeCell ref="B74:B75"/>
    <mergeCell ref="M72:M73"/>
    <mergeCell ref="M74:M75"/>
    <mergeCell ref="J74:J75"/>
    <mergeCell ref="A78:A79"/>
    <mergeCell ref="B78:B79"/>
    <mergeCell ref="A80:A81"/>
    <mergeCell ref="B80:B81"/>
    <mergeCell ref="A82:A83"/>
    <mergeCell ref="B82:B83"/>
    <mergeCell ref="A56:A57"/>
    <mergeCell ref="B56:B57"/>
    <mergeCell ref="J56:J57"/>
    <mergeCell ref="O56:O57"/>
    <mergeCell ref="P56:P57"/>
    <mergeCell ref="M56:M57"/>
    <mergeCell ref="A115:A116"/>
    <mergeCell ref="B115:B116"/>
    <mergeCell ref="A117:A118"/>
    <mergeCell ref="B117:B118"/>
    <mergeCell ref="O98:O99"/>
    <mergeCell ref="M98:M99"/>
    <mergeCell ref="M107:M108"/>
    <mergeCell ref="M109:M110"/>
    <mergeCell ref="B109:B110"/>
    <mergeCell ref="A109:A110"/>
    <mergeCell ref="J109:J110"/>
    <mergeCell ref="O107:O108"/>
    <mergeCell ref="O109:O110"/>
    <mergeCell ref="A98:A99"/>
    <mergeCell ref="B98:B99"/>
    <mergeCell ref="J98:J99"/>
    <mergeCell ref="J117:J118"/>
    <mergeCell ref="P117:P118"/>
    <mergeCell ref="M95:M96"/>
    <mergeCell ref="P109:P110"/>
    <mergeCell ref="P98:P99"/>
    <mergeCell ref="K117:K118"/>
    <mergeCell ref="O117:O118"/>
    <mergeCell ref="M117:M118"/>
    <mergeCell ref="P107:P108"/>
    <mergeCell ref="P95:P96"/>
    <mergeCell ref="O95:O96"/>
    <mergeCell ref="P113:P114"/>
    <mergeCell ref="J115:J116"/>
    <mergeCell ref="O89:O90"/>
    <mergeCell ref="P89:P90"/>
    <mergeCell ref="O93:O94"/>
    <mergeCell ref="O80:O81"/>
    <mergeCell ref="M80:M81"/>
    <mergeCell ref="M89:M90"/>
    <mergeCell ref="P93:P94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4:K75 K79 K83 K90 K43 K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2024-05-22T18:27:49Z</dcterms:modified>
</cp:coreProperties>
</file>