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5" i="6" l="1"/>
  <c r="M125" i="6" s="1"/>
  <c r="K104" i="6"/>
  <c r="M104" i="6" s="1"/>
  <c r="P22" i="6"/>
  <c r="K81" i="6" l="1"/>
  <c r="M81" i="6" s="1"/>
  <c r="K124" i="6" l="1"/>
  <c r="M124" i="6" s="1"/>
  <c r="K105" i="6"/>
  <c r="M105" i="6" s="1"/>
  <c r="K123" i="6"/>
  <c r="K102" i="6"/>
  <c r="M102" i="6" s="1"/>
  <c r="L54" i="6"/>
  <c r="K54" i="6"/>
  <c r="L36" i="6"/>
  <c r="K36" i="6"/>
  <c r="M36" i="6" s="1"/>
  <c r="M54" i="6" l="1"/>
  <c r="M123" i="6"/>
  <c r="K122" i="6"/>
  <c r="L122" i="6"/>
  <c r="K103" i="6"/>
  <c r="M103" i="6" s="1"/>
  <c r="K100" i="6"/>
  <c r="M100" i="6" s="1"/>
  <c r="K99" i="6"/>
  <c r="M99" i="6" s="1"/>
  <c r="K101" i="6"/>
  <c r="M101" i="6" s="1"/>
  <c r="K98" i="6"/>
  <c r="M98" i="6" s="1"/>
  <c r="K97" i="6"/>
  <c r="M97" i="6" s="1"/>
  <c r="M95" i="6"/>
  <c r="K96" i="6"/>
  <c r="K95" i="6"/>
  <c r="K87" i="6"/>
  <c r="M87" i="6" s="1"/>
  <c r="L16" i="6"/>
  <c r="K16" i="6"/>
  <c r="M122" i="6" l="1"/>
  <c r="M16" i="6"/>
  <c r="K88" i="6"/>
  <c r="M88" i="6" s="1"/>
  <c r="K94" i="6"/>
  <c r="M94" i="6" s="1"/>
  <c r="K91" i="6"/>
  <c r="M91" i="6" s="1"/>
  <c r="L34" i="6"/>
  <c r="K34" i="6"/>
  <c r="M34" i="6" l="1"/>
  <c r="L37" i="6"/>
  <c r="K37" i="6"/>
  <c r="K93" i="6"/>
  <c r="M93" i="6" s="1"/>
  <c r="L35" i="6"/>
  <c r="K35" i="6"/>
  <c r="K85" i="6"/>
  <c r="M85" i="6" s="1"/>
  <c r="M37" i="6" l="1"/>
  <c r="M35" i="6"/>
  <c r="L12" i="6"/>
  <c r="K12" i="6"/>
  <c r="K92" i="6"/>
  <c r="M92" i="6" s="1"/>
  <c r="P21" i="6"/>
  <c r="P20" i="6"/>
  <c r="K86" i="6"/>
  <c r="M86" i="6" s="1"/>
  <c r="K76" i="6"/>
  <c r="M76" i="6" s="1"/>
  <c r="M12" i="6" l="1"/>
  <c r="L17" i="6"/>
  <c r="K17" i="6"/>
  <c r="L13" i="6"/>
  <c r="K13" i="6"/>
  <c r="L10" i="6"/>
  <c r="K10" i="6"/>
  <c r="K84" i="6"/>
  <c r="M84" i="6" s="1"/>
  <c r="L53" i="6"/>
  <c r="K53" i="6"/>
  <c r="L52" i="6"/>
  <c r="K52" i="6"/>
  <c r="M13" i="6" l="1"/>
  <c r="M52" i="6"/>
  <c r="M17" i="6"/>
  <c r="M10" i="6"/>
  <c r="M53" i="6"/>
  <c r="P112" i="6"/>
  <c r="P114" i="6"/>
  <c r="P19" i="6"/>
  <c r="K83" i="6"/>
  <c r="M83" i="6" s="1"/>
  <c r="K82" i="6"/>
  <c r="M82" i="6" s="1"/>
  <c r="L50" i="6"/>
  <c r="K50" i="6"/>
  <c r="M50" i="6" l="1"/>
  <c r="K78" i="6"/>
  <c r="M78" i="6" s="1"/>
  <c r="K80" i="6"/>
  <c r="M80" i="6" s="1"/>
  <c r="K79" i="6"/>
  <c r="M79" i="6" s="1"/>
  <c r="L49" i="6"/>
  <c r="K49" i="6"/>
  <c r="L51" i="6"/>
  <c r="K51" i="6"/>
  <c r="L33" i="6"/>
  <c r="K33" i="6"/>
  <c r="L18" i="6"/>
  <c r="K18" i="6"/>
  <c r="L31" i="6"/>
  <c r="K31" i="6"/>
  <c r="M31" i="6" l="1"/>
  <c r="M33" i="6"/>
  <c r="M49" i="6"/>
  <c r="M18" i="6"/>
  <c r="M51" i="6"/>
  <c r="K73" i="6"/>
  <c r="M73" i="6" s="1"/>
  <c r="K77" i="6"/>
  <c r="M77" i="6" s="1"/>
  <c r="K75" i="6"/>
  <c r="M75" i="6" s="1"/>
  <c r="K74" i="6"/>
  <c r="M74" i="6" s="1"/>
  <c r="K71" i="6"/>
  <c r="M71" i="6" s="1"/>
  <c r="K72" i="6"/>
  <c r="M72" i="6" s="1"/>
  <c r="K69" i="6"/>
  <c r="M69" i="6" s="1"/>
  <c r="K67" i="6"/>
  <c r="M67" i="6" s="1"/>
  <c r="K70" i="6" l="1"/>
  <c r="M70" i="6" s="1"/>
  <c r="L48" i="6" l="1"/>
  <c r="K68" i="6" l="1"/>
  <c r="M68" i="6" s="1"/>
  <c r="K66" i="6"/>
  <c r="M66" i="6" s="1"/>
  <c r="K65" i="6"/>
  <c r="M65" i="6" s="1"/>
  <c r="K64" i="6"/>
  <c r="M64" i="6" s="1"/>
  <c r="K48" i="6"/>
  <c r="M48" i="6" s="1"/>
  <c r="L32" i="6"/>
  <c r="K32" i="6"/>
  <c r="L14" i="6"/>
  <c r="K14" i="6"/>
  <c r="M32" i="6" l="1"/>
  <c r="M14" i="6"/>
  <c r="K60" i="6"/>
  <c r="M60" i="6" s="1"/>
  <c r="K61" i="6"/>
  <c r="M61" i="6" s="1"/>
  <c r="K63" i="6"/>
  <c r="M63" i="6" s="1"/>
  <c r="K62" i="6"/>
  <c r="M62" i="6" s="1"/>
  <c r="P15" i="6" l="1"/>
  <c r="K321" i="6" l="1"/>
  <c r="L321" i="6" s="1"/>
  <c r="L113" i="6" l="1"/>
  <c r="K113" i="6"/>
  <c r="M113" i="6" l="1"/>
  <c r="P11" i="6" l="1"/>
  <c r="K310" i="6" l="1"/>
  <c r="L310" i="6" s="1"/>
  <c r="K316" i="6" l="1"/>
  <c r="L316" i="6" s="1"/>
  <c r="K299" i="6" l="1"/>
  <c r="L299" i="6" s="1"/>
  <c r="K313" i="6" l="1"/>
  <c r="L313" i="6" s="1"/>
  <c r="K305" i="6" l="1"/>
  <c r="L305" i="6" s="1"/>
  <c r="K315" i="6" l="1"/>
  <c r="L315" i="6" s="1"/>
  <c r="H311" i="6" l="1"/>
  <c r="K311" i="6" l="1"/>
  <c r="L311" i="6" s="1"/>
  <c r="K300" i="6"/>
  <c r="L300" i="6" s="1"/>
  <c r="K290" i="6"/>
  <c r="L290" i="6" s="1"/>
  <c r="K306" i="6" l="1"/>
  <c r="L306" i="6" s="1"/>
  <c r="K307" i="6" l="1"/>
  <c r="L307" i="6" s="1"/>
  <c r="K304" i="6" l="1"/>
  <c r="L304" i="6" s="1"/>
  <c r="K283" i="6"/>
  <c r="L283" i="6" s="1"/>
  <c r="K303" i="6"/>
  <c r="L303" i="6" s="1"/>
  <c r="K302" i="6"/>
  <c r="L302" i="6" s="1"/>
  <c r="K301" i="6"/>
  <c r="L301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2" i="6"/>
  <c r="L282" i="6" s="1"/>
  <c r="K281" i="6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F272" i="6"/>
  <c r="K272" i="6" s="1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2" i="6"/>
  <c r="L252" i="6" s="1"/>
  <c r="K251" i="6"/>
  <c r="L251" i="6" s="1"/>
  <c r="F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0" i="6"/>
  <c r="L220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H201" i="6"/>
  <c r="K201" i="6" s="1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H167" i="6"/>
  <c r="K167" i="6" s="1"/>
  <c r="L167" i="6" s="1"/>
  <c r="F166" i="6"/>
  <c r="K166" i="6" s="1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<sst xmlns="http://schemas.openxmlformats.org/spreadsheetml/2006/main" count="3089" uniqueCount="1177">
  <si>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</si>
  <si>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</si>
  <si>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</si>
  <si>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</si>
  <si>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</si>
  <si>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</si>
  <si>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</si>
  <si>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</si>
  <si>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</si>
  <si>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</si>
  <si>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</si>
  <si>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</si>
  <si>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</si>
  <si>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</si>
  <si>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</si>
  <si>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</si>
  <si>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</si>
  <si>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</si>
  <si>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</si>
  <si>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</si>
  <si>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</si>
  <si>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</si>
  <si>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</si>
  <si>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</si>
  <si>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</si>
  <si>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</si>
  <si>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</si>
  <si>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</si>
  <si>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</si>
  <si>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</si>
  <si>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</si>
  <si>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</si>
  <si>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</si>
  <si>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</si>
  <si>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</si>
  <si>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</si>
  <si>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</si>
  <si>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</si>
  <si>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</si>
  <si>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</si>
  <si>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</si>
  <si>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</si>
  <si>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</si>
  <si>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</si>
  <si>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</si>
  <si>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</si>
  <si>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</si>
  <si>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</si>
  <si>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</si>
  <si>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</si>
  <si>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</si>
  <si>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</si>
  <si>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</si>
  <si>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</si>
  <si>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</si>
  <si>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</si>
  <si>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</si>
  <si>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</si>
  <si>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</si>
  <si>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</si>
  <si>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</si>
  <si>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</si>
  <si>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</si>
  <si>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</si>
  <si>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</si>
  <si>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</si>
  <si>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</si>
  <si>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</si>
  <si>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</si>
  <si>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</si>
  <si>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</si>
  <si>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</si>
  <si>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</si>
  <si>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</si>
  <si>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</si>
  <si>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</si>
  <si>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</si>
  <si>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</si>
  <si>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</si>
  <si>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</si>
  <si>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</si>
  <si>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</si>
  <si>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</si>
  <si>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</si>
  <si>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</si>
  <si>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</si>
  <si>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</si>
  <si>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</si>
  <si>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</si>
  <si>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</si>
  <si>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</si>
  <si>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</si>
  <si>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</si>
  <si>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</si>
  <si>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</si>
  <si>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</si>
  <si>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</si>
  <si>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</si>
  <si>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</si>
  <si>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</si>
  <si>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</si>
  <si>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</si>
  <si>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</si>
  <si>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</si>
  <si>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</si>
  <si>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</si>
  <si>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</si>
  <si>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</si>
  <si>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</si>
  <si>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</si>
  <si>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</si>
  <si>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</si>
  <si>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</si>
  <si>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</si>
  <si>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</si>
  <si>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</si>
  <si>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</si>
  <si>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</si>
  <si>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</si>
  <si>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</si>
  <si>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</si>
  <si>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</si>
  <si>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</si>
  <si>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</si>
  <si>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</si>
  <si>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</si>
  <si>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</si>
  <si>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</si>
  <si>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</si>
  <si>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</si>
  <si>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</si>
  <si>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</si>
  <si>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</si>
  <si>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</si>
  <si>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</si>
  <si>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</si>
  <si>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</si>
  <si>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</si>
  <si>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</si>
  <si>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</si>
  <si>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</si>
  <si>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</si>
  <si>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</si>
  <si>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</si>
  <si>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</si>
  <si>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</si>
  <si>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</si>
  <si>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</si>
  <si>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</si>
  <si>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</si>
  <si>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</si>
  <si>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</si>
  <si>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</si>
  <si>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</si>
  <si>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</si>
  <si>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</si>
  <si>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</si>
  <si>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</si>
  <si>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</si>
  <si>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</si>
  <si>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</si>
  <si>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</si>
  <si>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</si>
  <si>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</si>
  <si>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</si>
  <si>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</si>
  <si>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</si>
  <si>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</si>
  <si>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</si>
  <si>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</si>
  <si>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</si>
  <si>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</si>
  <si>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</si>
  <si>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</si>
  <si>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</si>
  <si>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</si>
  <si>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</si>
  <si>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</si>
  <si>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</si>
  <si>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</si>
  <si>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</si>
  <si>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</si>
  <si>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</si>
  <si>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</si>
  <si>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</si>
  <si>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</si>
  <si>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</si>
  <si>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</si>
  <si>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</si>
  <si>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</si>
  <si>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</si>
  <si>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</si>
  <si>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</si>
  <si>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</si>
  <si>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</si>
  <si>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</si>
  <si>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</si>
  <si>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</si>
  <si>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</si>
  <si>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</si>
  <si>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</si>
  <si>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</si>
  <si>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</si>
  <si>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</si>
  <si>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</si>
  <si>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</si>
  <si>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</si>
  <si>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</si>
  <si>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</si>
  <si>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</si>
  <si>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</si>
  <si>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</si>
  <si>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</si>
  <si>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</si>
  <si>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</si>
  <si>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</si>
  <si>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</si>
  <si>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</si>
  <si>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</si>
  <si>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</si>
  <si>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</si>
  <si>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</si>
  <si>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</si>
  <si>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</si>
  <si>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</si>
  <si>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</si>
  <si>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</si>
  <si>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</si>
  <si>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</si>
  <si>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</si>
  <si>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</si>
  <si>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</si>
  <si>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</si>
  <si>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</si>
  <si>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</si>
  <si>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</si>
  <si>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</si>
  <si>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</si>
  <si>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</si>
  <si>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</si>
  <si>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</si>
  <si>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</si>
  <si>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</si>
  <si>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</si>
  <si>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</si>
  <si>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</si>
  <si>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</si>
  <si>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</si>
  <si>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</si>
  <si>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</si>
  <si>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</si>
  <si>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</si>
  <si>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</si>
  <si>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</si>
  <si>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</si>
  <si>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</si>
  <si>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</si>
  <si>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</si>
  <si>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</si>
  <si>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</si>
  <si>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</si>
  <si>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</si>
  <si>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</si>
  <si>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</si>
  <si>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</si>
  <si>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</si>
  <si>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</si>
  <si>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</si>
  <si>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</si>
  <si>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</si>
  <si>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</si>
  <si>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</si>
  <si>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</si>
  <si>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</si>
  <si>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</si>
  <si>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</si>
  <si>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</si>
  <si>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</si>
  <si>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</si>
  <si>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</si>
  <si>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</si>
  <si>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</si>
  <si>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</si>
  <si>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</si>
  <si>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</si>
  <si>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</si>
  <si>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</si>
  <si>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</si>
  <si>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</si>
  <si>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</si>
  <si>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</si>
  <si>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</si>
  <si>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</si>
  <si>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</si>
  <si>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</si>
  <si>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</si>
  <si>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</si>
  <si>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</si>
  <si>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</si>
  <si>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</si>
  <si>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</si>
  <si>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</si>
  <si>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</si>
  <si>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</si>
  <si>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</si>
  <si>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</si>
  <si>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</si>
  <si>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</si>
  <si>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</si>
  <si>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</si>
  <si>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</si>
  <si>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</si>
  <si>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</si>
  <si>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</si>
  <si>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</si>
  <si>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</si>
  <si>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</si>
  <si>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</si>
  <si>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</si>
  <si>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</si>
  <si>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</si>
  <si>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</si>
  <si>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</si>
  <si>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</si>
  <si>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</si>
  <si>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</si>
  <si>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</si>
  <si>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</si>
  <si>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</si>
  <si>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</si>
  <si>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</si>
  <si>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</si>
  <si>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</si>
  <si>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</si>
  <si>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</si>
  <si>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</si>
  <si>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</si>
  <si>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</si>
  <si>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</si>
  <si>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</si>
  <si>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</si>
  <si>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</si>
  <si>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</si>
  <si>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</si>
  <si>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</si>
  <si>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</si>
  <si>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</si>
  <si>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</si>
  <si>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</si>
  <si>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</si>
  <si>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</si>
  <si>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</si>
  <si>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</si>
  <si>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</si>
  <si>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</si>
  <si>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</si>
  <si>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</si>
  <si>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</si>
  <si>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</si>
  <si>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</si>
  <si>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</si>
  <si>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</si>
  <si>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</si>
  <si>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</si>
  <si>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</si>
  <si>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</si>
  <si>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</si>
  <si>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</si>
  <si>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</si>
  <si>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</si>
  <si>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</si>
  <si>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</si>
  <si>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</si>
  <si>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</si>
  <si>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</si>
  <si>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</si>
  <si>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</si>
  <si>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</si>
  <si>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</si>
  <si>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</si>
  <si>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</si>
  <si>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</si>
  <si>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</si>
  <si>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</si>
  <si>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</si>
  <si>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</si>
  <si>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</si>
  <si>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</si>
  <si>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</si>
  <si>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</si>
  <si>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</si>
  <si>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</si>
  <si>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</si>
  <si>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</si>
  <si>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</si>
  <si>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</si>
  <si>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</si>
  <si>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</si>
  <si>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</si>
  <si>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</si>
  <si>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</si>
  <si>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</si>
  <si>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</si>
  <si>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</si>
  <si>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</si>
  <si>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</si>
  <si>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</si>
  <si>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</si>
  <si>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</si>
  <si>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</si>
  <si>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</si>
  <si>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</si>
  <si>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</si>
  <si>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</si>
  <si>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</si>
  <si>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</si>
  <si>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</si>
  <si>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</si>
  <si>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</si>
  <si>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</si>
  <si>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</si>
  <si>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</si>
  <si>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</si>
  <si>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</si>
  <si>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</si>
  <si>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</si>
  <si>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</si>
  <si>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</si>
  <si>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</si>
  <si>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</si>
  <si>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</si>
  <si>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</si>
  <si>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</si>
  <si>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</si>
  <si>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</si>
  <si>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</si>
  <si>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</si>
  <si>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</si>
  <si>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</si>
  <si>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</si>
  <si>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</si>
  <si>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</si>
  <si>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</si>
  <si>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</si>
  <si>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</si>
  <si>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</si>
  <si>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</si>
  <si>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</si>
  <si>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</si>
  <si>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</si>
  <si>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</si>
  <si>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</si>
  <si>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</si>
  <si>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</si>
  <si>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</si>
  <si>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</si>
  <si>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</si>
  <si>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</si>
  <si>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</si>
  <si>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</si>
  <si>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</si>
  <si>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</si>
  <si>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</si>
  <si>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</si>
  <si>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</si>
  <si>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</si>
  <si>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</si>
  <si>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</si>
  <si>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</si>
  <si>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</si>
  <si>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</si>
  <si>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</si>
  <si>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</si>
  <si>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</si>
  <si>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</si>
  <si>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</si>
  <si>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</si>
  <si>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</si>
  <si>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</si>
  <si>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</si>
  <si>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</si>
  <si>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</si>
  <si>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</si>
  <si>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</si>
  <si>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</si>
  <si>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</si>
  <si>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</si>
  <si>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</si>
  <si>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</si>
  <si>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</si>
  <si>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</si>
  <si>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</si>
  <si>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</si>
  <si>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</si>
  <si>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</si>
  <si>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</si>
  <si>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</si>
  <si>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</si>
  <si>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</si>
  <si>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</si>
  <si>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</si>
  <si>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</si>
  <si>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</si>
  <si>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</si>
  <si>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</si>
  <si>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</si>
  <si>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</si>
  <si>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</si>
  <si>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</si>
  <si>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</si>
  <si>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</si>
  <si>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</si>
  <si>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</si>
  <si>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</si>
  <si>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</si>
  <si>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</si>
  <si>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</si>
  <si>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</si>
  <si>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</si>
  <si>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</si>
  <si>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</si>
  <si>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</si>
  <si>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</si>
  <si>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</si>
  <si>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</si>
  <si>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</si>
  <si>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</si>
  <si>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</si>
  <si>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</si>
  <si>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</si>
  <si>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</si>
  <si>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</si>
  <si>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</si>
  <si>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</si>
  <si>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</si>
  <si>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</si>
  <si>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</si>
  <si>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</si>
  <si>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</si>
  <si>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</si>
  <si>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</si>
  <si>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</si>
  <si>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</si>
  <si>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</si>
  <si>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</si>
  <si>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</si>
  <si>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</si>
  <si>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</si>
  <si>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</si>
  <si>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</si>
  <si>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</si>
  <si>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</si>
  <si>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</si>
  <si>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</si>
  <si>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</si>
  <si>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</si>
  <si>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</si>
  <si>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</si>
  <si>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</si>
  <si>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</si>
  <si>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</si>
  <si>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</si>
  <si>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</si>
  <si>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</si>
  <si>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</si>
  <si>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</si>
  <si>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</si>
  <si>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</si>
  <si>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</si>
  <si>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</si>
  <si>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</si>
  <si>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</si>
  <si>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</si>
  <si>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</si>
  <si>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</si>
  <si>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</si>
  <si>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</si>
  <si>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</si>
  <si>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</si>
  <si>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</si>
  <si>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</si>
  <si>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</si>
  <si>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</si>
  <si>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</si>
  <si>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</si>
  <si>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</si>
  <si>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</si>
  <si>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</si>
  <si>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</si>
  <si>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</si>
  <si>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</si>
  <si>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</si>
  <si>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</si>
  <si>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</si>
  <si>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</si>
  <si>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</si>
  <si>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</si>
  <si>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</si>
  <si>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</si>
  <si>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</si>
  <si>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</si>
  <si>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</si>
  <si>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</si>
  <si>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</si>
  <si>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</si>
  <si>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</si>
  <si>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</si>
  <si>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</si>
  <si>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</si>
  <si>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</si>
  <si>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</si>
  <si>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</si>
  <si>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</si>
  <si>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</si>
  <si>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</si>
  <si>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</si>
  <si>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</si>
  <si>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</si>
  <si>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</si>
  <si>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</si>
  <si>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</si>
  <si>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</si>
  <si>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</si>
  <si>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</si>
  <si>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</si>
  <si>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</si>
  <si>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</si>
  <si>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</si>
  <si>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</si>
  <si>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</si>
  <si>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</si>
  <si>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</si>
  <si>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</si>
  <si>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</si>
  <si>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</si>
  <si>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</si>
  <si>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</si>
  <si>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</si>
  <si>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</si>
  <si>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</si>
  <si>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</si>
  <si>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</si>
  <si>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</si>
  <si>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</si>
  <si>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</si>
  <si>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</si>
  <si>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</si>
  <si>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</si>
  <si>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</si>
  <si>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</si>
  <si>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</si>
  <si>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</si>
  <si>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</si>
  <si>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</si>
  <si>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</si>
  <si>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</si>
  <si>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</si>
  <si>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</si>
  <si>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</si>
  <si>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</si>
  <si>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</si>
  <si>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</si>
  <si>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</si>
  <si>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</si>
  <si>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</si>
  <si>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</si>
  <si>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</si>
  <si>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</si>
  <si>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</si>
  <si>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</si>
  <si>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</si>
  <si>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</si>
  <si>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</si>
  <si>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</si>
  <si>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</si>
  <si>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</si>
  <si>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</si>
  <si>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</si>
  <si>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</si>
  <si>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</si>
  <si>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</si>
  <si>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</si>
  <si>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</si>
  <si>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</si>
  <si>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</si>
  <si>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</si>
  <si>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</si>
  <si>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</si>
  <si>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</si>
  <si>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</si>
  <si>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</si>
  <si>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</si>
  <si>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</si>
  <si>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</si>
  <si>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</si>
  <si>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</si>
  <si>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</si>
  <si>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</si>
  <si>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</si>
  <si>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</si>
  <si>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</si>
  <si>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</si>
  <si>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</si>
  <si>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</si>
  <si>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</si>
  <si>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</si>
  <si>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</si>
  <si>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</si>
  <si>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</si>
  <si>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</si>
  <si>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</si>
  <si>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</si>
  <si>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</si>
  <si>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</si>
  <si>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</si>
  <si>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</si>
  <si>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</si>
  <si>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</si>
  <si>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</si>
  <si>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</si>
  <si>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</si>
  <si>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</si>
  <si>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</si>
  <si>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</si>
  <si>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</si>
  <si>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</si>
  <si>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</si>
  <si>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</si>
  <si>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</si>
  <si>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</si>
  <si>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</si>
  <si>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</si>
  <si>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</si>
  <si>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</si>
  <si>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</si>
  <si>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</si>
  <si>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</si>
  <si>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</si>
  <si>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</si>
  <si>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</si>
  <si>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</si>
  <si>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</si>
  <si>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</si>
  <si>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</si>
  <si>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</si>
  <si>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</si>
  <si>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</si>
  <si>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</si>
  <si>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</si>
  <si>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</si>
  <si>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</si>
  <si>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</si>
  <si>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</si>
  <si>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</si>
  <si>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</si>
  <si>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</si>
  <si>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</si>
  <si>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</si>
  <si>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</si>
  <si>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</si>
  <si>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</si>
  <si>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</si>
  <si>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</si>
  <si>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</si>
  <si>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</si>
  <si>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</si>
  <si>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</si>
  <si>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</si>
  <si>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</si>
  <si>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</si>
  <si>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</si>
  <si>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</si>
  <si>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</si>
  <si>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</si>
  <si>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</si>
  <si>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</si>
  <si>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</si>
  <si>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</si>
  <si>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</si>
  <si>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</si>
  <si>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</si>
  <si>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</si>
  <si>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</si>
  <si>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</si>
  <si>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</si>
  <si>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</si>
  <si>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</si>
  <si>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</si>
  <si>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</si>
  <si>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</si>
  <si>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</si>
  <si>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</si>
  <si>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</si>
  <si>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</si>
  <si>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</si>
  <si>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</si>
  <si>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</si>
  <si>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</si>
  <si>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</si>
  <si>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</si>
  <si>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</si>
  <si>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</si>
  <si>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</si>
  <si>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</si>
  <si>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</si>
  <si>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</si>
  <si>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</si>
  <si>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</si>
  <si>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</si>
  <si>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</si>
  <si>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</si>
  <si>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</si>
  <si>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</si>
  <si>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</si>
  <si>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</si>
  <si>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</si>
  <si>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</si>
  <si>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</si>
  <si>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</si>
  <si>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</si>
  <si>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</si>
  <si>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</si>
  <si>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</si>
  <si>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</si>
  <si>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</si>
  <si>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</si>
  <si>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</si>
  <si>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</si>
  <si>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</si>
  <si>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</si>
  <si>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</si>
  <si>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</si>
  <si>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</si>
  <si>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</si>
  <si>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</si>
  <si>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</si>
  <si>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</si>
  <si>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</si>
  <si>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</si>
  <si>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</si>
  <si>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</si>
  <si>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</si>
  <si>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</si>
  <si>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</si>
  <si>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</si>
  <si>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</si>
  <si>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</si>
  <si>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</si>
  <si>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</si>
  <si>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</si>
  <si>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</si>
  <si>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</si>
  <si>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</si>
  <si>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</si>
  <si>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</si>
  <si>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</si>
  <si>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</si>
  <si>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</si>
  <si>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</si>
  <si>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</si>
  <si>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</si>
  <si>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</si>
  <si>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</si>
  <si>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</si>
  <si>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</si>
  <si>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</si>
  <si>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</si>
  <si>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</si>
  <si>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</si>
  <si>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</si>
  <si>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</si>
  <si>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</si>
  <si>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</si>
  <si>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</si>
  <si>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</si>
  <si>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</si>
  <si>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</si>
  <si>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</si>
  <si>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</si>
  <si>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</si>
  <si>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</si>
  <si>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</si>
  <si>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</si>
  <si>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</si>
  <si>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</si>
  <si>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</si>
  <si>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</si>
  <si>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</si>
  <si>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</si>
  <si>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</si>
  <si>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</si>
  <si>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</si>
  <si>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</si>
  <si>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</si>
  <si>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</si>
  <si>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</si>
  <si>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</si>
  <si>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</si>
  <si>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</si>
  <si>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</si>
  <si>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</si>
  <si>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</si>
  <si>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</si>
  <si>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</si>
  <si>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</si>
  <si>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</si>
  <si>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</si>
  <si>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</si>
  <si>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</si>
  <si>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</si>
  <si>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</si>
  <si>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</si>
  <si>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</si>
  <si>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</si>
  <si>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</si>
  <si>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</si>
  <si>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</si>
  <si>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</si>
  <si>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</si>
  <si>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</si>
  <si>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</si>
  <si>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</si>
  <si>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</si>
  <si>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</si>
  <si>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</si>
  <si>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</si>
  <si>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</si>
  <si>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</si>
  <si>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</si>
  <si>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</si>
  <si>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</si>
  <si>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</si>
  <si>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</si>
  <si>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</si>
  <si>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</si>
  <si>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</si>
  <si>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</si>
  <si>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</si>
  <si>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</si>
  <si>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</si>
  <si>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</si>
  <si>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</si>
  <si>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</si>
  <si>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</si>
  <si>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</si>
  <si>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</si>
  <si>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</si>
  <si>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</si>
  <si>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</si>
  <si>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</si>
  <si>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</si>
  <si>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</si>
  <si>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</si>
  <si>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</si>
  <si>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</si>
  <si>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</si>
  <si>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</si>
  <si>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</si>
  <si>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</si>
  <si>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</si>
  <si>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</si>
  <si>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</si>
  <si>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</si>
  <si>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</si>
  <si>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</si>
  <si>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</si>
  <si>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</si>
  <si>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</si>
  <si>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</si>
  <si>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</si>
  <si>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</si>
  <si>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</si>
  <si>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</si>
  <si>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</si>
  <si>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260-270</t>
  </si>
  <si>
    <t>120-130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</si>
  <si>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</si>
  <si>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</si>
  <si>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</si>
  <si>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</si>
  <si>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</si>
  <si>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</si>
  <si>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</si>
  <si>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</si>
  <si>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</si>
  <si>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</si>
  <si>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</si>
  <si>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</si>
  <si>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</si>
  <si>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</si>
  <si>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</si>
  <si>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</si>
  <si>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</si>
  <si>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</si>
  <si>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</si>
  <si>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GISOLUTION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</si>
  <si>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</si>
  <si>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</si>
  <si>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</si>
  <si>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</si>
  <si>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</si>
  <si>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</si>
  <si>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</si>
  <si>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</si>
  <si>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</si>
  <si>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</si>
  <si>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</si>
  <si>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</si>
  <si>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</si>
  <si>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</si>
  <si>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</si>
  <si>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</si>
  <si>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</si>
  <si>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</si>
  <si>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</si>
  <si>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RETINA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</si>
  <si>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</si>
  <si>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</si>
  <si>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</si>
  <si>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</si>
  <si>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</si>
  <si>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</si>
  <si>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</si>
  <si>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</si>
  <si>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</si>
  <si>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ABHISHEK STERLING HOLDING PROPRIETOR ABHISHEK JINDAL</t>
  </si>
  <si>
    <t>SAROJ GUPTA</t>
  </si>
  <si>
    <t>BIRLACABLE</t>
  </si>
  <si>
    <t>Birla Cable Limited</t>
  </si>
  <si>
    <t>Loss of Rs.6.5/-</t>
  </si>
  <si>
    <t>Loss of Rs.16.5/-</t>
  </si>
  <si>
    <t>TCS 3220 CE MAY</t>
  </si>
  <si>
    <t>NIFTY 18200 PE MAY</t>
  </si>
  <si>
    <t>113-138</t>
  </si>
  <si>
    <t>Profit of Rs.3.75/-</t>
  </si>
  <si>
    <t>Loss of Rs.1.5/-</t>
  </si>
  <si>
    <t>10.0-14</t>
  </si>
  <si>
    <t>239-240</t>
  </si>
  <si>
    <t>1610-1614</t>
  </si>
  <si>
    <t>1660-1680</t>
  </si>
  <si>
    <t>TECHM 1060 CE MAY</t>
  </si>
  <si>
    <t>ALFATRAN</t>
  </si>
  <si>
    <t>SARVOTTAM</t>
  </si>
  <si>
    <t>SPEXTRA MULTIBIZ PRIVATE LIMITED</t>
  </si>
  <si>
    <t>VEENA RAJESH SHAH</t>
  </si>
  <si>
    <t>VEL</t>
  </si>
  <si>
    <t>RAJESH NANUBHAI JHAVERI</t>
  </si>
  <si>
    <t>RAJESH NANUBHAI JHAVERI HUF</t>
  </si>
  <si>
    <t>ARHAM</t>
  </si>
  <si>
    <t>Arham Technologies Ltd</t>
  </si>
  <si>
    <t>CORDSCABLE</t>
  </si>
  <si>
    <t>Cords Cable Industries Li</t>
  </si>
  <si>
    <t>GI Engineering Solutions</t>
  </si>
  <si>
    <t>RAJAN GUPTA</t>
  </si>
  <si>
    <t>GODHA</t>
  </si>
  <si>
    <t>Godha Cabcon Insulat Ltd</t>
  </si>
  <si>
    <t>PIGL</t>
  </si>
  <si>
    <t>Power Instrument (G) Ltd</t>
  </si>
  <si>
    <t>VISHWARAJ</t>
  </si>
  <si>
    <t>Vishwaraj Sugar Ind Ltd</t>
  </si>
  <si>
    <t>ATLAS EVENTS PRIVATE LIMITED</t>
  </si>
  <si>
    <t>Loss of Rs.7/-</t>
  </si>
  <si>
    <t>665-691</t>
  </si>
  <si>
    <t>740-780</t>
  </si>
  <si>
    <t>Profit of Rs.3.5/-</t>
  </si>
  <si>
    <t>NIFTY 18300 PE MAY</t>
  </si>
  <si>
    <t>Loss of Rs.15/-</t>
  </si>
  <si>
    <t>1810-1820</t>
  </si>
  <si>
    <t>1900-1920</t>
  </si>
  <si>
    <t>AARTECH</t>
  </si>
  <si>
    <t>ACEENGITEC</t>
  </si>
  <si>
    <t>ANILKUMAR</t>
  </si>
  <si>
    <t>RAM GOPAL RAMGARHIA HUF</t>
  </si>
  <si>
    <t>ALAN SCOTT</t>
  </si>
  <si>
    <t>SURESHKUMAR PUKHRAJ JAIN</t>
  </si>
  <si>
    <t>MANGLA SHANTILAL GADA</t>
  </si>
  <si>
    <t>RAVURI MUTHAIAH</t>
  </si>
  <si>
    <t>BISIL</t>
  </si>
  <si>
    <t>ALGOQUANT FINTECH LIMITED .</t>
  </si>
  <si>
    <t>CHEMTECH</t>
  </si>
  <si>
    <t>BP COMTRADE PRIVATE LIMITED</t>
  </si>
  <si>
    <t>DARJEELING</t>
  </si>
  <si>
    <t>MAHENDRA GIRDHARILAL WADHWANI</t>
  </si>
  <si>
    <t>DUROPLY</t>
  </si>
  <si>
    <t>RASHMI RANI PAHWA</t>
  </si>
  <si>
    <t>EIKO</t>
  </si>
  <si>
    <t>ASHIKA GLOBAL FINANCE PRIVATE LIMITED .</t>
  </si>
  <si>
    <t>EKANSH</t>
  </si>
  <si>
    <t>CHARTERED CAPITAL RESEARCH PRIVATE LIMITED</t>
  </si>
  <si>
    <t>NEHA CHHARIA</t>
  </si>
  <si>
    <t>GEETANJ</t>
  </si>
  <si>
    <t>PINTU YADAV</t>
  </si>
  <si>
    <t>DEVANSH GUPTA</t>
  </si>
  <si>
    <t>HINDBIO</t>
  </si>
  <si>
    <t>IFL</t>
  </si>
  <si>
    <t>BANKE TRADELINK PRIVATE LIMITED</t>
  </si>
  <si>
    <t>ISHANCH</t>
  </si>
  <si>
    <t>SERAPHIM VENTURES PRIVATE LIMITED</t>
  </si>
  <si>
    <t>KHYATI</t>
  </si>
  <si>
    <t>CHHOTALAL RAMJIBHAI BHANDERI</t>
  </si>
  <si>
    <t>MAIDEN</t>
  </si>
  <si>
    <t>SHARE INDIA SECURITIES LIMITED</t>
  </si>
  <si>
    <t>MMLF</t>
  </si>
  <si>
    <t>MONARCH NETWORTH CAPITAL LIMITED – ERROR ACCOUNT</t>
  </si>
  <si>
    <t>TASNEEM ABBASALI LAKDAWALA</t>
  </si>
  <si>
    <t>SRESTHA FINVEST LIMITED</t>
  </si>
  <si>
    <t>ENTREAT FINCREDIT PRIVATE LIMITED</t>
  </si>
  <si>
    <t>SETU SECURITIES PVT. LTD.</t>
  </si>
  <si>
    <t>RAJPACK</t>
  </si>
  <si>
    <t>TINA JAIN</t>
  </si>
  <si>
    <t>PRAMOD KUMAR</t>
  </si>
  <si>
    <t>LAXMAN PRABHURAO PHULE</t>
  </si>
  <si>
    <t>SAGARPROD</t>
  </si>
  <si>
    <t>SELLWIN</t>
  </si>
  <si>
    <t>SANJAY B SHAH (HUF)</t>
  </si>
  <si>
    <t>SHEETAL</t>
  </si>
  <si>
    <t>RUCHIRA GOYAL</t>
  </si>
  <si>
    <t>TEJAL KEYUR SHAH</t>
  </si>
  <si>
    <t>SINCLAIR</t>
  </si>
  <si>
    <t>ZAKI ABBAS NASSER</t>
  </si>
  <si>
    <t>SUPREMEX</t>
  </si>
  <si>
    <t>DHARMI CHAND JAIN HUF</t>
  </si>
  <si>
    <t>SVPHOUSING</t>
  </si>
  <si>
    <t>TRESCON</t>
  </si>
  <si>
    <t>MINAL PRAKASH DESHPANDE</t>
  </si>
  <si>
    <t>PRADEEP DINKAR NEHETE</t>
  </si>
  <si>
    <t>ZPPOLYSA</t>
  </si>
  <si>
    <t>VIVEK KANDA</t>
  </si>
  <si>
    <t>PRAKASH CHANDRA RATHI HUF</t>
  </si>
  <si>
    <t>AHL</t>
  </si>
  <si>
    <t>Abans Holdings Limited</t>
  </si>
  <si>
    <t>VIGNESH</t>
  </si>
  <si>
    <t>MAHENDRAKUMAR ROOPCHAND KANKARIA</t>
  </si>
  <si>
    <t>CHEMBOND</t>
  </si>
  <si>
    <t>Chembond Chemicals Ltd</t>
  </si>
  <si>
    <t>GICL</t>
  </si>
  <si>
    <t>Globe Intl Carriers Ltd</t>
  </si>
  <si>
    <t>NITINKUMAR LALJI BHAI BHARVAD</t>
  </si>
  <si>
    <t>NARMADABEN PRAVINBHAI PARMAR</t>
  </si>
  <si>
    <t>RATHOD HARSHADKUMAR</t>
  </si>
  <si>
    <t>MANISH JETHABHAI BHASKAR</t>
  </si>
  <si>
    <t>ANJU GUPTA</t>
  </si>
  <si>
    <t>KOKUYOCMLN</t>
  </si>
  <si>
    <t>Kokuyo Camlin Limited</t>
  </si>
  <si>
    <t>EQUITY INTELLIGENCE INDIA PRIVATE LIMITED</t>
  </si>
  <si>
    <t>MATRIMONY</t>
  </si>
  <si>
    <t>Matrimony.Com Limited</t>
  </si>
  <si>
    <t>CARNELIAN ASSET ADVISORS PRIVATE LIMITED</t>
  </si>
  <si>
    <t>Max Healthcare Ins Ltd</t>
  </si>
  <si>
    <t>GQG PARTNERS EMERGING MARKETS EQUITY FUND</t>
  </si>
  <si>
    <t>PERFECT</t>
  </si>
  <si>
    <t>Perfect Infraengineer Ltd</t>
  </si>
  <si>
    <t>REFEX</t>
  </si>
  <si>
    <t>Refex Industries Limited</t>
  </si>
  <si>
    <t>MUDUPULAVEMULA SURENDRANADHA REDDY</t>
  </si>
  <si>
    <t>Suzlon Energy Limited</t>
  </si>
  <si>
    <t>AGRO TRADE SOLUTIONS</t>
  </si>
  <si>
    <t>TREJHARA</t>
  </si>
  <si>
    <t>TREJHARA SOLUTIONS LIMITE</t>
  </si>
  <si>
    <t>AURIONPRO</t>
  </si>
  <si>
    <t>Aurionpro Solutions Limit</t>
  </si>
  <si>
    <t>NARESH NAGPAL</t>
  </si>
  <si>
    <t>DPWIRES</t>
  </si>
  <si>
    <t>D P Wires Limited</t>
  </si>
  <si>
    <t>PREM CABLES PVT LTD</t>
  </si>
  <si>
    <t>Gland Pharma Limited</t>
  </si>
  <si>
    <t>MORGAN STANLEY INVESTMENT FUNDS EMERGING MARKETS EQUITY FUND</t>
  </si>
  <si>
    <t>KSHITIJPOL</t>
  </si>
  <si>
    <t>Kshitij Polyline Limited</t>
  </si>
  <si>
    <t>COLOURSHINE HOSIERY PRIVATE LIMITED</t>
  </si>
  <si>
    <t>PARTYCRUS</t>
  </si>
  <si>
    <t>Party Cruisers Limited</t>
  </si>
  <si>
    <t>SAHNI BALVINDER SINGH</t>
  </si>
  <si>
    <t>HITESH H ASHRA</t>
  </si>
  <si>
    <t>RAJESHBHAI BHAGATBHAI KESHWALA</t>
  </si>
  <si>
    <t>MAHESH GUPTA</t>
  </si>
  <si>
    <t>AMIT G THAKKAR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</si>
</sst>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1" fillId="11" borderId="0" xfId="0" applyFont="1" applyFill="1" applyAlignment="1">
      <alignment horizontal="center"/>
    </xf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2" sqref="B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45069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23" sqref="C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45069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7" t="s">
        <v>16</v>
      </c>
      <c r="B9" s="389" t="s">
        <v>17</v>
      </c>
      <c r="C9" s="389" t="s">
        <v>18</v>
      </c>
      <c r="D9" s="389" t="s">
        <v>19</v>
      </c>
      <c r="E9" s="23" t="s">
        <v>20</v>
      </c>
      <c r="F9" s="23" t="s">
        <v>21</v>
      </c>
      <c r="G9" s="384" t="s">
        <v>22</v>
      </c>
      <c r="H9" s="385"/>
      <c r="I9" s="386"/>
      <c r="J9" s="384" t="s">
        <v>23</v>
      </c>
      <c r="K9" s="385"/>
      <c r="L9" s="386"/>
      <c r="M9" s="23"/>
      <c r="N9" s="24"/>
      <c r="O9" s="24"/>
      <c r="P9" s="24"/>
    </row>
    <row r="10" spans="1:16" ht="59.25" customHeight="1">
      <c r="A10" s="388"/>
      <c r="B10" s="390"/>
      <c r="C10" s="390"/>
      <c r="D10" s="39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18331.349999999999</v>
      </c>
      <c r="F11" s="32">
        <v>18292.149999999998</v>
      </c>
      <c r="G11" s="33">
        <v>18234.299999999996</v>
      </c>
      <c r="H11" s="33">
        <v>18137.249999999996</v>
      </c>
      <c r="I11" s="33">
        <v>18079.399999999994</v>
      </c>
      <c r="J11" s="33">
        <v>18389.199999999997</v>
      </c>
      <c r="K11" s="33">
        <v>18447.049999999996</v>
      </c>
      <c r="L11" s="33">
        <v>18544.099999999999</v>
      </c>
      <c r="M11" s="34">
        <v>18350</v>
      </c>
      <c r="N11" s="34">
        <v>18195.099999999999</v>
      </c>
      <c r="O11" s="35">
        <v>12877800</v>
      </c>
      <c r="P11" s="36">
        <v>2.5441341582857553E-2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43922.85</v>
      </c>
      <c r="F12" s="37">
        <v>43881.35</v>
      </c>
      <c r="G12" s="38">
        <v>43742.7</v>
      </c>
      <c r="H12" s="38">
        <v>43562.549999999996</v>
      </c>
      <c r="I12" s="38">
        <v>43423.899999999994</v>
      </c>
      <c r="J12" s="38">
        <v>44061.5</v>
      </c>
      <c r="K12" s="38">
        <v>44200.150000000009</v>
      </c>
      <c r="L12" s="38">
        <v>44380.3</v>
      </c>
      <c r="M12" s="28">
        <v>44020</v>
      </c>
      <c r="N12" s="28">
        <v>43701.2</v>
      </c>
      <c r="O12" s="39">
        <v>3255055</v>
      </c>
      <c r="P12" s="40">
        <v>4.3246734099970513E-2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19413.25</v>
      </c>
      <c r="F13" s="37">
        <v>19404</v>
      </c>
      <c r="G13" s="38">
        <v>19348.05</v>
      </c>
      <c r="H13" s="38">
        <v>19282.849999999999</v>
      </c>
      <c r="I13" s="38">
        <v>19226.899999999998</v>
      </c>
      <c r="J13" s="38">
        <v>19469.2</v>
      </c>
      <c r="K13" s="38">
        <v>19525.149999999998</v>
      </c>
      <c r="L13" s="38">
        <v>19590.350000000002</v>
      </c>
      <c r="M13" s="28">
        <v>19459.95</v>
      </c>
      <c r="N13" s="28">
        <v>19338.8</v>
      </c>
      <c r="O13" s="39">
        <v>45080</v>
      </c>
      <c r="P13" s="40">
        <v>5.2287581699346407E-2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7528.1</v>
      </c>
      <c r="F14" s="37">
        <v>7508.7333333333336</v>
      </c>
      <c r="G14" s="38">
        <v>7489.3666666666668</v>
      </c>
      <c r="H14" s="38">
        <v>7450.6333333333332</v>
      </c>
      <c r="I14" s="38">
        <v>7431.2666666666664</v>
      </c>
      <c r="J14" s="38">
        <v>7547.4666666666672</v>
      </c>
      <c r="K14" s="38">
        <v>7566.8333333333339</v>
      </c>
      <c r="L14" s="38">
        <v>7605.5666666666675</v>
      </c>
      <c r="M14" s="28">
        <v>7528.1</v>
      </c>
      <c r="N14" s="28">
        <v>7470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505.85</v>
      </c>
      <c r="F15" s="37">
        <v>501.13333333333338</v>
      </c>
      <c r="G15" s="38">
        <v>495.56666666666678</v>
      </c>
      <c r="H15" s="38">
        <v>485.28333333333342</v>
      </c>
      <c r="I15" s="38">
        <v>479.71666666666681</v>
      </c>
      <c r="J15" s="38">
        <v>511.41666666666674</v>
      </c>
      <c r="K15" s="38">
        <v>516.98333333333335</v>
      </c>
      <c r="L15" s="38">
        <v>527.26666666666665</v>
      </c>
      <c r="M15" s="28">
        <v>506.7</v>
      </c>
      <c r="N15" s="28">
        <v>490.85</v>
      </c>
      <c r="O15" s="39">
        <v>5797000</v>
      </c>
      <c r="P15" s="40">
        <v>-8.0133291018724212E-2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3888.15</v>
      </c>
      <c r="F16" s="37">
        <v>3864.5166666666664</v>
      </c>
      <c r="G16" s="38">
        <v>3833.6333333333328</v>
      </c>
      <c r="H16" s="38">
        <v>3779.1166666666663</v>
      </c>
      <c r="I16" s="38">
        <v>3748.2333333333327</v>
      </c>
      <c r="J16" s="38">
        <v>3919.0333333333328</v>
      </c>
      <c r="K16" s="38">
        <v>3949.9166666666661</v>
      </c>
      <c r="L16" s="38">
        <v>4004.4333333333329</v>
      </c>
      <c r="M16" s="28">
        <v>3895.4</v>
      </c>
      <c r="N16" s="28">
        <v>3810</v>
      </c>
      <c r="O16" s="39">
        <v>1498500</v>
      </c>
      <c r="P16" s="40">
        <v>2.1735495736498914E-3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21411.65</v>
      </c>
      <c r="F17" s="37">
        <v>21204.616666666669</v>
      </c>
      <c r="G17" s="38">
        <v>20908.033333333336</v>
      </c>
      <c r="H17" s="38">
        <v>20404.416666666668</v>
      </c>
      <c r="I17" s="38">
        <v>20107.833333333336</v>
      </c>
      <c r="J17" s="38">
        <v>21708.233333333337</v>
      </c>
      <c r="K17" s="38">
        <v>22004.816666666666</v>
      </c>
      <c r="L17" s="38">
        <v>22508.433333333338</v>
      </c>
      <c r="M17" s="28">
        <v>21501.200000000001</v>
      </c>
      <c r="N17" s="28">
        <v>20701</v>
      </c>
      <c r="O17" s="39">
        <v>72160</v>
      </c>
      <c r="P17" s="40">
        <v>-0.10248756218905472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166.15</v>
      </c>
      <c r="F18" s="37">
        <v>164.86666666666667</v>
      </c>
      <c r="G18" s="38">
        <v>163.38333333333335</v>
      </c>
      <c r="H18" s="38">
        <v>160.61666666666667</v>
      </c>
      <c r="I18" s="38">
        <v>159.13333333333335</v>
      </c>
      <c r="J18" s="38">
        <v>167.63333333333335</v>
      </c>
      <c r="K18" s="38">
        <v>169.1166666666667</v>
      </c>
      <c r="L18" s="38">
        <v>171.88333333333335</v>
      </c>
      <c r="M18" s="28">
        <v>166.35</v>
      </c>
      <c r="N18" s="28">
        <v>162.1</v>
      </c>
      <c r="O18" s="39">
        <v>29997000</v>
      </c>
      <c r="P18" s="40">
        <v>-3.1555090655509065E-2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190.6</v>
      </c>
      <c r="F19" s="37">
        <v>189.94999999999996</v>
      </c>
      <c r="G19" s="38">
        <v>187.44999999999993</v>
      </c>
      <c r="H19" s="38">
        <v>184.29999999999998</v>
      </c>
      <c r="I19" s="38">
        <v>181.79999999999995</v>
      </c>
      <c r="J19" s="38">
        <v>193.09999999999991</v>
      </c>
      <c r="K19" s="38">
        <v>195.59999999999997</v>
      </c>
      <c r="L19" s="38">
        <v>198.74999999999989</v>
      </c>
      <c r="M19" s="28">
        <v>192.45</v>
      </c>
      <c r="N19" s="28">
        <v>186.8</v>
      </c>
      <c r="O19" s="39">
        <v>29741400</v>
      </c>
      <c r="P19" s="40">
        <v>-5.2356888410239416E-2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1815.5</v>
      </c>
      <c r="F20" s="37">
        <v>1795.6499999999999</v>
      </c>
      <c r="G20" s="38">
        <v>1746.1499999999996</v>
      </c>
      <c r="H20" s="38">
        <v>1676.7999999999997</v>
      </c>
      <c r="I20" s="38">
        <v>1627.2999999999995</v>
      </c>
      <c r="J20" s="38">
        <v>1864.9999999999998</v>
      </c>
      <c r="K20" s="38">
        <v>1914.5000000000002</v>
      </c>
      <c r="L20" s="38">
        <v>1983.85</v>
      </c>
      <c r="M20" s="28">
        <v>1845.15</v>
      </c>
      <c r="N20" s="28">
        <v>1726.3</v>
      </c>
      <c r="O20" s="39">
        <v>4624550</v>
      </c>
      <c r="P20" s="40">
        <v>6.5760969764011801E-2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2332.65</v>
      </c>
      <c r="F21" s="37">
        <v>2222.3833333333337</v>
      </c>
      <c r="G21" s="38">
        <v>2095.0666666666675</v>
      </c>
      <c r="H21" s="38">
        <v>1857.4833333333338</v>
      </c>
      <c r="I21" s="38">
        <v>1730.1666666666677</v>
      </c>
      <c r="J21" s="38">
        <v>2459.9666666666672</v>
      </c>
      <c r="K21" s="38">
        <v>2587.2833333333338</v>
      </c>
      <c r="L21" s="38">
        <v>2824.8666666666672</v>
      </c>
      <c r="M21" s="28">
        <v>2349.6999999999998</v>
      </c>
      <c r="N21" s="28">
        <v>1984.8</v>
      </c>
      <c r="O21" s="39">
        <v>9258800</v>
      </c>
      <c r="P21" s="40">
        <v>3.0822233176423428E-3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731.1</v>
      </c>
      <c r="F22" s="37">
        <v>725.65</v>
      </c>
      <c r="G22" s="38">
        <v>698.15</v>
      </c>
      <c r="H22" s="38">
        <v>665.2</v>
      </c>
      <c r="I22" s="38">
        <v>637.70000000000005</v>
      </c>
      <c r="J22" s="38">
        <v>758.59999999999991</v>
      </c>
      <c r="K22" s="38">
        <v>786.09999999999991</v>
      </c>
      <c r="L22" s="38">
        <v>819.04999999999984</v>
      </c>
      <c r="M22" s="28">
        <v>753.15</v>
      </c>
      <c r="N22" s="28">
        <v>692.7</v>
      </c>
      <c r="O22" s="39">
        <v>40339400</v>
      </c>
      <c r="P22" s="40">
        <v>3.5331136365969594E-2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3263</v>
      </c>
      <c r="F23" s="37">
        <v>3263.35</v>
      </c>
      <c r="G23" s="38">
        <v>3241.2999999999997</v>
      </c>
      <c r="H23" s="38">
        <v>3219.6</v>
      </c>
      <c r="I23" s="38">
        <v>3197.5499999999997</v>
      </c>
      <c r="J23" s="38">
        <v>3285.0499999999997</v>
      </c>
      <c r="K23" s="38">
        <v>3307.1</v>
      </c>
      <c r="L23" s="38">
        <v>3328.7999999999997</v>
      </c>
      <c r="M23" s="28">
        <v>3285.4</v>
      </c>
      <c r="N23" s="28">
        <v>3241.65</v>
      </c>
      <c r="O23" s="39">
        <v>758800</v>
      </c>
      <c r="P23" s="40">
        <v>6.1258741258741256E-2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424.1</v>
      </c>
      <c r="F24" s="37">
        <v>420.84999999999997</v>
      </c>
      <c r="G24" s="38">
        <v>407.99999999999994</v>
      </c>
      <c r="H24" s="38">
        <v>391.9</v>
      </c>
      <c r="I24" s="38">
        <v>379.04999999999995</v>
      </c>
      <c r="J24" s="38">
        <v>436.94999999999993</v>
      </c>
      <c r="K24" s="38">
        <v>449.79999999999995</v>
      </c>
      <c r="L24" s="38">
        <v>465.89999999999992</v>
      </c>
      <c r="M24" s="28">
        <v>433.7</v>
      </c>
      <c r="N24" s="28">
        <v>404.75</v>
      </c>
      <c r="O24" s="39">
        <v>60622200</v>
      </c>
      <c r="P24" s="40">
        <v>-1.4686521751850444E-2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4610.55</v>
      </c>
      <c r="F25" s="37">
        <v>4562.7</v>
      </c>
      <c r="G25" s="38">
        <v>4500.3499999999995</v>
      </c>
      <c r="H25" s="38">
        <v>4390.1499999999996</v>
      </c>
      <c r="I25" s="38">
        <v>4327.7999999999993</v>
      </c>
      <c r="J25" s="38">
        <v>4672.8999999999996</v>
      </c>
      <c r="K25" s="38">
        <v>4735.25</v>
      </c>
      <c r="L25" s="38">
        <v>4845.45</v>
      </c>
      <c r="M25" s="28">
        <v>4625.05</v>
      </c>
      <c r="N25" s="28">
        <v>4452.5</v>
      </c>
      <c r="O25" s="39">
        <v>1583625</v>
      </c>
      <c r="P25" s="40">
        <v>5.1805728518057287E-2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370.15</v>
      </c>
      <c r="F26" s="37">
        <v>368.38333333333338</v>
      </c>
      <c r="G26" s="38">
        <v>365.66666666666674</v>
      </c>
      <c r="H26" s="38">
        <v>361.18333333333334</v>
      </c>
      <c r="I26" s="38">
        <v>358.4666666666667</v>
      </c>
      <c r="J26" s="38">
        <v>372.86666666666679</v>
      </c>
      <c r="K26" s="38">
        <v>375.58333333333337</v>
      </c>
      <c r="L26" s="38">
        <v>380.06666666666683</v>
      </c>
      <c r="M26" s="28">
        <v>371.1</v>
      </c>
      <c r="N26" s="28">
        <v>363.9</v>
      </c>
      <c r="O26" s="39">
        <v>14463000</v>
      </c>
      <c r="P26" s="40">
        <v>1.3816163018106113E-2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153.4</v>
      </c>
      <c r="F27" s="37">
        <v>153.38333333333333</v>
      </c>
      <c r="G27" s="38">
        <v>152.36666666666665</v>
      </c>
      <c r="H27" s="38">
        <v>151.33333333333331</v>
      </c>
      <c r="I27" s="38">
        <v>150.31666666666663</v>
      </c>
      <c r="J27" s="38">
        <v>154.41666666666666</v>
      </c>
      <c r="K27" s="38">
        <v>155.43333333333331</v>
      </c>
      <c r="L27" s="38">
        <v>156.46666666666667</v>
      </c>
      <c r="M27" s="28">
        <v>154.4</v>
      </c>
      <c r="N27" s="28">
        <v>152.35</v>
      </c>
      <c r="O27" s="39">
        <v>54875000</v>
      </c>
      <c r="P27" s="40">
        <v>8.3608967291436964E-3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3090.9</v>
      </c>
      <c r="F28" s="37">
        <v>3083.4666666666667</v>
      </c>
      <c r="G28" s="38">
        <v>3059.4333333333334</v>
      </c>
      <c r="H28" s="38">
        <v>3027.9666666666667</v>
      </c>
      <c r="I28" s="38">
        <v>3003.9333333333334</v>
      </c>
      <c r="J28" s="38">
        <v>3114.9333333333334</v>
      </c>
      <c r="K28" s="38">
        <v>3138.9666666666672</v>
      </c>
      <c r="L28" s="38">
        <v>3170.4333333333334</v>
      </c>
      <c r="M28" s="28">
        <v>3107.5</v>
      </c>
      <c r="N28" s="28">
        <v>3052</v>
      </c>
      <c r="O28" s="39">
        <v>5652800</v>
      </c>
      <c r="P28" s="40">
        <v>5.9436950564117162E-3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1680.2</v>
      </c>
      <c r="F29" s="37">
        <v>1668.6666666666667</v>
      </c>
      <c r="G29" s="38">
        <v>1649.3833333333334</v>
      </c>
      <c r="H29" s="38">
        <v>1618.5666666666666</v>
      </c>
      <c r="I29" s="38">
        <v>1599.2833333333333</v>
      </c>
      <c r="J29" s="38">
        <v>1699.4833333333336</v>
      </c>
      <c r="K29" s="38">
        <v>1718.7666666666669</v>
      </c>
      <c r="L29" s="38">
        <v>1749.5833333333337</v>
      </c>
      <c r="M29" s="28">
        <v>1687.95</v>
      </c>
      <c r="N29" s="28">
        <v>1637.85</v>
      </c>
      <c r="O29" s="39">
        <v>1530390</v>
      </c>
      <c r="P29" s="40">
        <v>-3.5842293906810036E-3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6624.15</v>
      </c>
      <c r="F30" s="37">
        <v>6605.9833333333336</v>
      </c>
      <c r="G30" s="38">
        <v>6567.9666666666672</v>
      </c>
      <c r="H30" s="38">
        <v>6511.7833333333338</v>
      </c>
      <c r="I30" s="38">
        <v>6473.7666666666673</v>
      </c>
      <c r="J30" s="38">
        <v>6662.166666666667</v>
      </c>
      <c r="K30" s="38">
        <v>6700.1833333333334</v>
      </c>
      <c r="L30" s="38">
        <v>6756.3666666666668</v>
      </c>
      <c r="M30" s="28">
        <v>6644</v>
      </c>
      <c r="N30" s="28">
        <v>6549.8</v>
      </c>
      <c r="O30" s="39">
        <v>266400</v>
      </c>
      <c r="P30" s="40">
        <v>3.7383177570093455E-2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756.35</v>
      </c>
      <c r="F31" s="37">
        <v>753.73333333333323</v>
      </c>
      <c r="G31" s="38">
        <v>749.66666666666652</v>
      </c>
      <c r="H31" s="38">
        <v>742.98333333333323</v>
      </c>
      <c r="I31" s="38">
        <v>738.91666666666652</v>
      </c>
      <c r="J31" s="38">
        <v>760.41666666666652</v>
      </c>
      <c r="K31" s="38">
        <v>764.48333333333335</v>
      </c>
      <c r="L31" s="38">
        <v>771.16666666666652</v>
      </c>
      <c r="M31" s="28">
        <v>757.8</v>
      </c>
      <c r="N31" s="28">
        <v>747.05</v>
      </c>
      <c r="O31" s="39">
        <v>13820000</v>
      </c>
      <c r="P31" s="40">
        <v>-5.7553956834532375E-3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603.15</v>
      </c>
      <c r="F32" s="37">
        <v>597.69999999999993</v>
      </c>
      <c r="G32" s="38">
        <v>587.99999999999989</v>
      </c>
      <c r="H32" s="38">
        <v>572.84999999999991</v>
      </c>
      <c r="I32" s="38">
        <v>563.14999999999986</v>
      </c>
      <c r="J32" s="38">
        <v>612.84999999999991</v>
      </c>
      <c r="K32" s="38">
        <v>622.54999999999995</v>
      </c>
      <c r="L32" s="38">
        <v>637.69999999999993</v>
      </c>
      <c r="M32" s="28">
        <v>607.4</v>
      </c>
      <c r="N32" s="28">
        <v>582.54999999999995</v>
      </c>
      <c r="O32" s="39">
        <v>10836600</v>
      </c>
      <c r="P32" s="40">
        <v>-2.8433402346445826E-3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916.3</v>
      </c>
      <c r="F33" s="37">
        <v>918.81666666666661</v>
      </c>
      <c r="G33" s="38">
        <v>910.43333333333317</v>
      </c>
      <c r="H33" s="38">
        <v>904.56666666666661</v>
      </c>
      <c r="I33" s="38">
        <v>896.18333333333317</v>
      </c>
      <c r="J33" s="38">
        <v>924.68333333333317</v>
      </c>
      <c r="K33" s="38">
        <v>933.06666666666661</v>
      </c>
      <c r="L33" s="38">
        <v>938.93333333333317</v>
      </c>
      <c r="M33" s="28">
        <v>927.2</v>
      </c>
      <c r="N33" s="28">
        <v>912.95</v>
      </c>
      <c r="O33" s="39">
        <v>47037075</v>
      </c>
      <c r="P33" s="40">
        <v>1.1346099576698247E-2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4526.3</v>
      </c>
      <c r="F34" s="37">
        <v>4525.0166666666664</v>
      </c>
      <c r="G34" s="38">
        <v>4490.083333333333</v>
      </c>
      <c r="H34" s="38">
        <v>4453.8666666666668</v>
      </c>
      <c r="I34" s="38">
        <v>4418.9333333333334</v>
      </c>
      <c r="J34" s="38">
        <v>4561.2333333333327</v>
      </c>
      <c r="K34" s="38">
        <v>4596.166666666667</v>
      </c>
      <c r="L34" s="38">
        <v>4632.3833333333323</v>
      </c>
      <c r="M34" s="28">
        <v>4559.95</v>
      </c>
      <c r="N34" s="28">
        <v>4488.8</v>
      </c>
      <c r="O34" s="39">
        <v>2552000</v>
      </c>
      <c r="P34" s="40">
        <v>-4.6801872074882997E-3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1413.5</v>
      </c>
      <c r="F35" s="37">
        <v>1411.8833333333332</v>
      </c>
      <c r="G35" s="38">
        <v>1404.7666666666664</v>
      </c>
      <c r="H35" s="38">
        <v>1396.0333333333333</v>
      </c>
      <c r="I35" s="38">
        <v>1388.9166666666665</v>
      </c>
      <c r="J35" s="38">
        <v>1420.6166666666663</v>
      </c>
      <c r="K35" s="38">
        <v>1427.7333333333331</v>
      </c>
      <c r="L35" s="38">
        <v>1436.4666666666662</v>
      </c>
      <c r="M35" s="28">
        <v>1419</v>
      </c>
      <c r="N35" s="28">
        <v>1403.15</v>
      </c>
      <c r="O35" s="39">
        <v>8313500</v>
      </c>
      <c r="P35" s="40">
        <v>6.0146758089738963E-5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6785.7</v>
      </c>
      <c r="F36" s="37">
        <v>6785.3833333333341</v>
      </c>
      <c r="G36" s="38">
        <v>6757.3166666666684</v>
      </c>
      <c r="H36" s="38">
        <v>6728.9333333333343</v>
      </c>
      <c r="I36" s="38">
        <v>6700.8666666666686</v>
      </c>
      <c r="J36" s="38">
        <v>6813.7666666666682</v>
      </c>
      <c r="K36" s="38">
        <v>6841.8333333333339</v>
      </c>
      <c r="L36" s="38">
        <v>6870.2166666666681</v>
      </c>
      <c r="M36" s="28">
        <v>6813.45</v>
      </c>
      <c r="N36" s="28">
        <v>6757</v>
      </c>
      <c r="O36" s="39">
        <v>4118500</v>
      </c>
      <c r="P36" s="40">
        <v>2.5650603909849332E-2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2297.25</v>
      </c>
      <c r="F37" s="37">
        <v>2246.0666666666666</v>
      </c>
      <c r="G37" s="38">
        <v>2185.1333333333332</v>
      </c>
      <c r="H37" s="38">
        <v>2073.0166666666664</v>
      </c>
      <c r="I37" s="38">
        <v>2012.083333333333</v>
      </c>
      <c r="J37" s="38">
        <v>2358.1833333333334</v>
      </c>
      <c r="K37" s="38">
        <v>2419.1166666666668</v>
      </c>
      <c r="L37" s="38">
        <v>2531.2333333333336</v>
      </c>
      <c r="M37" s="28">
        <v>2307</v>
      </c>
      <c r="N37" s="28">
        <v>2133.9499999999998</v>
      </c>
      <c r="O37" s="39">
        <v>2021700</v>
      </c>
      <c r="P37" s="40">
        <v>0.15690987124463518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394.8</v>
      </c>
      <c r="F38" s="37">
        <v>392.2166666666667</v>
      </c>
      <c r="G38" s="38">
        <v>388.98333333333341</v>
      </c>
      <c r="H38" s="38">
        <v>383.16666666666669</v>
      </c>
      <c r="I38" s="38">
        <v>379.93333333333339</v>
      </c>
      <c r="J38" s="38">
        <v>398.03333333333342</v>
      </c>
      <c r="K38" s="38">
        <v>401.26666666666677</v>
      </c>
      <c r="L38" s="38">
        <v>407.08333333333343</v>
      </c>
      <c r="M38" s="28">
        <v>395.45</v>
      </c>
      <c r="N38" s="28">
        <v>386.4</v>
      </c>
      <c r="O38" s="39">
        <v>7387200</v>
      </c>
      <c r="P38" s="40">
        <v>-7.6045627376425853E-2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242.75</v>
      </c>
      <c r="F39" s="37">
        <v>240.38333333333333</v>
      </c>
      <c r="G39" s="38">
        <v>236.36666666666665</v>
      </c>
      <c r="H39" s="38">
        <v>229.98333333333332</v>
      </c>
      <c r="I39" s="38">
        <v>225.96666666666664</v>
      </c>
      <c r="J39" s="38">
        <v>246.76666666666665</v>
      </c>
      <c r="K39" s="38">
        <v>250.7833333333333</v>
      </c>
      <c r="L39" s="38">
        <v>257.16666666666663</v>
      </c>
      <c r="M39" s="28">
        <v>244.4</v>
      </c>
      <c r="N39" s="28">
        <v>234</v>
      </c>
      <c r="O39" s="39">
        <v>42431100</v>
      </c>
      <c r="P39" s="40">
        <v>-2.242399388080471E-2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181.3</v>
      </c>
      <c r="F40" s="37">
        <v>181.03333333333333</v>
      </c>
      <c r="G40" s="38">
        <v>179.51666666666665</v>
      </c>
      <c r="H40" s="38">
        <v>177.73333333333332</v>
      </c>
      <c r="I40" s="38">
        <v>176.21666666666664</v>
      </c>
      <c r="J40" s="38">
        <v>182.81666666666666</v>
      </c>
      <c r="K40" s="38">
        <v>184.33333333333337</v>
      </c>
      <c r="L40" s="38">
        <v>186.11666666666667</v>
      </c>
      <c r="M40" s="28">
        <v>182.55</v>
      </c>
      <c r="N40" s="28">
        <v>179.25</v>
      </c>
      <c r="O40" s="39">
        <v>121463550</v>
      </c>
      <c r="P40" s="40">
        <v>-2.1858953219955717E-2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1529.4</v>
      </c>
      <c r="F41" s="37">
        <v>1525.3833333333334</v>
      </c>
      <c r="G41" s="38">
        <v>1514.5666666666668</v>
      </c>
      <c r="H41" s="38">
        <v>1499.7333333333333</v>
      </c>
      <c r="I41" s="38">
        <v>1488.9166666666667</v>
      </c>
      <c r="J41" s="38">
        <v>1540.2166666666669</v>
      </c>
      <c r="K41" s="38">
        <v>1551.0333333333335</v>
      </c>
      <c r="L41" s="38">
        <v>1565.866666666667</v>
      </c>
      <c r="M41" s="28">
        <v>1536.2</v>
      </c>
      <c r="N41" s="28">
        <v>1510.55</v>
      </c>
      <c r="O41" s="39">
        <v>2128825</v>
      </c>
      <c r="P41" s="40">
        <v>-2.6032552128012445E-2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110.6</v>
      </c>
      <c r="F42" s="37">
        <v>109.86666666666667</v>
      </c>
      <c r="G42" s="38">
        <v>108.23333333333335</v>
      </c>
      <c r="H42" s="38">
        <v>105.86666666666667</v>
      </c>
      <c r="I42" s="38">
        <v>104.23333333333335</v>
      </c>
      <c r="J42" s="38">
        <v>112.23333333333335</v>
      </c>
      <c r="K42" s="38">
        <v>113.86666666666667</v>
      </c>
      <c r="L42" s="38">
        <v>116.23333333333335</v>
      </c>
      <c r="M42" s="28">
        <v>111.5</v>
      </c>
      <c r="N42" s="28">
        <v>107.5</v>
      </c>
      <c r="O42" s="39">
        <v>80632200</v>
      </c>
      <c r="P42" s="40">
        <v>5.2060092220734794E-2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626.35</v>
      </c>
      <c r="F43" s="37">
        <v>618.7833333333333</v>
      </c>
      <c r="G43" s="38">
        <v>610.56666666666661</v>
      </c>
      <c r="H43" s="38">
        <v>594.7833333333333</v>
      </c>
      <c r="I43" s="38">
        <v>586.56666666666661</v>
      </c>
      <c r="J43" s="38">
        <v>634.56666666666661</v>
      </c>
      <c r="K43" s="38">
        <v>642.7833333333333</v>
      </c>
      <c r="L43" s="38">
        <v>658.56666666666661</v>
      </c>
      <c r="M43" s="28">
        <v>627</v>
      </c>
      <c r="N43" s="28">
        <v>603</v>
      </c>
      <c r="O43" s="39">
        <v>9213600</v>
      </c>
      <c r="P43" s="40">
        <v>-2.445842068483578E-2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762.75</v>
      </c>
      <c r="F44" s="37">
        <v>761.65</v>
      </c>
      <c r="G44" s="38">
        <v>758.84999999999991</v>
      </c>
      <c r="H44" s="38">
        <v>754.94999999999993</v>
      </c>
      <c r="I44" s="38">
        <v>752.14999999999986</v>
      </c>
      <c r="J44" s="38">
        <v>765.55</v>
      </c>
      <c r="K44" s="38">
        <v>768.34999999999991</v>
      </c>
      <c r="L44" s="38">
        <v>772.25</v>
      </c>
      <c r="M44" s="28">
        <v>764.45</v>
      </c>
      <c r="N44" s="28">
        <v>757.75</v>
      </c>
      <c r="O44" s="39">
        <v>10420000</v>
      </c>
      <c r="P44" s="40">
        <v>-3.7413394919168591E-2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802.4</v>
      </c>
      <c r="F45" s="37">
        <v>801.9</v>
      </c>
      <c r="G45" s="38">
        <v>798.94999999999993</v>
      </c>
      <c r="H45" s="38">
        <v>795.5</v>
      </c>
      <c r="I45" s="38">
        <v>792.55</v>
      </c>
      <c r="J45" s="38">
        <v>805.34999999999991</v>
      </c>
      <c r="K45" s="38">
        <v>808.3</v>
      </c>
      <c r="L45" s="38">
        <v>811.74999999999989</v>
      </c>
      <c r="M45" s="28">
        <v>804.85</v>
      </c>
      <c r="N45" s="28">
        <v>798.45</v>
      </c>
      <c r="O45" s="39">
        <v>38935750</v>
      </c>
      <c r="P45" s="40">
        <v>2.6678356713426853E-2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79.5</v>
      </c>
      <c r="F46" s="37">
        <v>79.683333333333337</v>
      </c>
      <c r="G46" s="38">
        <v>79.01666666666668</v>
      </c>
      <c r="H46" s="38">
        <v>78.533333333333346</v>
      </c>
      <c r="I46" s="38">
        <v>77.866666666666688</v>
      </c>
      <c r="J46" s="38">
        <v>80.166666666666671</v>
      </c>
      <c r="K46" s="38">
        <v>80.833333333333329</v>
      </c>
      <c r="L46" s="38">
        <v>81.316666666666663</v>
      </c>
      <c r="M46" s="28">
        <v>80.349999999999994</v>
      </c>
      <c r="N46" s="28">
        <v>79.2</v>
      </c>
      <c r="O46" s="39">
        <v>99151500</v>
      </c>
      <c r="P46" s="40">
        <v>-6.5697041654299002E-2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241</v>
      </c>
      <c r="F47" s="37">
        <v>241.26666666666665</v>
      </c>
      <c r="G47" s="38">
        <v>239.0333333333333</v>
      </c>
      <c r="H47" s="38">
        <v>237.06666666666666</v>
      </c>
      <c r="I47" s="38">
        <v>234.83333333333331</v>
      </c>
      <c r="J47" s="38">
        <v>243.23333333333329</v>
      </c>
      <c r="K47" s="38">
        <v>245.46666666666664</v>
      </c>
      <c r="L47" s="38">
        <v>247.43333333333328</v>
      </c>
      <c r="M47" s="28">
        <v>243.5</v>
      </c>
      <c r="N47" s="28">
        <v>239.3</v>
      </c>
      <c r="O47" s="39">
        <v>22775200</v>
      </c>
      <c r="P47" s="40">
        <v>1.6491339257421102E-2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18879.150000000001</v>
      </c>
      <c r="F48" s="37">
        <v>18846.399999999998</v>
      </c>
      <c r="G48" s="38">
        <v>18757.799999999996</v>
      </c>
      <c r="H48" s="38">
        <v>18636.449999999997</v>
      </c>
      <c r="I48" s="38">
        <v>18547.849999999995</v>
      </c>
      <c r="J48" s="38">
        <v>18967.749999999996</v>
      </c>
      <c r="K48" s="38">
        <v>19056.349999999995</v>
      </c>
      <c r="L48" s="38">
        <v>19177.699999999997</v>
      </c>
      <c r="M48" s="28">
        <v>18935</v>
      </c>
      <c r="N48" s="28">
        <v>18725.05</v>
      </c>
      <c r="O48" s="39">
        <v>163350</v>
      </c>
      <c r="P48" s="40">
        <v>6.2439024390243902E-2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362.3</v>
      </c>
      <c r="F49" s="37">
        <v>361.35000000000008</v>
      </c>
      <c r="G49" s="38">
        <v>359.55000000000018</v>
      </c>
      <c r="H49" s="38">
        <v>356.80000000000013</v>
      </c>
      <c r="I49" s="38">
        <v>355.00000000000023</v>
      </c>
      <c r="J49" s="38">
        <v>364.10000000000014</v>
      </c>
      <c r="K49" s="38">
        <v>365.9</v>
      </c>
      <c r="L49" s="38">
        <v>368.65000000000009</v>
      </c>
      <c r="M49" s="28">
        <v>363.15</v>
      </c>
      <c r="N49" s="28">
        <v>358.6</v>
      </c>
      <c r="O49" s="39">
        <v>19837800</v>
      </c>
      <c r="P49" s="40">
        <v>1.9613285225275234E-2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4499.2</v>
      </c>
      <c r="F50" s="37">
        <v>4509.95</v>
      </c>
      <c r="G50" s="38">
        <v>4482.25</v>
      </c>
      <c r="H50" s="38">
        <v>4465.3</v>
      </c>
      <c r="I50" s="38">
        <v>4437.6000000000004</v>
      </c>
      <c r="J50" s="38">
        <v>4526.8999999999996</v>
      </c>
      <c r="K50" s="38">
        <v>4554.5999999999985</v>
      </c>
      <c r="L50" s="38">
        <v>4571.5499999999993</v>
      </c>
      <c r="M50" s="28">
        <v>4537.6499999999996</v>
      </c>
      <c r="N50" s="28">
        <v>4493</v>
      </c>
      <c r="O50" s="39">
        <v>1745000</v>
      </c>
      <c r="P50" s="40">
        <v>1.4770876948127471E-2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340.7</v>
      </c>
      <c r="F51" s="37">
        <v>338.33333333333331</v>
      </c>
      <c r="G51" s="38">
        <v>335.01666666666665</v>
      </c>
      <c r="H51" s="38">
        <v>329.33333333333331</v>
      </c>
      <c r="I51" s="38">
        <v>326.01666666666665</v>
      </c>
      <c r="J51" s="38">
        <v>344.01666666666665</v>
      </c>
      <c r="K51" s="38">
        <v>347.33333333333337</v>
      </c>
      <c r="L51" s="38">
        <v>353.01666666666665</v>
      </c>
      <c r="M51" s="28">
        <v>341.65</v>
      </c>
      <c r="N51" s="28">
        <v>332.65</v>
      </c>
      <c r="O51" s="39">
        <v>9874000</v>
      </c>
      <c r="P51" s="40">
        <v>-2.8277115734195112E-3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301.3</v>
      </c>
      <c r="F52" s="37">
        <v>299.98333333333335</v>
      </c>
      <c r="G52" s="38">
        <v>298.01666666666671</v>
      </c>
      <c r="H52" s="38">
        <v>294.73333333333335</v>
      </c>
      <c r="I52" s="38">
        <v>292.76666666666671</v>
      </c>
      <c r="J52" s="38">
        <v>303.26666666666671</v>
      </c>
      <c r="K52" s="38">
        <v>305.23333333333341</v>
      </c>
      <c r="L52" s="38">
        <v>308.51666666666671</v>
      </c>
      <c r="M52" s="28">
        <v>301.95</v>
      </c>
      <c r="N52" s="28">
        <v>296.7</v>
      </c>
      <c r="O52" s="39">
        <v>48994200</v>
      </c>
      <c r="P52" s="40">
        <v>-2.1251348435814454E-2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671.5</v>
      </c>
      <c r="F53" s="37">
        <v>666.6</v>
      </c>
      <c r="G53" s="38">
        <v>659.80000000000007</v>
      </c>
      <c r="H53" s="38">
        <v>648.1</v>
      </c>
      <c r="I53" s="38">
        <v>641.30000000000007</v>
      </c>
      <c r="J53" s="38">
        <v>678.30000000000007</v>
      </c>
      <c r="K53" s="38">
        <v>685.1</v>
      </c>
      <c r="L53" s="38">
        <v>696.80000000000007</v>
      </c>
      <c r="M53" s="28">
        <v>673.4</v>
      </c>
      <c r="N53" s="28">
        <v>654.9</v>
      </c>
      <c r="O53" s="39">
        <v>4212000</v>
      </c>
      <c r="P53" s="40">
        <v>-5.3461875547765117E-2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293.05</v>
      </c>
      <c r="F54" s="37">
        <v>290.88333333333338</v>
      </c>
      <c r="G54" s="38">
        <v>287.86666666666679</v>
      </c>
      <c r="H54" s="38">
        <v>282.68333333333339</v>
      </c>
      <c r="I54" s="38">
        <v>279.6666666666668</v>
      </c>
      <c r="J54" s="38">
        <v>296.06666666666678</v>
      </c>
      <c r="K54" s="38">
        <v>299.08333333333331</v>
      </c>
      <c r="L54" s="38">
        <v>304.26666666666677</v>
      </c>
      <c r="M54" s="28">
        <v>293.89999999999998</v>
      </c>
      <c r="N54" s="28">
        <v>285.7</v>
      </c>
      <c r="O54" s="39">
        <v>6782200</v>
      </c>
      <c r="P54" s="40">
        <v>4.3479598744538127E-2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1046.9000000000001</v>
      </c>
      <c r="F55" s="37">
        <v>1042.9000000000001</v>
      </c>
      <c r="G55" s="38">
        <v>1036.8500000000001</v>
      </c>
      <c r="H55" s="38">
        <v>1026.8</v>
      </c>
      <c r="I55" s="38">
        <v>1020.75</v>
      </c>
      <c r="J55" s="38">
        <v>1052.9500000000003</v>
      </c>
      <c r="K55" s="38">
        <v>1059.0000000000005</v>
      </c>
      <c r="L55" s="38">
        <v>1069.0500000000004</v>
      </c>
      <c r="M55" s="28">
        <v>1048.95</v>
      </c>
      <c r="N55" s="28">
        <v>1032.8499999999999</v>
      </c>
      <c r="O55" s="39">
        <v>12790000</v>
      </c>
      <c r="P55" s="40">
        <v>4.4188182467598737E-2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926.3</v>
      </c>
      <c r="F56" s="37">
        <v>922.56666666666661</v>
      </c>
      <c r="G56" s="38">
        <v>914.38333333333321</v>
      </c>
      <c r="H56" s="38">
        <v>902.46666666666658</v>
      </c>
      <c r="I56" s="38">
        <v>894.28333333333319</v>
      </c>
      <c r="J56" s="38">
        <v>934.48333333333323</v>
      </c>
      <c r="K56" s="38">
        <v>942.66666666666663</v>
      </c>
      <c r="L56" s="38">
        <v>954.58333333333326</v>
      </c>
      <c r="M56" s="28">
        <v>930.75</v>
      </c>
      <c r="N56" s="28">
        <v>910.65</v>
      </c>
      <c r="O56" s="39">
        <v>11243700</v>
      </c>
      <c r="P56" s="40">
        <v>2.891343318105592E-4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237.95</v>
      </c>
      <c r="F57" s="37">
        <v>238.58333333333334</v>
      </c>
      <c r="G57" s="38">
        <v>236.61666666666667</v>
      </c>
      <c r="H57" s="38">
        <v>235.28333333333333</v>
      </c>
      <c r="I57" s="38">
        <v>233.31666666666666</v>
      </c>
      <c r="J57" s="38">
        <v>239.91666666666669</v>
      </c>
      <c r="K57" s="38">
        <v>241.88333333333333</v>
      </c>
      <c r="L57" s="38">
        <v>243.2166666666667</v>
      </c>
      <c r="M57" s="28">
        <v>240.55</v>
      </c>
      <c r="N57" s="28">
        <v>237.25</v>
      </c>
      <c r="O57" s="39">
        <v>37048200</v>
      </c>
      <c r="P57" s="40">
        <v>-6.755995946402432E-3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4362.8500000000004</v>
      </c>
      <c r="F58" s="37">
        <v>4335.1500000000005</v>
      </c>
      <c r="G58" s="38">
        <v>4294.5500000000011</v>
      </c>
      <c r="H58" s="38">
        <v>4226.2500000000009</v>
      </c>
      <c r="I58" s="38">
        <v>4185.6500000000015</v>
      </c>
      <c r="J58" s="38">
        <v>4403.4500000000007</v>
      </c>
      <c r="K58" s="38">
        <v>4444.0500000000011</v>
      </c>
      <c r="L58" s="38">
        <v>4512.3500000000004</v>
      </c>
      <c r="M58" s="28">
        <v>4375.75</v>
      </c>
      <c r="N58" s="28">
        <v>4266.8500000000004</v>
      </c>
      <c r="O58" s="39">
        <v>869550</v>
      </c>
      <c r="P58" s="40">
        <v>4.866136034732272E-2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1613.6</v>
      </c>
      <c r="F59" s="37">
        <v>1607.5833333333333</v>
      </c>
      <c r="G59" s="38">
        <v>1597.9666666666665</v>
      </c>
      <c r="H59" s="38">
        <v>1582.3333333333333</v>
      </c>
      <c r="I59" s="38">
        <v>1572.7166666666665</v>
      </c>
      <c r="J59" s="38">
        <v>1623.2166666666665</v>
      </c>
      <c r="K59" s="38">
        <v>1632.8333333333333</v>
      </c>
      <c r="L59" s="38">
        <v>1648.4666666666665</v>
      </c>
      <c r="M59" s="28">
        <v>1617.2</v>
      </c>
      <c r="N59" s="28">
        <v>1591.95</v>
      </c>
      <c r="O59" s="39">
        <v>2888900</v>
      </c>
      <c r="P59" s="40">
        <v>4.6797717184527583E-2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645.65</v>
      </c>
      <c r="F60" s="37">
        <v>638.51666666666665</v>
      </c>
      <c r="G60" s="38">
        <v>630.38333333333333</v>
      </c>
      <c r="H60" s="38">
        <v>615.11666666666667</v>
      </c>
      <c r="I60" s="38">
        <v>606.98333333333335</v>
      </c>
      <c r="J60" s="38">
        <v>653.7833333333333</v>
      </c>
      <c r="K60" s="38">
        <v>661.91666666666652</v>
      </c>
      <c r="L60" s="38">
        <v>677.18333333333328</v>
      </c>
      <c r="M60" s="28">
        <v>646.65</v>
      </c>
      <c r="N60" s="28">
        <v>623.25</v>
      </c>
      <c r="O60" s="39">
        <v>5790000</v>
      </c>
      <c r="P60" s="40">
        <v>-2.6236125126135216E-2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933.5</v>
      </c>
      <c r="F61" s="37">
        <v>928.43333333333339</v>
      </c>
      <c r="G61" s="38">
        <v>914.36666666666679</v>
      </c>
      <c r="H61" s="38">
        <v>895.23333333333335</v>
      </c>
      <c r="I61" s="38">
        <v>881.16666666666674</v>
      </c>
      <c r="J61" s="38">
        <v>947.56666666666683</v>
      </c>
      <c r="K61" s="38">
        <v>961.63333333333344</v>
      </c>
      <c r="L61" s="38">
        <v>980.76666666666688</v>
      </c>
      <c r="M61" s="28">
        <v>942.5</v>
      </c>
      <c r="N61" s="28">
        <v>909.3</v>
      </c>
      <c r="O61" s="39">
        <v>1565200</v>
      </c>
      <c r="P61" s="40">
        <v>5.821107430194037E-2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260</v>
      </c>
      <c r="F62" s="37">
        <v>262.59999999999997</v>
      </c>
      <c r="G62" s="38">
        <v>254.39999999999992</v>
      </c>
      <c r="H62" s="38">
        <v>248.79999999999995</v>
      </c>
      <c r="I62" s="38">
        <v>240.59999999999991</v>
      </c>
      <c r="J62" s="38">
        <v>268.19999999999993</v>
      </c>
      <c r="K62" s="38">
        <v>276.39999999999998</v>
      </c>
      <c r="L62" s="38">
        <v>281.99999999999994</v>
      </c>
      <c r="M62" s="28">
        <v>270.8</v>
      </c>
      <c r="N62" s="28">
        <v>257</v>
      </c>
      <c r="O62" s="39">
        <v>16044000</v>
      </c>
      <c r="P62" s="40">
        <v>0.13101406365655072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140.69999999999999</v>
      </c>
      <c r="F63" s="37">
        <v>139.9</v>
      </c>
      <c r="G63" s="38">
        <v>138.60000000000002</v>
      </c>
      <c r="H63" s="38">
        <v>136.50000000000003</v>
      </c>
      <c r="I63" s="38">
        <v>135.20000000000005</v>
      </c>
      <c r="J63" s="38">
        <v>142</v>
      </c>
      <c r="K63" s="38">
        <v>143.30000000000001</v>
      </c>
      <c r="L63" s="38">
        <v>145.39999999999998</v>
      </c>
      <c r="M63" s="28">
        <v>141.19999999999999</v>
      </c>
      <c r="N63" s="28">
        <v>137.80000000000001</v>
      </c>
      <c r="O63" s="39">
        <v>17645000</v>
      </c>
      <c r="P63" s="40">
        <v>0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1667.4</v>
      </c>
      <c r="F64" s="37">
        <v>1653.2833333333335</v>
      </c>
      <c r="G64" s="38">
        <v>1634.116666666667</v>
      </c>
      <c r="H64" s="38">
        <v>1600.8333333333335</v>
      </c>
      <c r="I64" s="38">
        <v>1581.666666666667</v>
      </c>
      <c r="J64" s="38">
        <v>1686.5666666666671</v>
      </c>
      <c r="K64" s="38">
        <v>1705.7333333333336</v>
      </c>
      <c r="L64" s="38">
        <v>1739.0166666666671</v>
      </c>
      <c r="M64" s="28">
        <v>1672.45</v>
      </c>
      <c r="N64" s="28">
        <v>1620</v>
      </c>
      <c r="O64" s="39">
        <v>2875200</v>
      </c>
      <c r="P64" s="40">
        <v>0.13366453749704282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522.1</v>
      </c>
      <c r="F65" s="37">
        <v>520.6</v>
      </c>
      <c r="G65" s="38">
        <v>517.85</v>
      </c>
      <c r="H65" s="38">
        <v>513.6</v>
      </c>
      <c r="I65" s="38">
        <v>510.85</v>
      </c>
      <c r="J65" s="38">
        <v>524.85</v>
      </c>
      <c r="K65" s="38">
        <v>527.6</v>
      </c>
      <c r="L65" s="38">
        <v>531.85</v>
      </c>
      <c r="M65" s="28">
        <v>523.35</v>
      </c>
      <c r="N65" s="28">
        <v>516.35</v>
      </c>
      <c r="O65" s="39">
        <v>13598750</v>
      </c>
      <c r="P65" s="40">
        <v>-3.8458016665140556E-3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2082.6999999999998</v>
      </c>
      <c r="F66" s="37">
        <v>2075.8333333333335</v>
      </c>
      <c r="G66" s="38">
        <v>2064.666666666667</v>
      </c>
      <c r="H66" s="38">
        <v>2046.6333333333337</v>
      </c>
      <c r="I66" s="38">
        <v>2035.4666666666672</v>
      </c>
      <c r="J66" s="38">
        <v>2093.8666666666668</v>
      </c>
      <c r="K66" s="38">
        <v>2105.0333333333338</v>
      </c>
      <c r="L66" s="38">
        <v>2123.0666666666666</v>
      </c>
      <c r="M66" s="28">
        <v>2087</v>
      </c>
      <c r="N66" s="28">
        <v>2057.8000000000002</v>
      </c>
      <c r="O66" s="39">
        <v>1754000</v>
      </c>
      <c r="P66" s="40">
        <v>2.3337222870478413E-2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1945.6</v>
      </c>
      <c r="F67" s="37">
        <v>1935.9333333333334</v>
      </c>
      <c r="G67" s="38">
        <v>1921.8666666666668</v>
      </c>
      <c r="H67" s="38">
        <v>1898.1333333333334</v>
      </c>
      <c r="I67" s="38">
        <v>1884.0666666666668</v>
      </c>
      <c r="J67" s="38">
        <v>1959.6666666666667</v>
      </c>
      <c r="K67" s="38">
        <v>1973.7333333333333</v>
      </c>
      <c r="L67" s="38">
        <v>1997.4666666666667</v>
      </c>
      <c r="M67" s="28">
        <v>1950</v>
      </c>
      <c r="N67" s="28">
        <v>1912.2</v>
      </c>
      <c r="O67" s="39">
        <v>2066550</v>
      </c>
      <c r="P67" s="40">
        <v>-5.8990938481854195E-2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222.65</v>
      </c>
      <c r="F68" s="37">
        <v>221.65</v>
      </c>
      <c r="G68" s="38">
        <v>219.10000000000002</v>
      </c>
      <c r="H68" s="38">
        <v>215.55</v>
      </c>
      <c r="I68" s="38">
        <v>213.00000000000003</v>
      </c>
      <c r="J68" s="38">
        <v>225.20000000000002</v>
      </c>
      <c r="K68" s="38">
        <v>227.75000000000003</v>
      </c>
      <c r="L68" s="38">
        <v>231.3</v>
      </c>
      <c r="M68" s="28">
        <v>224.2</v>
      </c>
      <c r="N68" s="28">
        <v>218.1</v>
      </c>
      <c r="O68" s="39">
        <v>17990000</v>
      </c>
      <c r="P68" s="40">
        <v>-3.2578343158547935E-3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3260.45</v>
      </c>
      <c r="F69" s="37">
        <v>3188.25</v>
      </c>
      <c r="G69" s="38">
        <v>3108.25</v>
      </c>
      <c r="H69" s="38">
        <v>2956.05</v>
      </c>
      <c r="I69" s="38">
        <v>2876.05</v>
      </c>
      <c r="J69" s="38">
        <v>3340.45</v>
      </c>
      <c r="K69" s="38">
        <v>3420.45</v>
      </c>
      <c r="L69" s="38">
        <v>3572.6499999999996</v>
      </c>
      <c r="M69" s="28">
        <v>3268.25</v>
      </c>
      <c r="N69" s="28">
        <v>3036.05</v>
      </c>
      <c r="O69" s="39">
        <v>4029600</v>
      </c>
      <c r="P69" s="40">
        <v>-7.752532478681394E-2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3239.65</v>
      </c>
      <c r="F70" s="37">
        <v>3190.1833333333329</v>
      </c>
      <c r="G70" s="38">
        <v>3100.7166666666658</v>
      </c>
      <c r="H70" s="38">
        <v>2961.7833333333328</v>
      </c>
      <c r="I70" s="38">
        <v>2872.3166666666657</v>
      </c>
      <c r="J70" s="38">
        <v>3329.1166666666659</v>
      </c>
      <c r="K70" s="38">
        <v>3418.583333333333</v>
      </c>
      <c r="L70" s="38">
        <v>3557.516666666666</v>
      </c>
      <c r="M70" s="28">
        <v>3279.65</v>
      </c>
      <c r="N70" s="28">
        <v>3051.25</v>
      </c>
      <c r="O70" s="39">
        <v>1334700</v>
      </c>
      <c r="P70" s="40">
        <v>0.22553543144411542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477.85</v>
      </c>
      <c r="F71" s="37">
        <v>475.75</v>
      </c>
      <c r="G71" s="38">
        <v>471.45</v>
      </c>
      <c r="H71" s="38">
        <v>465.05</v>
      </c>
      <c r="I71" s="38">
        <v>460.75</v>
      </c>
      <c r="J71" s="38">
        <v>482.15</v>
      </c>
      <c r="K71" s="38">
        <v>486.44999999999993</v>
      </c>
      <c r="L71" s="38">
        <v>492.84999999999997</v>
      </c>
      <c r="M71" s="28">
        <v>480.05</v>
      </c>
      <c r="N71" s="28">
        <v>469.35</v>
      </c>
      <c r="O71" s="39">
        <v>36593700</v>
      </c>
      <c r="P71" s="40">
        <v>2.2640291418822334E-2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4461.5</v>
      </c>
      <c r="F72" s="37">
        <v>4440.083333333333</v>
      </c>
      <c r="G72" s="38">
        <v>4405.6666666666661</v>
      </c>
      <c r="H72" s="38">
        <v>4349.833333333333</v>
      </c>
      <c r="I72" s="38">
        <v>4315.4166666666661</v>
      </c>
      <c r="J72" s="38">
        <v>4495.9166666666661</v>
      </c>
      <c r="K72" s="38">
        <v>4530.3333333333321</v>
      </c>
      <c r="L72" s="38">
        <v>4586.1666666666661</v>
      </c>
      <c r="M72" s="28">
        <v>4474.5</v>
      </c>
      <c r="N72" s="28">
        <v>4384.25</v>
      </c>
      <c r="O72" s="39">
        <v>3536625</v>
      </c>
      <c r="P72" s="40">
        <v>-4.0590030518819938E-2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3549.6</v>
      </c>
      <c r="F73" s="37">
        <v>3551.9833333333336</v>
      </c>
      <c r="G73" s="38">
        <v>3523.8666666666672</v>
      </c>
      <c r="H73" s="38">
        <v>3498.1333333333337</v>
      </c>
      <c r="I73" s="38">
        <v>3470.0166666666673</v>
      </c>
      <c r="J73" s="38">
        <v>3577.7166666666672</v>
      </c>
      <c r="K73" s="38">
        <v>3605.8333333333339</v>
      </c>
      <c r="L73" s="38">
        <v>3631.5666666666671</v>
      </c>
      <c r="M73" s="28">
        <v>3580.1</v>
      </c>
      <c r="N73" s="28">
        <v>3526.25</v>
      </c>
      <c r="O73" s="39">
        <v>3323425</v>
      </c>
      <c r="P73" s="40">
        <v>-5.1161628778416186E-2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2068.4</v>
      </c>
      <c r="F74" s="37">
        <v>2054.65</v>
      </c>
      <c r="G74" s="38">
        <v>2034.75</v>
      </c>
      <c r="H74" s="38">
        <v>2001.1</v>
      </c>
      <c r="I74" s="38">
        <v>1981.1999999999998</v>
      </c>
      <c r="J74" s="38">
        <v>2088.3000000000002</v>
      </c>
      <c r="K74" s="38">
        <v>2108.2000000000007</v>
      </c>
      <c r="L74" s="38">
        <v>2141.8500000000004</v>
      </c>
      <c r="M74" s="28">
        <v>2074.5500000000002</v>
      </c>
      <c r="N74" s="28">
        <v>2021</v>
      </c>
      <c r="O74" s="39">
        <v>1485825</v>
      </c>
      <c r="P74" s="40">
        <v>2.2259321090706734E-3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202.15</v>
      </c>
      <c r="F75" s="37">
        <v>202.73333333333335</v>
      </c>
      <c r="G75" s="38">
        <v>200.51666666666671</v>
      </c>
      <c r="H75" s="38">
        <v>198.88333333333335</v>
      </c>
      <c r="I75" s="38">
        <v>196.66666666666671</v>
      </c>
      <c r="J75" s="38">
        <v>204.3666666666667</v>
      </c>
      <c r="K75" s="38">
        <v>206.58333333333334</v>
      </c>
      <c r="L75" s="38">
        <v>208.2166666666667</v>
      </c>
      <c r="M75" s="28">
        <v>204.95</v>
      </c>
      <c r="N75" s="28">
        <v>201.1</v>
      </c>
      <c r="O75" s="39">
        <v>24256800</v>
      </c>
      <c r="P75" s="40">
        <v>-4.2897727272727275E-2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126.2</v>
      </c>
      <c r="F76" s="37">
        <v>125.89999999999999</v>
      </c>
      <c r="G76" s="38">
        <v>125.29999999999998</v>
      </c>
      <c r="H76" s="38">
        <v>124.39999999999999</v>
      </c>
      <c r="I76" s="38">
        <v>123.79999999999998</v>
      </c>
      <c r="J76" s="38">
        <v>126.79999999999998</v>
      </c>
      <c r="K76" s="38">
        <v>127.39999999999998</v>
      </c>
      <c r="L76" s="38">
        <v>128.29999999999998</v>
      </c>
      <c r="M76" s="28">
        <v>126.5</v>
      </c>
      <c r="N76" s="28">
        <v>125</v>
      </c>
      <c r="O76" s="39">
        <v>89005000</v>
      </c>
      <c r="P76" s="40">
        <v>-6.8887958991526305E-2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106.2</v>
      </c>
      <c r="F77" s="37">
        <v>105.66666666666667</v>
      </c>
      <c r="G77" s="38">
        <v>104.68333333333334</v>
      </c>
      <c r="H77" s="38">
        <v>103.16666666666667</v>
      </c>
      <c r="I77" s="38">
        <v>102.18333333333334</v>
      </c>
      <c r="J77" s="38">
        <v>107.18333333333334</v>
      </c>
      <c r="K77" s="38">
        <v>108.16666666666666</v>
      </c>
      <c r="L77" s="38">
        <v>109.68333333333334</v>
      </c>
      <c r="M77" s="28">
        <v>106.65</v>
      </c>
      <c r="N77" s="28">
        <v>104.15</v>
      </c>
      <c r="O77" s="39">
        <v>69841950</v>
      </c>
      <c r="P77" s="40">
        <v>-4.7304043934098851E-2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607.25</v>
      </c>
      <c r="F78" s="37">
        <v>599.73333333333335</v>
      </c>
      <c r="G78" s="38">
        <v>587.51666666666665</v>
      </c>
      <c r="H78" s="38">
        <v>567.7833333333333</v>
      </c>
      <c r="I78" s="38">
        <v>555.56666666666661</v>
      </c>
      <c r="J78" s="38">
        <v>619.4666666666667</v>
      </c>
      <c r="K78" s="38">
        <v>631.68333333333339</v>
      </c>
      <c r="L78" s="38">
        <v>651.41666666666674</v>
      </c>
      <c r="M78" s="28">
        <v>611.95000000000005</v>
      </c>
      <c r="N78" s="28">
        <v>580</v>
      </c>
      <c r="O78" s="39">
        <v>8389700</v>
      </c>
      <c r="P78" s="40">
        <v>0.16936135812449474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45.4</v>
      </c>
      <c r="F79" s="37">
        <v>45.25</v>
      </c>
      <c r="G79" s="38">
        <v>45</v>
      </c>
      <c r="H79" s="38">
        <v>44.6</v>
      </c>
      <c r="I79" s="38">
        <v>44.35</v>
      </c>
      <c r="J79" s="38">
        <v>45.65</v>
      </c>
      <c r="K79" s="38">
        <v>45.9</v>
      </c>
      <c r="L79" s="38">
        <v>46.3</v>
      </c>
      <c r="M79" s="28">
        <v>45.5</v>
      </c>
      <c r="N79" s="28">
        <v>44.85</v>
      </c>
      <c r="O79" s="39">
        <v>139567500</v>
      </c>
      <c r="P79" s="40">
        <v>6.5807560137457047E-2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602.45000000000005</v>
      </c>
      <c r="F80" s="37">
        <v>597.73333333333335</v>
      </c>
      <c r="G80" s="38">
        <v>590.76666666666665</v>
      </c>
      <c r="H80" s="38">
        <v>579.08333333333326</v>
      </c>
      <c r="I80" s="38">
        <v>572.11666666666656</v>
      </c>
      <c r="J80" s="38">
        <v>609.41666666666674</v>
      </c>
      <c r="K80" s="38">
        <v>616.38333333333344</v>
      </c>
      <c r="L80" s="38">
        <v>628.06666666666683</v>
      </c>
      <c r="M80" s="28">
        <v>604.70000000000005</v>
      </c>
      <c r="N80" s="28">
        <v>586.04999999999995</v>
      </c>
      <c r="O80" s="39">
        <v>6406400</v>
      </c>
      <c r="P80" s="40">
        <v>-2.1834061135371178E-2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1017.05</v>
      </c>
      <c r="F81" s="37">
        <v>1013.2833333333333</v>
      </c>
      <c r="G81" s="38">
        <v>1006.3666666666666</v>
      </c>
      <c r="H81" s="38">
        <v>995.68333333333328</v>
      </c>
      <c r="I81" s="38">
        <v>988.76666666666654</v>
      </c>
      <c r="J81" s="38">
        <v>1023.9666666666666</v>
      </c>
      <c r="K81" s="38">
        <v>1030.8833333333332</v>
      </c>
      <c r="L81" s="38">
        <v>1041.5666666666666</v>
      </c>
      <c r="M81" s="28">
        <v>1020.2</v>
      </c>
      <c r="N81" s="28">
        <v>1002.6</v>
      </c>
      <c r="O81" s="39">
        <v>7476000</v>
      </c>
      <c r="P81" s="40">
        <v>-2.0024028834601522E-3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1344.05</v>
      </c>
      <c r="F82" s="37">
        <v>1336.05</v>
      </c>
      <c r="G82" s="38">
        <v>1324.1999999999998</v>
      </c>
      <c r="H82" s="38">
        <v>1304.3499999999999</v>
      </c>
      <c r="I82" s="38">
        <v>1292.4999999999998</v>
      </c>
      <c r="J82" s="38">
        <v>1355.8999999999999</v>
      </c>
      <c r="K82" s="38">
        <v>1367.7499999999998</v>
      </c>
      <c r="L82" s="38">
        <v>1387.6</v>
      </c>
      <c r="M82" s="28">
        <v>1347.9</v>
      </c>
      <c r="N82" s="28">
        <v>1316.2</v>
      </c>
      <c r="O82" s="39">
        <v>4783100</v>
      </c>
      <c r="P82" s="40">
        <v>-5.1943865268324644E-3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277.10000000000002</v>
      </c>
      <c r="F83" s="37">
        <v>278.0333333333333</v>
      </c>
      <c r="G83" s="38">
        <v>274.36666666666662</v>
      </c>
      <c r="H83" s="38">
        <v>271.63333333333333</v>
      </c>
      <c r="I83" s="38">
        <v>267.96666666666664</v>
      </c>
      <c r="J83" s="38">
        <v>280.76666666666659</v>
      </c>
      <c r="K83" s="38">
        <v>284.43333333333334</v>
      </c>
      <c r="L83" s="38">
        <v>287.16666666666657</v>
      </c>
      <c r="M83" s="28">
        <v>281.7</v>
      </c>
      <c r="N83" s="28">
        <v>275.3</v>
      </c>
      <c r="O83" s="39">
        <v>8708000</v>
      </c>
      <c r="P83" s="40">
        <v>-5.7090659968029233E-3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1716.65</v>
      </c>
      <c r="F84" s="37">
        <v>1717.8500000000001</v>
      </c>
      <c r="G84" s="38">
        <v>1706.5000000000002</v>
      </c>
      <c r="H84" s="38">
        <v>1696.3500000000001</v>
      </c>
      <c r="I84" s="38">
        <v>1685.0000000000002</v>
      </c>
      <c r="J84" s="38">
        <v>1728.0000000000002</v>
      </c>
      <c r="K84" s="38">
        <v>1739.3500000000001</v>
      </c>
      <c r="L84" s="38">
        <v>1749.5000000000002</v>
      </c>
      <c r="M84" s="28">
        <v>1729.2</v>
      </c>
      <c r="N84" s="28">
        <v>1707.7</v>
      </c>
      <c r="O84" s="39">
        <v>12553775</v>
      </c>
      <c r="P84" s="40">
        <v>-1.2470712720126975E-3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482.55</v>
      </c>
      <c r="F85" s="37">
        <v>480.26666666666665</v>
      </c>
      <c r="G85" s="38">
        <v>476.08333333333331</v>
      </c>
      <c r="H85" s="38">
        <v>469.61666666666667</v>
      </c>
      <c r="I85" s="38">
        <v>465.43333333333334</v>
      </c>
      <c r="J85" s="38">
        <v>486.73333333333329</v>
      </c>
      <c r="K85" s="38">
        <v>490.91666666666669</v>
      </c>
      <c r="L85" s="38">
        <v>497.38333333333327</v>
      </c>
      <c r="M85" s="28">
        <v>484.45</v>
      </c>
      <c r="N85" s="28">
        <v>473.8</v>
      </c>
      <c r="O85" s="39">
        <v>6482500</v>
      </c>
      <c r="P85" s="40">
        <v>-1.1556240369799693E-3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3089.05</v>
      </c>
      <c r="F86" s="37">
        <v>3075.8166666666671</v>
      </c>
      <c r="G86" s="38">
        <v>3054.6833333333343</v>
      </c>
      <c r="H86" s="38">
        <v>3020.3166666666671</v>
      </c>
      <c r="I86" s="38">
        <v>2999.1833333333343</v>
      </c>
      <c r="J86" s="38">
        <v>3110.1833333333343</v>
      </c>
      <c r="K86" s="38">
        <v>3131.3166666666666</v>
      </c>
      <c r="L86" s="38">
        <v>3165.6833333333343</v>
      </c>
      <c r="M86" s="28">
        <v>3096.95</v>
      </c>
      <c r="N86" s="28">
        <v>3041.45</v>
      </c>
      <c r="O86" s="39">
        <v>2861700</v>
      </c>
      <c r="P86" s="40">
        <v>3.4374322272825851E-2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1266.8499999999999</v>
      </c>
      <c r="F87" s="37">
        <v>1267.95</v>
      </c>
      <c r="G87" s="38">
        <v>1257.3000000000002</v>
      </c>
      <c r="H87" s="38">
        <v>1247.7500000000002</v>
      </c>
      <c r="I87" s="38">
        <v>1237.1000000000004</v>
      </c>
      <c r="J87" s="38">
        <v>1277.5</v>
      </c>
      <c r="K87" s="38">
        <v>1288.1500000000001</v>
      </c>
      <c r="L87" s="38">
        <v>1297.6999999999998</v>
      </c>
      <c r="M87" s="28">
        <v>1278.5999999999999</v>
      </c>
      <c r="N87" s="28">
        <v>1258.4000000000001</v>
      </c>
      <c r="O87" s="39">
        <v>5513500</v>
      </c>
      <c r="P87" s="40">
        <v>2.7966812715577515E-2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1119.55</v>
      </c>
      <c r="F88" s="37">
        <v>1110.45</v>
      </c>
      <c r="G88" s="38">
        <v>1099.45</v>
      </c>
      <c r="H88" s="38">
        <v>1079.3499999999999</v>
      </c>
      <c r="I88" s="38">
        <v>1068.3499999999999</v>
      </c>
      <c r="J88" s="38">
        <v>1130.5500000000002</v>
      </c>
      <c r="K88" s="38">
        <v>1141.5500000000002</v>
      </c>
      <c r="L88" s="38">
        <v>1161.6500000000003</v>
      </c>
      <c r="M88" s="28">
        <v>1121.45</v>
      </c>
      <c r="N88" s="28">
        <v>1090.3499999999999</v>
      </c>
      <c r="O88" s="39">
        <v>11444300</v>
      </c>
      <c r="P88" s="40">
        <v>1.9391445317371244E-2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2705.65</v>
      </c>
      <c r="F89" s="37">
        <v>2708.9</v>
      </c>
      <c r="G89" s="38">
        <v>2693.8500000000004</v>
      </c>
      <c r="H89" s="38">
        <v>2682.05</v>
      </c>
      <c r="I89" s="38">
        <v>2667.0000000000005</v>
      </c>
      <c r="J89" s="38">
        <v>2720.7000000000003</v>
      </c>
      <c r="K89" s="38">
        <v>2735.7500000000005</v>
      </c>
      <c r="L89" s="38">
        <v>2747.55</v>
      </c>
      <c r="M89" s="28">
        <v>2723.95</v>
      </c>
      <c r="N89" s="28">
        <v>2697.1</v>
      </c>
      <c r="O89" s="39">
        <v>20132100</v>
      </c>
      <c r="P89" s="40">
        <v>-2.5416926781414431E-3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1781.75</v>
      </c>
      <c r="F90" s="37">
        <v>1790.7666666666664</v>
      </c>
      <c r="G90" s="38">
        <v>1767.0833333333328</v>
      </c>
      <c r="H90" s="38">
        <v>1752.4166666666663</v>
      </c>
      <c r="I90" s="38">
        <v>1728.7333333333327</v>
      </c>
      <c r="J90" s="38">
        <v>1805.4333333333329</v>
      </c>
      <c r="K90" s="38">
        <v>1829.1166666666663</v>
      </c>
      <c r="L90" s="38">
        <v>1843.7833333333331</v>
      </c>
      <c r="M90" s="28">
        <v>1814.45</v>
      </c>
      <c r="N90" s="28">
        <v>1776.1</v>
      </c>
      <c r="O90" s="39">
        <v>2436300</v>
      </c>
      <c r="P90" s="40">
        <v>9.6978739276389406E-3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1640.15</v>
      </c>
      <c r="F91" s="37">
        <v>1641.7166666666665</v>
      </c>
      <c r="G91" s="38">
        <v>1631.9333333333329</v>
      </c>
      <c r="H91" s="38">
        <v>1623.7166666666665</v>
      </c>
      <c r="I91" s="38">
        <v>1613.9333333333329</v>
      </c>
      <c r="J91" s="38">
        <v>1649.9333333333329</v>
      </c>
      <c r="K91" s="38">
        <v>1659.7166666666662</v>
      </c>
      <c r="L91" s="38">
        <v>1667.9333333333329</v>
      </c>
      <c r="M91" s="28">
        <v>1651.5</v>
      </c>
      <c r="N91" s="28">
        <v>1633.5</v>
      </c>
      <c r="O91" s="39">
        <v>73043300</v>
      </c>
      <c r="P91" s="40">
        <v>3.0774365302970327E-2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568.35</v>
      </c>
      <c r="F92" s="37">
        <v>564.5333333333333</v>
      </c>
      <c r="G92" s="38">
        <v>559.06666666666661</v>
      </c>
      <c r="H92" s="38">
        <v>549.7833333333333</v>
      </c>
      <c r="I92" s="38">
        <v>544.31666666666661</v>
      </c>
      <c r="J92" s="38">
        <v>573.81666666666661</v>
      </c>
      <c r="K92" s="38">
        <v>579.2833333333333</v>
      </c>
      <c r="L92" s="38">
        <v>588.56666666666661</v>
      </c>
      <c r="M92" s="28">
        <v>570</v>
      </c>
      <c r="N92" s="28">
        <v>555.25</v>
      </c>
      <c r="O92" s="39">
        <v>17932200</v>
      </c>
      <c r="P92" s="40">
        <v>-1.8979979183248639E-3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2692.75</v>
      </c>
      <c r="F93" s="37">
        <v>2697.7666666666664</v>
      </c>
      <c r="G93" s="38">
        <v>2669.3833333333328</v>
      </c>
      <c r="H93" s="38">
        <v>2646.0166666666664</v>
      </c>
      <c r="I93" s="38">
        <v>2617.6333333333328</v>
      </c>
      <c r="J93" s="38">
        <v>2721.1333333333328</v>
      </c>
      <c r="K93" s="38">
        <v>2749.516666666666</v>
      </c>
      <c r="L93" s="38">
        <v>2772.8833333333328</v>
      </c>
      <c r="M93" s="28">
        <v>2726.15</v>
      </c>
      <c r="N93" s="28">
        <v>2674.4</v>
      </c>
      <c r="O93" s="39">
        <v>4153500</v>
      </c>
      <c r="P93" s="40">
        <v>2.7153349655018918E-2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408.8</v>
      </c>
      <c r="F94" s="37">
        <v>407.31666666666666</v>
      </c>
      <c r="G94" s="38">
        <v>404.73333333333335</v>
      </c>
      <c r="H94" s="38">
        <v>400.66666666666669</v>
      </c>
      <c r="I94" s="38">
        <v>398.08333333333337</v>
      </c>
      <c r="J94" s="38">
        <v>411.38333333333333</v>
      </c>
      <c r="K94" s="38">
        <v>413.9666666666667</v>
      </c>
      <c r="L94" s="38">
        <v>418.0333333333333</v>
      </c>
      <c r="M94" s="28">
        <v>409.9</v>
      </c>
      <c r="N94" s="28">
        <v>403.25</v>
      </c>
      <c r="O94" s="39">
        <v>30361800</v>
      </c>
      <c r="P94" s="40">
        <v>-9.2736409319323886E-3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103.85</v>
      </c>
      <c r="F95" s="37">
        <v>103.31666666666666</v>
      </c>
      <c r="G95" s="38">
        <v>102.53333333333333</v>
      </c>
      <c r="H95" s="38">
        <v>101.21666666666667</v>
      </c>
      <c r="I95" s="38">
        <v>100.43333333333334</v>
      </c>
      <c r="J95" s="38">
        <v>104.63333333333333</v>
      </c>
      <c r="K95" s="38">
        <v>105.41666666666666</v>
      </c>
      <c r="L95" s="38">
        <v>106.73333333333332</v>
      </c>
      <c r="M95" s="28">
        <v>104.1</v>
      </c>
      <c r="N95" s="28">
        <v>102</v>
      </c>
      <c r="O95" s="39">
        <v>21008600</v>
      </c>
      <c r="P95" s="40">
        <v>-4.4259945863567088E-2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255.4</v>
      </c>
      <c r="F96" s="37">
        <v>254.73333333333335</v>
      </c>
      <c r="G96" s="38">
        <v>252.9666666666667</v>
      </c>
      <c r="H96" s="38">
        <v>250.53333333333336</v>
      </c>
      <c r="I96" s="38">
        <v>248.76666666666671</v>
      </c>
      <c r="J96" s="38">
        <v>257.16666666666669</v>
      </c>
      <c r="K96" s="38">
        <v>258.93333333333334</v>
      </c>
      <c r="L96" s="38">
        <v>261.36666666666667</v>
      </c>
      <c r="M96" s="28">
        <v>256.5</v>
      </c>
      <c r="N96" s="28">
        <v>252.3</v>
      </c>
      <c r="O96" s="39">
        <v>19588500</v>
      </c>
      <c r="P96" s="40">
        <v>-2.7491408934707906E-3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2634.9</v>
      </c>
      <c r="F97" s="37">
        <v>2637.5</v>
      </c>
      <c r="G97" s="38">
        <v>2621.6</v>
      </c>
      <c r="H97" s="38">
        <v>2608.2999999999997</v>
      </c>
      <c r="I97" s="38">
        <v>2592.3999999999996</v>
      </c>
      <c r="J97" s="38">
        <v>2650.8</v>
      </c>
      <c r="K97" s="38">
        <v>2666.7</v>
      </c>
      <c r="L97" s="38">
        <v>2680.0000000000005</v>
      </c>
      <c r="M97" s="28">
        <v>2653.4</v>
      </c>
      <c r="N97" s="28">
        <v>2624.2</v>
      </c>
      <c r="O97" s="39">
        <v>9683100</v>
      </c>
      <c r="P97" s="40">
        <v>3.2948929159802307E-3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113.8</v>
      </c>
      <c r="F98" s="37">
        <v>113.60000000000001</v>
      </c>
      <c r="G98" s="38">
        <v>111.95000000000002</v>
      </c>
      <c r="H98" s="38">
        <v>110.10000000000001</v>
      </c>
      <c r="I98" s="38">
        <v>108.45000000000002</v>
      </c>
      <c r="J98" s="38">
        <v>115.45000000000002</v>
      </c>
      <c r="K98" s="38">
        <v>117.10000000000002</v>
      </c>
      <c r="L98" s="38">
        <v>118.95000000000002</v>
      </c>
      <c r="M98" s="28">
        <v>115.25</v>
      </c>
      <c r="N98" s="28">
        <v>111.75</v>
      </c>
      <c r="O98" s="39">
        <v>57820300</v>
      </c>
      <c r="P98" s="40">
        <v>8.3341140144119974E-2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949.9</v>
      </c>
      <c r="F99" s="37">
        <v>949.83333333333337</v>
      </c>
      <c r="G99" s="38">
        <v>945.9666666666667</v>
      </c>
      <c r="H99" s="38">
        <v>942.0333333333333</v>
      </c>
      <c r="I99" s="38">
        <v>938.16666666666663</v>
      </c>
      <c r="J99" s="38">
        <v>953.76666666666677</v>
      </c>
      <c r="K99" s="38">
        <v>957.63333333333333</v>
      </c>
      <c r="L99" s="38">
        <v>961.56666666666683</v>
      </c>
      <c r="M99" s="28">
        <v>953.7</v>
      </c>
      <c r="N99" s="28">
        <v>945.9</v>
      </c>
      <c r="O99" s="39">
        <v>77394100</v>
      </c>
      <c r="P99" s="40">
        <v>5.9137681620918363E-3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1096.25</v>
      </c>
      <c r="F100" s="37">
        <v>1091.2166666666667</v>
      </c>
      <c r="G100" s="38">
        <v>1082.8833333333334</v>
      </c>
      <c r="H100" s="38">
        <v>1069.5166666666667</v>
      </c>
      <c r="I100" s="38">
        <v>1061.1833333333334</v>
      </c>
      <c r="J100" s="38">
        <v>1104.5833333333335</v>
      </c>
      <c r="K100" s="38">
        <v>1112.9166666666665</v>
      </c>
      <c r="L100" s="38">
        <v>1126.2833333333335</v>
      </c>
      <c r="M100" s="28">
        <v>1099.55</v>
      </c>
      <c r="N100" s="28">
        <v>1077.8499999999999</v>
      </c>
      <c r="O100" s="39">
        <v>5407425</v>
      </c>
      <c r="P100" s="40">
        <v>9.3436258303254568E-2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435.8</v>
      </c>
      <c r="F101" s="37">
        <v>432.68333333333334</v>
      </c>
      <c r="G101" s="38">
        <v>427.41666666666669</v>
      </c>
      <c r="H101" s="38">
        <v>419.03333333333336</v>
      </c>
      <c r="I101" s="38">
        <v>413.76666666666671</v>
      </c>
      <c r="J101" s="38">
        <v>441.06666666666666</v>
      </c>
      <c r="K101" s="38">
        <v>446.33333333333331</v>
      </c>
      <c r="L101" s="38">
        <v>454.71666666666664</v>
      </c>
      <c r="M101" s="28">
        <v>437.95</v>
      </c>
      <c r="N101" s="28">
        <v>424.3</v>
      </c>
      <c r="O101" s="39">
        <v>13545000</v>
      </c>
      <c r="P101" s="40">
        <v>-1.8478260869565218E-2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7.05</v>
      </c>
      <c r="F102" s="37">
        <v>7.0333333333333323</v>
      </c>
      <c r="G102" s="38">
        <v>6.966666666666665</v>
      </c>
      <c r="H102" s="38">
        <v>6.8833333333333329</v>
      </c>
      <c r="I102" s="38">
        <v>6.8166666666666655</v>
      </c>
      <c r="J102" s="38">
        <v>7.1166666666666645</v>
      </c>
      <c r="K102" s="38">
        <v>7.1833333333333327</v>
      </c>
      <c r="L102" s="38">
        <v>7.2666666666666639</v>
      </c>
      <c r="M102" s="28">
        <v>7.1</v>
      </c>
      <c r="N102" s="28">
        <v>6.95</v>
      </c>
      <c r="O102" s="39">
        <v>713520000</v>
      </c>
      <c r="P102" s="40">
        <v>0.10262551961799385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90.9</v>
      </c>
      <c r="F103" s="37">
        <v>90.38333333333334</v>
      </c>
      <c r="G103" s="38">
        <v>89.816666666666677</v>
      </c>
      <c r="H103" s="38">
        <v>88.733333333333334</v>
      </c>
      <c r="I103" s="38">
        <v>88.166666666666671</v>
      </c>
      <c r="J103" s="38">
        <v>91.466666666666683</v>
      </c>
      <c r="K103" s="38">
        <v>92.033333333333346</v>
      </c>
      <c r="L103" s="38">
        <v>93.116666666666688</v>
      </c>
      <c r="M103" s="28">
        <v>90.95</v>
      </c>
      <c r="N103" s="28">
        <v>89.3</v>
      </c>
      <c r="O103" s="39">
        <v>185950000</v>
      </c>
      <c r="P103" s="40">
        <v>2.1017460659624918E-3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66.400000000000006</v>
      </c>
      <c r="F104" s="37">
        <v>66.466666666666683</v>
      </c>
      <c r="G104" s="38">
        <v>65.983333333333363</v>
      </c>
      <c r="H104" s="38">
        <v>65.566666666666677</v>
      </c>
      <c r="I104" s="38">
        <v>65.083333333333357</v>
      </c>
      <c r="J104" s="38">
        <v>66.883333333333368</v>
      </c>
      <c r="K104" s="38">
        <v>67.366666666666688</v>
      </c>
      <c r="L104" s="38">
        <v>67.783333333333374</v>
      </c>
      <c r="M104" s="28">
        <v>66.95</v>
      </c>
      <c r="N104" s="28">
        <v>66.05</v>
      </c>
      <c r="O104" s="39">
        <v>245400000</v>
      </c>
      <c r="P104" s="40">
        <v>2.8801408627845554E-2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156.05000000000001</v>
      </c>
      <c r="F105" s="37">
        <v>156.16666666666666</v>
      </c>
      <c r="G105" s="38">
        <v>154.13333333333333</v>
      </c>
      <c r="H105" s="38">
        <v>152.21666666666667</v>
      </c>
      <c r="I105" s="38">
        <v>150.18333333333334</v>
      </c>
      <c r="J105" s="38">
        <v>158.08333333333331</v>
      </c>
      <c r="K105" s="38">
        <v>160.11666666666667</v>
      </c>
      <c r="L105" s="38">
        <v>162.0333333333333</v>
      </c>
      <c r="M105" s="28">
        <v>158.19999999999999</v>
      </c>
      <c r="N105" s="28">
        <v>154.25</v>
      </c>
      <c r="O105" s="39">
        <v>40942500</v>
      </c>
      <c r="P105" s="40">
        <v>2.9514380009429516E-2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478.2</v>
      </c>
      <c r="F106" s="37">
        <v>475.11666666666662</v>
      </c>
      <c r="G106" s="38">
        <v>471.43333333333322</v>
      </c>
      <c r="H106" s="38">
        <v>464.66666666666663</v>
      </c>
      <c r="I106" s="38">
        <v>460.98333333333323</v>
      </c>
      <c r="J106" s="38">
        <v>481.88333333333321</v>
      </c>
      <c r="K106" s="38">
        <v>485.56666666666661</v>
      </c>
      <c r="L106" s="38">
        <v>492.3333333333332</v>
      </c>
      <c r="M106" s="28">
        <v>478.8</v>
      </c>
      <c r="N106" s="28">
        <v>468.35</v>
      </c>
      <c r="O106" s="39">
        <v>7803125</v>
      </c>
      <c r="P106" s="40">
        <v>-1.7996193112995329E-2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372</v>
      </c>
      <c r="F107" s="37">
        <v>371.95</v>
      </c>
      <c r="G107" s="38">
        <v>369.2</v>
      </c>
      <c r="H107" s="38">
        <v>366.4</v>
      </c>
      <c r="I107" s="38">
        <v>363.65</v>
      </c>
      <c r="J107" s="38">
        <v>374.75</v>
      </c>
      <c r="K107" s="38">
        <v>377.5</v>
      </c>
      <c r="L107" s="38">
        <v>380.3</v>
      </c>
      <c r="M107" s="28">
        <v>374.7</v>
      </c>
      <c r="N107" s="28">
        <v>369.15</v>
      </c>
      <c r="O107" s="39">
        <v>24066000</v>
      </c>
      <c r="P107" s="40">
        <v>1.2793535897651713E-2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195</v>
      </c>
      <c r="F108" s="37">
        <v>193.73333333333335</v>
      </c>
      <c r="G108" s="38">
        <v>191.56666666666669</v>
      </c>
      <c r="H108" s="38">
        <v>188.13333333333335</v>
      </c>
      <c r="I108" s="38">
        <v>185.9666666666667</v>
      </c>
      <c r="J108" s="38">
        <v>197.16666666666669</v>
      </c>
      <c r="K108" s="38">
        <v>199.33333333333331</v>
      </c>
      <c r="L108" s="38">
        <v>202.76666666666668</v>
      </c>
      <c r="M108" s="28">
        <v>195.9</v>
      </c>
      <c r="N108" s="28">
        <v>190.3</v>
      </c>
      <c r="O108" s="39">
        <v>17521800</v>
      </c>
      <c r="P108" s="40">
        <v>-1.8359057676685622E-2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5591.9</v>
      </c>
      <c r="F109" s="37">
        <v>5582.833333333333</v>
      </c>
      <c r="G109" s="38">
        <v>5547.0666666666657</v>
      </c>
      <c r="H109" s="38">
        <v>5502.2333333333327</v>
      </c>
      <c r="I109" s="38">
        <v>5466.4666666666653</v>
      </c>
      <c r="J109" s="38">
        <v>5627.6666666666661</v>
      </c>
      <c r="K109" s="38">
        <v>5663.4333333333343</v>
      </c>
      <c r="L109" s="38">
        <v>5708.2666666666664</v>
      </c>
      <c r="M109" s="28">
        <v>5618.6</v>
      </c>
      <c r="N109" s="28">
        <v>5538</v>
      </c>
      <c r="O109" s="39">
        <v>403500</v>
      </c>
      <c r="P109" s="40">
        <v>6.6613798572561458E-2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2287.15</v>
      </c>
      <c r="F110" s="37">
        <v>2278.2166666666667</v>
      </c>
      <c r="G110" s="38">
        <v>2262.4333333333334</v>
      </c>
      <c r="H110" s="38">
        <v>2237.7166666666667</v>
      </c>
      <c r="I110" s="38">
        <v>2221.9333333333334</v>
      </c>
      <c r="J110" s="38">
        <v>2302.9333333333334</v>
      </c>
      <c r="K110" s="38">
        <v>2318.7166666666672</v>
      </c>
      <c r="L110" s="38">
        <v>2343.4333333333334</v>
      </c>
      <c r="M110" s="28">
        <v>2294</v>
      </c>
      <c r="N110" s="28">
        <v>2253.5</v>
      </c>
      <c r="O110" s="39">
        <v>3402000</v>
      </c>
      <c r="P110" s="40">
        <v>-2.3339936267332703E-2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1244.45</v>
      </c>
      <c r="F111" s="37">
        <v>1242.8</v>
      </c>
      <c r="G111" s="38">
        <v>1233.05</v>
      </c>
      <c r="H111" s="38">
        <v>1221.6500000000001</v>
      </c>
      <c r="I111" s="38">
        <v>1211.9000000000001</v>
      </c>
      <c r="J111" s="38">
        <v>1254.1999999999998</v>
      </c>
      <c r="K111" s="38">
        <v>1263.9499999999998</v>
      </c>
      <c r="L111" s="38">
        <v>1275.3499999999997</v>
      </c>
      <c r="M111" s="28">
        <v>1252.55</v>
      </c>
      <c r="N111" s="28">
        <v>1231.4000000000001</v>
      </c>
      <c r="O111" s="39">
        <v>20334650</v>
      </c>
      <c r="P111" s="40">
        <v>-2.7099117030005671E-2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143.5</v>
      </c>
      <c r="F112" s="37">
        <v>143.56666666666666</v>
      </c>
      <c r="G112" s="38">
        <v>141.88333333333333</v>
      </c>
      <c r="H112" s="38">
        <v>140.26666666666665</v>
      </c>
      <c r="I112" s="38">
        <v>138.58333333333331</v>
      </c>
      <c r="J112" s="38">
        <v>145.18333333333334</v>
      </c>
      <c r="K112" s="38">
        <v>146.86666666666667</v>
      </c>
      <c r="L112" s="38">
        <v>148.48333333333335</v>
      </c>
      <c r="M112" s="28">
        <v>145.25</v>
      </c>
      <c r="N112" s="28">
        <v>141.94999999999999</v>
      </c>
      <c r="O112" s="39">
        <v>38186000</v>
      </c>
      <c r="P112" s="40">
        <v>4.3185121239605301E-2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1293.45</v>
      </c>
      <c r="F113" s="37">
        <v>1287.5</v>
      </c>
      <c r="G113" s="38">
        <v>1278.6500000000001</v>
      </c>
      <c r="H113" s="38">
        <v>1263.8500000000001</v>
      </c>
      <c r="I113" s="38">
        <v>1255.0000000000002</v>
      </c>
      <c r="J113" s="38">
        <v>1302.3</v>
      </c>
      <c r="K113" s="38">
        <v>1311.1499999999999</v>
      </c>
      <c r="L113" s="38">
        <v>1325.9499999999998</v>
      </c>
      <c r="M113" s="28">
        <v>1296.3499999999999</v>
      </c>
      <c r="N113" s="28">
        <v>1272.7</v>
      </c>
      <c r="O113" s="39">
        <v>48557200</v>
      </c>
      <c r="P113" s="40">
        <v>-3.2355004304435164E-2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560.54999999999995</v>
      </c>
      <c r="F114" s="37">
        <v>556.34999999999991</v>
      </c>
      <c r="G114" s="38">
        <v>544.79999999999984</v>
      </c>
      <c r="H114" s="38">
        <v>529.04999999999995</v>
      </c>
      <c r="I114" s="38">
        <v>517.49999999999989</v>
      </c>
      <c r="J114" s="38">
        <v>572.0999999999998</v>
      </c>
      <c r="K114" s="38">
        <v>583.65</v>
      </c>
      <c r="L114" s="38">
        <v>599.39999999999975</v>
      </c>
      <c r="M114" s="28">
        <v>567.9</v>
      </c>
      <c r="N114" s="28">
        <v>540.6</v>
      </c>
      <c r="O114" s="39">
        <v>4863700</v>
      </c>
      <c r="P114" s="40">
        <v>6.9563777147471067E-3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87</v>
      </c>
      <c r="F115" s="37">
        <v>86.399999999999991</v>
      </c>
      <c r="G115" s="38">
        <v>85.699999999999989</v>
      </c>
      <c r="H115" s="38">
        <v>84.399999999999991</v>
      </c>
      <c r="I115" s="38">
        <v>83.699999999999989</v>
      </c>
      <c r="J115" s="38">
        <v>87.699999999999989</v>
      </c>
      <c r="K115" s="38">
        <v>88.4</v>
      </c>
      <c r="L115" s="38">
        <v>89.699999999999989</v>
      </c>
      <c r="M115" s="28">
        <v>87.1</v>
      </c>
      <c r="N115" s="28">
        <v>85.1</v>
      </c>
      <c r="O115" s="39">
        <v>73836750</v>
      </c>
      <c r="P115" s="40">
        <v>-2.522847213283563E-2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684.5</v>
      </c>
      <c r="F116" s="37">
        <v>680.36666666666667</v>
      </c>
      <c r="G116" s="38">
        <v>674.83333333333337</v>
      </c>
      <c r="H116" s="38">
        <v>665.16666666666674</v>
      </c>
      <c r="I116" s="38">
        <v>659.63333333333344</v>
      </c>
      <c r="J116" s="38">
        <v>690.0333333333333</v>
      </c>
      <c r="K116" s="38">
        <v>695.56666666666661</v>
      </c>
      <c r="L116" s="38">
        <v>705.23333333333323</v>
      </c>
      <c r="M116" s="28">
        <v>685.9</v>
      </c>
      <c r="N116" s="28">
        <v>670.7</v>
      </c>
      <c r="O116" s="39">
        <v>3966300</v>
      </c>
      <c r="P116" s="40">
        <v>-4.3273753527751646E-2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625.4</v>
      </c>
      <c r="F117" s="37">
        <v>619.38333333333333</v>
      </c>
      <c r="G117" s="38">
        <v>612.31666666666661</v>
      </c>
      <c r="H117" s="38">
        <v>599.23333333333323</v>
      </c>
      <c r="I117" s="38">
        <v>592.16666666666652</v>
      </c>
      <c r="J117" s="38">
        <v>632.4666666666667</v>
      </c>
      <c r="K117" s="38">
        <v>639.53333333333353</v>
      </c>
      <c r="L117" s="38">
        <v>652.61666666666679</v>
      </c>
      <c r="M117" s="28">
        <v>626.45000000000005</v>
      </c>
      <c r="N117" s="28">
        <v>606.29999999999995</v>
      </c>
      <c r="O117" s="39">
        <v>12705000</v>
      </c>
      <c r="P117" s="40">
        <v>-0.11149186146126545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424.75</v>
      </c>
      <c r="F118" s="37">
        <v>423.34999999999997</v>
      </c>
      <c r="G118" s="38">
        <v>421.04999999999995</v>
      </c>
      <c r="H118" s="38">
        <v>417.34999999999997</v>
      </c>
      <c r="I118" s="38">
        <v>415.04999999999995</v>
      </c>
      <c r="J118" s="38">
        <v>427.04999999999995</v>
      </c>
      <c r="K118" s="38">
        <v>429.35</v>
      </c>
      <c r="L118" s="38">
        <v>433.04999999999995</v>
      </c>
      <c r="M118" s="28">
        <v>425.65</v>
      </c>
      <c r="N118" s="28">
        <v>419.65</v>
      </c>
      <c r="O118" s="39">
        <v>76755200</v>
      </c>
      <c r="P118" s="40">
        <v>-3.8155388471177942E-2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526.5</v>
      </c>
      <c r="F119" s="37">
        <v>523.93333333333328</v>
      </c>
      <c r="G119" s="38">
        <v>519.11666666666656</v>
      </c>
      <c r="H119" s="38">
        <v>511.73333333333323</v>
      </c>
      <c r="I119" s="38">
        <v>506.91666666666652</v>
      </c>
      <c r="J119" s="38">
        <v>531.31666666666661</v>
      </c>
      <c r="K119" s="38">
        <v>536.13333333333344</v>
      </c>
      <c r="L119" s="38">
        <v>543.51666666666665</v>
      </c>
      <c r="M119" s="28">
        <v>528.75</v>
      </c>
      <c r="N119" s="28">
        <v>516.54999999999995</v>
      </c>
      <c r="O119" s="39">
        <v>22191250</v>
      </c>
      <c r="P119" s="40">
        <v>2.7110985597288903E-3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2989.05</v>
      </c>
      <c r="F120" s="37">
        <v>2991.85</v>
      </c>
      <c r="G120" s="38">
        <v>2959.6</v>
      </c>
      <c r="H120" s="38">
        <v>2930.15</v>
      </c>
      <c r="I120" s="38">
        <v>2897.9</v>
      </c>
      <c r="J120" s="38">
        <v>3021.2999999999997</v>
      </c>
      <c r="K120" s="38">
        <v>3053.5499999999997</v>
      </c>
      <c r="L120" s="38">
        <v>3082.9999999999995</v>
      </c>
      <c r="M120" s="28">
        <v>3024.1</v>
      </c>
      <c r="N120" s="28">
        <v>2962.4</v>
      </c>
      <c r="O120" s="39">
        <v>474000</v>
      </c>
      <c r="P120" s="40">
        <v>9.3425605536332182E-2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704.95</v>
      </c>
      <c r="F121" s="37">
        <v>700.2166666666667</v>
      </c>
      <c r="G121" s="38">
        <v>691.43333333333339</v>
      </c>
      <c r="H121" s="38">
        <v>677.91666666666674</v>
      </c>
      <c r="I121" s="38">
        <v>669.13333333333344</v>
      </c>
      <c r="J121" s="38">
        <v>713.73333333333335</v>
      </c>
      <c r="K121" s="38">
        <v>722.51666666666665</v>
      </c>
      <c r="L121" s="38">
        <v>736.0333333333333</v>
      </c>
      <c r="M121" s="28">
        <v>709</v>
      </c>
      <c r="N121" s="28">
        <v>686.7</v>
      </c>
      <c r="O121" s="39">
        <v>26264250</v>
      </c>
      <c r="P121" s="40">
        <v>-2.3049111178065681E-2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467.3</v>
      </c>
      <c r="F122" s="37">
        <v>467.95</v>
      </c>
      <c r="G122" s="38">
        <v>461.84999999999997</v>
      </c>
      <c r="H122" s="38">
        <v>456.4</v>
      </c>
      <c r="I122" s="38">
        <v>450.29999999999995</v>
      </c>
      <c r="J122" s="38">
        <v>473.4</v>
      </c>
      <c r="K122" s="38">
        <v>479.5</v>
      </c>
      <c r="L122" s="38">
        <v>484.95</v>
      </c>
      <c r="M122" s="28">
        <v>474.05</v>
      </c>
      <c r="N122" s="28">
        <v>462.5</v>
      </c>
      <c r="O122" s="39">
        <v>17166250</v>
      </c>
      <c r="P122" s="40">
        <v>-4.4195434298440979E-2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1936.2</v>
      </c>
      <c r="F123" s="37">
        <v>1936.1833333333334</v>
      </c>
      <c r="G123" s="38">
        <v>1924.5666666666668</v>
      </c>
      <c r="H123" s="38">
        <v>1912.9333333333334</v>
      </c>
      <c r="I123" s="38">
        <v>1901.3166666666668</v>
      </c>
      <c r="J123" s="38">
        <v>1947.8166666666668</v>
      </c>
      <c r="K123" s="38">
        <v>1959.4333333333336</v>
      </c>
      <c r="L123" s="38">
        <v>1971.0666666666668</v>
      </c>
      <c r="M123" s="28">
        <v>1947.8</v>
      </c>
      <c r="N123" s="28">
        <v>1924.55</v>
      </c>
      <c r="O123" s="39">
        <v>27870000</v>
      </c>
      <c r="P123" s="40">
        <v>-2.0338885944683961E-3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99.65</v>
      </c>
      <c r="F124" s="37">
        <v>99.583333333333329</v>
      </c>
      <c r="G124" s="38">
        <v>98.86666666666666</v>
      </c>
      <c r="H124" s="38">
        <v>98.083333333333329</v>
      </c>
      <c r="I124" s="38">
        <v>97.36666666666666</v>
      </c>
      <c r="J124" s="38">
        <v>100.36666666666666</v>
      </c>
      <c r="K124" s="38">
        <v>101.08333333333333</v>
      </c>
      <c r="L124" s="38">
        <v>101.86666666666666</v>
      </c>
      <c r="M124" s="28">
        <v>100.3</v>
      </c>
      <c r="N124" s="28">
        <v>98.8</v>
      </c>
      <c r="O124" s="39">
        <v>80494480</v>
      </c>
      <c r="P124" s="40">
        <v>-3.3847472150814052E-2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2016.2</v>
      </c>
      <c r="F125" s="37">
        <v>1989.1166666666668</v>
      </c>
      <c r="G125" s="38">
        <v>1955.3333333333335</v>
      </c>
      <c r="H125" s="38">
        <v>1894.4666666666667</v>
      </c>
      <c r="I125" s="38">
        <v>1860.6833333333334</v>
      </c>
      <c r="J125" s="38">
        <v>2049.9833333333336</v>
      </c>
      <c r="K125" s="38">
        <v>2083.7666666666669</v>
      </c>
      <c r="L125" s="38">
        <v>2144.6333333333337</v>
      </c>
      <c r="M125" s="28">
        <v>2022.9</v>
      </c>
      <c r="N125" s="28">
        <v>1928.25</v>
      </c>
      <c r="O125" s="39">
        <v>928600</v>
      </c>
      <c r="P125" s="40">
        <v>-6.0596863935255436E-2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313.05</v>
      </c>
      <c r="F126" s="37">
        <v>312.51666666666665</v>
      </c>
      <c r="G126" s="38">
        <v>310.08333333333331</v>
      </c>
      <c r="H126" s="38">
        <v>307.11666666666667</v>
      </c>
      <c r="I126" s="38">
        <v>304.68333333333334</v>
      </c>
      <c r="J126" s="38">
        <v>315.48333333333329</v>
      </c>
      <c r="K126" s="38">
        <v>317.91666666666669</v>
      </c>
      <c r="L126" s="38">
        <v>320.88333333333327</v>
      </c>
      <c r="M126" s="28">
        <v>314.95</v>
      </c>
      <c r="N126" s="28">
        <v>309.55</v>
      </c>
      <c r="O126" s="39">
        <v>13764800</v>
      </c>
      <c r="P126" s="40">
        <v>-1.5829889462470149E-2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372.7</v>
      </c>
      <c r="F127" s="37">
        <v>373.25</v>
      </c>
      <c r="G127" s="38">
        <v>369.55</v>
      </c>
      <c r="H127" s="38">
        <v>366.40000000000003</v>
      </c>
      <c r="I127" s="38">
        <v>362.70000000000005</v>
      </c>
      <c r="J127" s="38">
        <v>376.4</v>
      </c>
      <c r="K127" s="38">
        <v>380.1</v>
      </c>
      <c r="L127" s="38">
        <v>383.24999999999994</v>
      </c>
      <c r="M127" s="28">
        <v>376.95</v>
      </c>
      <c r="N127" s="28">
        <v>370.1</v>
      </c>
      <c r="O127" s="39">
        <v>19116000</v>
      </c>
      <c r="P127" s="40">
        <v>-5.6000000000000001E-2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2218.9499999999998</v>
      </c>
      <c r="F128" s="37">
        <v>2208.6333333333332</v>
      </c>
      <c r="G128" s="38">
        <v>2192.2666666666664</v>
      </c>
      <c r="H128" s="38">
        <v>2165.583333333333</v>
      </c>
      <c r="I128" s="38">
        <v>2149.2166666666662</v>
      </c>
      <c r="J128" s="38">
        <v>2235.3166666666666</v>
      </c>
      <c r="K128" s="38">
        <v>2251.6833333333334</v>
      </c>
      <c r="L128" s="38">
        <v>2278.3666666666668</v>
      </c>
      <c r="M128" s="28">
        <v>2225</v>
      </c>
      <c r="N128" s="28">
        <v>2181.9499999999998</v>
      </c>
      <c r="O128" s="39">
        <v>14628300</v>
      </c>
      <c r="P128" s="40">
        <v>-1.8715662796079773E-2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4996.6000000000004</v>
      </c>
      <c r="F129" s="37">
        <v>4947.1166666666668</v>
      </c>
      <c r="G129" s="38">
        <v>4869.2333333333336</v>
      </c>
      <c r="H129" s="38">
        <v>4741.8666666666668</v>
      </c>
      <c r="I129" s="38">
        <v>4663.9833333333336</v>
      </c>
      <c r="J129" s="38">
        <v>5074.4833333333336</v>
      </c>
      <c r="K129" s="38">
        <v>5152.3666666666668</v>
      </c>
      <c r="L129" s="38">
        <v>5279.7333333333336</v>
      </c>
      <c r="M129" s="28">
        <v>5025</v>
      </c>
      <c r="N129" s="28">
        <v>4819.75</v>
      </c>
      <c r="O129" s="39">
        <v>1497750</v>
      </c>
      <c r="P129" s="40">
        <v>3.815762112705344E-2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3935.35</v>
      </c>
      <c r="F130" s="37">
        <v>3907.5166666666664</v>
      </c>
      <c r="G130" s="38">
        <v>3860.4833333333327</v>
      </c>
      <c r="H130" s="38">
        <v>3785.6166666666663</v>
      </c>
      <c r="I130" s="38">
        <v>3738.5833333333326</v>
      </c>
      <c r="J130" s="38">
        <v>3982.3833333333328</v>
      </c>
      <c r="K130" s="38">
        <v>4029.4166666666665</v>
      </c>
      <c r="L130" s="38">
        <v>4104.2833333333328</v>
      </c>
      <c r="M130" s="28">
        <v>3954.55</v>
      </c>
      <c r="N130" s="28">
        <v>3832.65</v>
      </c>
      <c r="O130" s="39">
        <v>1319400</v>
      </c>
      <c r="P130" s="40">
        <v>4.8141086749285036E-2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775.75</v>
      </c>
      <c r="F131" s="37">
        <v>776.16666666666663</v>
      </c>
      <c r="G131" s="38">
        <v>770.58333333333326</v>
      </c>
      <c r="H131" s="38">
        <v>765.41666666666663</v>
      </c>
      <c r="I131" s="38">
        <v>759.83333333333326</v>
      </c>
      <c r="J131" s="38">
        <v>781.33333333333326</v>
      </c>
      <c r="K131" s="38">
        <v>786.91666666666652</v>
      </c>
      <c r="L131" s="38">
        <v>792.08333333333326</v>
      </c>
      <c r="M131" s="28">
        <v>781.75</v>
      </c>
      <c r="N131" s="28">
        <v>771</v>
      </c>
      <c r="O131" s="39">
        <v>6770250</v>
      </c>
      <c r="P131" s="40">
        <v>1.4908256880733946E-2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1265.05</v>
      </c>
      <c r="F132" s="37">
        <v>1261.3500000000001</v>
      </c>
      <c r="G132" s="38">
        <v>1254.7500000000002</v>
      </c>
      <c r="H132" s="38">
        <v>1244.45</v>
      </c>
      <c r="I132" s="38">
        <v>1237.8500000000001</v>
      </c>
      <c r="J132" s="38">
        <v>1271.6500000000003</v>
      </c>
      <c r="K132" s="38">
        <v>1278.2500000000002</v>
      </c>
      <c r="L132" s="38">
        <v>1288.5500000000004</v>
      </c>
      <c r="M132" s="28">
        <v>1267.95</v>
      </c>
      <c r="N132" s="28">
        <v>1251.05</v>
      </c>
      <c r="O132" s="39">
        <v>14388500</v>
      </c>
      <c r="P132" s="40">
        <v>1.3610138566990483E-2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283.7</v>
      </c>
      <c r="F133" s="37">
        <v>282.64999999999998</v>
      </c>
      <c r="G133" s="38">
        <v>280.89999999999998</v>
      </c>
      <c r="H133" s="38">
        <v>278.10000000000002</v>
      </c>
      <c r="I133" s="38">
        <v>276.35000000000002</v>
      </c>
      <c r="J133" s="38">
        <v>285.44999999999993</v>
      </c>
      <c r="K133" s="38">
        <v>287.19999999999993</v>
      </c>
      <c r="L133" s="38">
        <v>289.99999999999989</v>
      </c>
      <c r="M133" s="28">
        <v>284.39999999999998</v>
      </c>
      <c r="N133" s="28">
        <v>279.85000000000002</v>
      </c>
      <c r="O133" s="39">
        <v>27356000</v>
      </c>
      <c r="P133" s="40">
        <v>-2.5089094796863862E-2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108.45</v>
      </c>
      <c r="F134" s="37">
        <v>108.64999999999999</v>
      </c>
      <c r="G134" s="38">
        <v>107.29999999999998</v>
      </c>
      <c r="H134" s="38">
        <v>106.14999999999999</v>
      </c>
      <c r="I134" s="38">
        <v>104.79999999999998</v>
      </c>
      <c r="J134" s="38">
        <v>109.79999999999998</v>
      </c>
      <c r="K134" s="38">
        <v>111.14999999999998</v>
      </c>
      <c r="L134" s="38">
        <v>112.29999999999998</v>
      </c>
      <c r="M134" s="28">
        <v>110</v>
      </c>
      <c r="N134" s="28">
        <v>107.5</v>
      </c>
      <c r="O134" s="39">
        <v>45798000</v>
      </c>
      <c r="P134" s="40">
        <v>-6.1593312023604622E-2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530</v>
      </c>
      <c r="F135" s="37">
        <v>528.08333333333337</v>
      </c>
      <c r="G135" s="38">
        <v>525.41666666666674</v>
      </c>
      <c r="H135" s="38">
        <v>520.83333333333337</v>
      </c>
      <c r="I135" s="38">
        <v>518.16666666666674</v>
      </c>
      <c r="J135" s="38">
        <v>532.66666666666674</v>
      </c>
      <c r="K135" s="38">
        <v>535.33333333333348</v>
      </c>
      <c r="L135" s="38">
        <v>539.91666666666674</v>
      </c>
      <c r="M135" s="28">
        <v>530.75</v>
      </c>
      <c r="N135" s="28">
        <v>523.5</v>
      </c>
      <c r="O135" s="39">
        <v>10058400</v>
      </c>
      <c r="P135" s="40">
        <v>5.9687238868329955E-4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9150.1</v>
      </c>
      <c r="F136" s="37">
        <v>9130.25</v>
      </c>
      <c r="G136" s="38">
        <v>9088.9</v>
      </c>
      <c r="H136" s="38">
        <v>9027.6999999999989</v>
      </c>
      <c r="I136" s="38">
        <v>8986.3499999999985</v>
      </c>
      <c r="J136" s="38">
        <v>9191.4500000000007</v>
      </c>
      <c r="K136" s="38">
        <v>9232.7999999999993</v>
      </c>
      <c r="L136" s="38">
        <v>9294.0000000000018</v>
      </c>
      <c r="M136" s="28">
        <v>9171.6</v>
      </c>
      <c r="N136" s="28">
        <v>9069.0499999999993</v>
      </c>
      <c r="O136" s="39">
        <v>1980400</v>
      </c>
      <c r="P136" s="40">
        <v>3.0170620058260506E-2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822.8</v>
      </c>
      <c r="F137" s="37">
        <v>819.75</v>
      </c>
      <c r="G137" s="38">
        <v>814.8</v>
      </c>
      <c r="H137" s="38">
        <v>806.8</v>
      </c>
      <c r="I137" s="38">
        <v>801.84999999999991</v>
      </c>
      <c r="J137" s="38">
        <v>827.75</v>
      </c>
      <c r="K137" s="38">
        <v>832.7</v>
      </c>
      <c r="L137" s="38">
        <v>840.7</v>
      </c>
      <c r="M137" s="28">
        <v>824.7</v>
      </c>
      <c r="N137" s="28">
        <v>811.75</v>
      </c>
      <c r="O137" s="39">
        <v>12982175</v>
      </c>
      <c r="P137" s="40">
        <v>-1.0883788792783252E-2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1325.6</v>
      </c>
      <c r="F138" s="37">
        <v>1318.8333333333333</v>
      </c>
      <c r="G138" s="38">
        <v>1286.7666666666664</v>
      </c>
      <c r="H138" s="38">
        <v>1247.9333333333332</v>
      </c>
      <c r="I138" s="38">
        <v>1215.8666666666663</v>
      </c>
      <c r="J138" s="38">
        <v>1357.6666666666665</v>
      </c>
      <c r="K138" s="38">
        <v>1389.7333333333336</v>
      </c>
      <c r="L138" s="38">
        <v>1428.5666666666666</v>
      </c>
      <c r="M138" s="28">
        <v>1350.9</v>
      </c>
      <c r="N138" s="28">
        <v>1280</v>
      </c>
      <c r="O138" s="39">
        <v>2062000</v>
      </c>
      <c r="P138" s="40">
        <v>0.31137115237852964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1244.9000000000001</v>
      </c>
      <c r="F139" s="37">
        <v>1233.1333333333334</v>
      </c>
      <c r="G139" s="38">
        <v>1217.2666666666669</v>
      </c>
      <c r="H139" s="38">
        <v>1189.6333333333334</v>
      </c>
      <c r="I139" s="38">
        <v>1173.7666666666669</v>
      </c>
      <c r="J139" s="38">
        <v>1260.7666666666669</v>
      </c>
      <c r="K139" s="38">
        <v>1276.6333333333332</v>
      </c>
      <c r="L139" s="38">
        <v>1304.2666666666669</v>
      </c>
      <c r="M139" s="28">
        <v>1249</v>
      </c>
      <c r="N139" s="28">
        <v>1205.5</v>
      </c>
      <c r="O139" s="39">
        <v>1161600</v>
      </c>
      <c r="P139" s="40">
        <v>-3.9364869335097585E-2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677</v>
      </c>
      <c r="F140" s="37">
        <v>675.85</v>
      </c>
      <c r="G140" s="38">
        <v>670.7</v>
      </c>
      <c r="H140" s="38">
        <v>664.4</v>
      </c>
      <c r="I140" s="38">
        <v>659.25</v>
      </c>
      <c r="J140" s="38">
        <v>682.15000000000009</v>
      </c>
      <c r="K140" s="38">
        <v>687.3</v>
      </c>
      <c r="L140" s="38">
        <v>693.60000000000014</v>
      </c>
      <c r="M140" s="28">
        <v>681</v>
      </c>
      <c r="N140" s="28">
        <v>669.55</v>
      </c>
      <c r="O140" s="39">
        <v>4544150</v>
      </c>
      <c r="P140" s="40">
        <v>2.657856093979442E-2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1030.3</v>
      </c>
      <c r="F141" s="37">
        <v>1028.3166666666668</v>
      </c>
      <c r="G141" s="38">
        <v>1021.6333333333337</v>
      </c>
      <c r="H141" s="38">
        <v>1012.9666666666668</v>
      </c>
      <c r="I141" s="38">
        <v>1006.2833333333336</v>
      </c>
      <c r="J141" s="38">
        <v>1036.9833333333336</v>
      </c>
      <c r="K141" s="38">
        <v>1043.6666666666665</v>
      </c>
      <c r="L141" s="38">
        <v>1052.3333333333337</v>
      </c>
      <c r="M141" s="28">
        <v>1035</v>
      </c>
      <c r="N141" s="28">
        <v>1019.65</v>
      </c>
      <c r="O141" s="39">
        <v>2509600</v>
      </c>
      <c r="P141" s="40">
        <v>-1.4451775054979578E-2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80.2</v>
      </c>
      <c r="F142" s="37">
        <v>80.25</v>
      </c>
      <c r="G142" s="38">
        <v>79.25</v>
      </c>
      <c r="H142" s="38">
        <v>78.3</v>
      </c>
      <c r="I142" s="38">
        <v>77.3</v>
      </c>
      <c r="J142" s="38">
        <v>81.2</v>
      </c>
      <c r="K142" s="38">
        <v>82.2</v>
      </c>
      <c r="L142" s="38">
        <v>83.15</v>
      </c>
      <c r="M142" s="28">
        <v>81.25</v>
      </c>
      <c r="N142" s="28">
        <v>79.3</v>
      </c>
      <c r="O142" s="39">
        <v>65546950</v>
      </c>
      <c r="P142" s="40">
        <v>6.7404303687805131E-2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1958.7</v>
      </c>
      <c r="F143" s="37">
        <v>1936.8999999999999</v>
      </c>
      <c r="G143" s="38">
        <v>1911.7499999999998</v>
      </c>
      <c r="H143" s="38">
        <v>1864.8</v>
      </c>
      <c r="I143" s="38">
        <v>1839.6499999999999</v>
      </c>
      <c r="J143" s="38">
        <v>1983.8499999999997</v>
      </c>
      <c r="K143" s="38">
        <v>2008.9999999999998</v>
      </c>
      <c r="L143" s="38">
        <v>2055.9499999999998</v>
      </c>
      <c r="M143" s="28">
        <v>1962.05</v>
      </c>
      <c r="N143" s="28">
        <v>1889.95</v>
      </c>
      <c r="O143" s="39">
        <v>2676850</v>
      </c>
      <c r="P143" s="40">
        <v>3.8156130762091369E-3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96186.05</v>
      </c>
      <c r="F144" s="37">
        <v>96260.283333333326</v>
      </c>
      <c r="G144" s="38">
        <v>95825.766666666648</v>
      </c>
      <c r="H144" s="38">
        <v>95465.483333333323</v>
      </c>
      <c r="I144" s="38">
        <v>95030.966666666645</v>
      </c>
      <c r="J144" s="38">
        <v>96620.566666666651</v>
      </c>
      <c r="K144" s="38">
        <v>97055.083333333314</v>
      </c>
      <c r="L144" s="38">
        <v>97415.366666666654</v>
      </c>
      <c r="M144" s="28">
        <v>96694.8</v>
      </c>
      <c r="N144" s="28">
        <v>95900</v>
      </c>
      <c r="O144" s="39">
        <v>61720</v>
      </c>
      <c r="P144" s="40">
        <v>5.8670143415906128E-3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1126.75</v>
      </c>
      <c r="F145" s="37">
        <v>1106.3166666666668</v>
      </c>
      <c r="G145" s="38">
        <v>1075.3333333333337</v>
      </c>
      <c r="H145" s="38">
        <v>1023.916666666667</v>
      </c>
      <c r="I145" s="38">
        <v>992.93333333333385</v>
      </c>
      <c r="J145" s="38">
        <v>1157.7333333333336</v>
      </c>
      <c r="K145" s="38">
        <v>1188.7166666666667</v>
      </c>
      <c r="L145" s="38">
        <v>1240.1333333333334</v>
      </c>
      <c r="M145" s="28">
        <v>1137.3</v>
      </c>
      <c r="N145" s="28">
        <v>1054.9000000000001</v>
      </c>
      <c r="O145" s="39">
        <v>8019550</v>
      </c>
      <c r="P145" s="40">
        <v>0.14065555816318548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81.55</v>
      </c>
      <c r="F146" s="37">
        <v>81.083333333333329</v>
      </c>
      <c r="G146" s="38">
        <v>80.466666666666654</v>
      </c>
      <c r="H146" s="38">
        <v>79.383333333333326</v>
      </c>
      <c r="I146" s="38">
        <v>78.766666666666652</v>
      </c>
      <c r="J146" s="38">
        <v>82.166666666666657</v>
      </c>
      <c r="K146" s="38">
        <v>82.783333333333331</v>
      </c>
      <c r="L146" s="38">
        <v>83.86666666666666</v>
      </c>
      <c r="M146" s="28">
        <v>81.7</v>
      </c>
      <c r="N146" s="28">
        <v>80</v>
      </c>
      <c r="O146" s="39">
        <v>41085000</v>
      </c>
      <c r="P146" s="40">
        <v>-2.5093432995194873E-2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3892.7</v>
      </c>
      <c r="F147" s="37">
        <v>3871.2333333333336</v>
      </c>
      <c r="G147" s="38">
        <v>3843.5166666666673</v>
      </c>
      <c r="H147" s="38">
        <v>3794.3333333333339</v>
      </c>
      <c r="I147" s="38">
        <v>3766.6166666666677</v>
      </c>
      <c r="J147" s="38">
        <v>3920.416666666667</v>
      </c>
      <c r="K147" s="38">
        <v>3948.1333333333332</v>
      </c>
      <c r="L147" s="38">
        <v>3997.3166666666666</v>
      </c>
      <c r="M147" s="28">
        <v>3898.95</v>
      </c>
      <c r="N147" s="28">
        <v>3822.05</v>
      </c>
      <c r="O147" s="39">
        <v>1669275</v>
      </c>
      <c r="P147" s="40">
        <v>9.2082236142686583E-2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4591.6499999999996</v>
      </c>
      <c r="F148" s="37">
        <v>4574.55</v>
      </c>
      <c r="G148" s="38">
        <v>4542.1000000000004</v>
      </c>
      <c r="H148" s="38">
        <v>4492.55</v>
      </c>
      <c r="I148" s="38">
        <v>4460.1000000000004</v>
      </c>
      <c r="J148" s="38">
        <v>4624.1000000000004</v>
      </c>
      <c r="K148" s="38">
        <v>4656.5499999999993</v>
      </c>
      <c r="L148" s="38">
        <v>4706.1000000000004</v>
      </c>
      <c r="M148" s="28">
        <v>4607</v>
      </c>
      <c r="N148" s="28">
        <v>4525</v>
      </c>
      <c r="O148" s="39">
        <v>654450</v>
      </c>
      <c r="P148" s="40">
        <v>4.6533940993043893E-2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21473.75</v>
      </c>
      <c r="F149" s="37">
        <v>21539.55</v>
      </c>
      <c r="G149" s="38">
        <v>21379.199999999997</v>
      </c>
      <c r="H149" s="38">
        <v>21284.649999999998</v>
      </c>
      <c r="I149" s="38">
        <v>21124.299999999996</v>
      </c>
      <c r="J149" s="38">
        <v>21634.1</v>
      </c>
      <c r="K149" s="38">
        <v>21794.449999999997</v>
      </c>
      <c r="L149" s="38">
        <v>21889</v>
      </c>
      <c r="M149" s="28">
        <v>21699.9</v>
      </c>
      <c r="N149" s="28">
        <v>21445</v>
      </c>
      <c r="O149" s="39">
        <v>418720</v>
      </c>
      <c r="P149" s="40">
        <v>2.0372355980115022E-2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105.5</v>
      </c>
      <c r="F150" s="37">
        <v>105.64999999999999</v>
      </c>
      <c r="G150" s="38">
        <v>104.54999999999998</v>
      </c>
      <c r="H150" s="38">
        <v>103.6</v>
      </c>
      <c r="I150" s="38">
        <v>102.49999999999999</v>
      </c>
      <c r="J150" s="38">
        <v>106.59999999999998</v>
      </c>
      <c r="K150" s="38">
        <v>107.69999999999997</v>
      </c>
      <c r="L150" s="38">
        <v>108.64999999999998</v>
      </c>
      <c r="M150" s="28">
        <v>106.75</v>
      </c>
      <c r="N150" s="28">
        <v>104.7</v>
      </c>
      <c r="O150" s="39">
        <v>54684000</v>
      </c>
      <c r="P150" s="40">
        <v>-5.1575931232091688E-3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174.4</v>
      </c>
      <c r="F151" s="37">
        <v>174.63333333333333</v>
      </c>
      <c r="G151" s="38">
        <v>172.61666666666665</v>
      </c>
      <c r="H151" s="38">
        <v>170.83333333333331</v>
      </c>
      <c r="I151" s="38">
        <v>168.81666666666663</v>
      </c>
      <c r="J151" s="38">
        <v>176.41666666666666</v>
      </c>
      <c r="K151" s="38">
        <v>178.43333333333331</v>
      </c>
      <c r="L151" s="38">
        <v>180.21666666666667</v>
      </c>
      <c r="M151" s="28">
        <v>176.65</v>
      </c>
      <c r="N151" s="28">
        <v>172.85</v>
      </c>
      <c r="O151" s="39">
        <v>76172700</v>
      </c>
      <c r="P151" s="40">
        <v>5.4864293340756036E-2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928</v>
      </c>
      <c r="F152" s="37">
        <v>923.30000000000007</v>
      </c>
      <c r="G152" s="38">
        <v>913.90000000000009</v>
      </c>
      <c r="H152" s="38">
        <v>899.80000000000007</v>
      </c>
      <c r="I152" s="38">
        <v>890.40000000000009</v>
      </c>
      <c r="J152" s="38">
        <v>937.40000000000009</v>
      </c>
      <c r="K152" s="38">
        <v>946.8</v>
      </c>
      <c r="L152" s="38">
        <v>960.90000000000009</v>
      </c>
      <c r="M152" s="28">
        <v>932.7</v>
      </c>
      <c r="N152" s="28">
        <v>909.2</v>
      </c>
      <c r="O152" s="39">
        <v>6619200</v>
      </c>
      <c r="P152" s="40">
        <v>-2.1725636250775917E-2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3580.5</v>
      </c>
      <c r="F153" s="37">
        <v>3568.4666666666667</v>
      </c>
      <c r="G153" s="38">
        <v>3548.1333333333332</v>
      </c>
      <c r="H153" s="38">
        <v>3515.7666666666664</v>
      </c>
      <c r="I153" s="38">
        <v>3495.4333333333329</v>
      </c>
      <c r="J153" s="38">
        <v>3600.8333333333335</v>
      </c>
      <c r="K153" s="38">
        <v>3621.1666666666665</v>
      </c>
      <c r="L153" s="38">
        <v>3653.5333333333338</v>
      </c>
      <c r="M153" s="28">
        <v>3588.8</v>
      </c>
      <c r="N153" s="28">
        <v>3536.1</v>
      </c>
      <c r="O153" s="39">
        <v>233600</v>
      </c>
      <c r="P153" s="40">
        <v>-2.5619128949615714E-3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165.5</v>
      </c>
      <c r="F154" s="37">
        <v>165.26666666666668</v>
      </c>
      <c r="G154" s="38">
        <v>164.53333333333336</v>
      </c>
      <c r="H154" s="38">
        <v>163.56666666666669</v>
      </c>
      <c r="I154" s="38">
        <v>162.83333333333337</v>
      </c>
      <c r="J154" s="38">
        <v>166.23333333333335</v>
      </c>
      <c r="K154" s="38">
        <v>166.96666666666664</v>
      </c>
      <c r="L154" s="38">
        <v>167.93333333333334</v>
      </c>
      <c r="M154" s="28">
        <v>166</v>
      </c>
      <c r="N154" s="28">
        <v>164.3</v>
      </c>
      <c r="O154" s="39">
        <v>56710500</v>
      </c>
      <c r="P154" s="40">
        <v>1.0426670325147483E-2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41707.85</v>
      </c>
      <c r="F155" s="37">
        <v>41738.033333333333</v>
      </c>
      <c r="G155" s="38">
        <v>41426.466666666667</v>
      </c>
      <c r="H155" s="38">
        <v>41145.083333333336</v>
      </c>
      <c r="I155" s="38">
        <v>40833.51666666667</v>
      </c>
      <c r="J155" s="38">
        <v>42019.416666666664</v>
      </c>
      <c r="K155" s="38">
        <v>42330.98333333333</v>
      </c>
      <c r="L155" s="38">
        <v>42612.366666666661</v>
      </c>
      <c r="M155" s="28">
        <v>42049.599999999999</v>
      </c>
      <c r="N155" s="28">
        <v>41456.65</v>
      </c>
      <c r="O155" s="39">
        <v>135120</v>
      </c>
      <c r="P155" s="40">
        <v>8.5087326466636807E-3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759.8</v>
      </c>
      <c r="F156" s="37">
        <v>754.65</v>
      </c>
      <c r="G156" s="38">
        <v>745.75</v>
      </c>
      <c r="H156" s="38">
        <v>731.7</v>
      </c>
      <c r="I156" s="38">
        <v>722.80000000000007</v>
      </c>
      <c r="J156" s="38">
        <v>768.69999999999993</v>
      </c>
      <c r="K156" s="38">
        <v>777.5999999999998</v>
      </c>
      <c r="L156" s="38">
        <v>791.64999999999986</v>
      </c>
      <c r="M156" s="28">
        <v>763.55</v>
      </c>
      <c r="N156" s="28">
        <v>740.6</v>
      </c>
      <c r="O156" s="39">
        <v>9717800</v>
      </c>
      <c r="P156" s="40">
        <v>1.2581991341089189E-2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5054.2</v>
      </c>
      <c r="F157" s="37">
        <v>4998.7333333333336</v>
      </c>
      <c r="G157" s="38">
        <v>4931.4666666666672</v>
      </c>
      <c r="H157" s="38">
        <v>4808.7333333333336</v>
      </c>
      <c r="I157" s="38">
        <v>4741.4666666666672</v>
      </c>
      <c r="J157" s="38">
        <v>5121.4666666666672</v>
      </c>
      <c r="K157" s="38">
        <v>5188.7333333333336</v>
      </c>
      <c r="L157" s="38">
        <v>5311.4666666666672</v>
      </c>
      <c r="M157" s="28">
        <v>5066</v>
      </c>
      <c r="N157" s="28">
        <v>4876</v>
      </c>
      <c r="O157" s="39">
        <v>1348900</v>
      </c>
      <c r="P157" s="40">
        <v>0.1017724413950829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226</v>
      </c>
      <c r="F158" s="37">
        <v>225.18333333333331</v>
      </c>
      <c r="G158" s="38">
        <v>223.96666666666661</v>
      </c>
      <c r="H158" s="38">
        <v>221.93333333333331</v>
      </c>
      <c r="I158" s="38">
        <v>220.71666666666661</v>
      </c>
      <c r="J158" s="38">
        <v>227.21666666666661</v>
      </c>
      <c r="K158" s="38">
        <v>228.43333333333331</v>
      </c>
      <c r="L158" s="38">
        <v>230.46666666666661</v>
      </c>
      <c r="M158" s="28">
        <v>226.4</v>
      </c>
      <c r="N158" s="28">
        <v>223.15</v>
      </c>
      <c r="O158" s="39">
        <v>13761000</v>
      </c>
      <c r="P158" s="40">
        <v>-1.0996119016817595E-2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166.25</v>
      </c>
      <c r="F159" s="37">
        <v>165.63333333333335</v>
      </c>
      <c r="G159" s="38">
        <v>164.41666666666671</v>
      </c>
      <c r="H159" s="38">
        <v>162.58333333333337</v>
      </c>
      <c r="I159" s="38">
        <v>161.36666666666673</v>
      </c>
      <c r="J159" s="38">
        <v>167.4666666666667</v>
      </c>
      <c r="K159" s="38">
        <v>168.68333333333334</v>
      </c>
      <c r="L159" s="38">
        <v>170.51666666666668</v>
      </c>
      <c r="M159" s="28">
        <v>166.85</v>
      </c>
      <c r="N159" s="28">
        <v>163.80000000000001</v>
      </c>
      <c r="O159" s="39">
        <v>73445200</v>
      </c>
      <c r="P159" s="40">
        <v>4.6373995230103347E-2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2540.8000000000002</v>
      </c>
      <c r="F160" s="37">
        <v>2551.7333333333331</v>
      </c>
      <c r="G160" s="38">
        <v>2520.3666666666663</v>
      </c>
      <c r="H160" s="38">
        <v>2499.9333333333334</v>
      </c>
      <c r="I160" s="38">
        <v>2468.5666666666666</v>
      </c>
      <c r="J160" s="38">
        <v>2572.1666666666661</v>
      </c>
      <c r="K160" s="38">
        <v>2603.5333333333328</v>
      </c>
      <c r="L160" s="38">
        <v>2623.9666666666658</v>
      </c>
      <c r="M160" s="28">
        <v>2583.1</v>
      </c>
      <c r="N160" s="28">
        <v>2531.3000000000002</v>
      </c>
      <c r="O160" s="39">
        <v>2241500</v>
      </c>
      <c r="P160" s="40">
        <v>-7.8565895761867881E-3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3322.7</v>
      </c>
      <c r="F161" s="37">
        <v>3303.8833333333332</v>
      </c>
      <c r="G161" s="38">
        <v>3277.7666666666664</v>
      </c>
      <c r="H161" s="38">
        <v>3232.833333333333</v>
      </c>
      <c r="I161" s="38">
        <v>3206.7166666666662</v>
      </c>
      <c r="J161" s="38">
        <v>3348.8166666666666</v>
      </c>
      <c r="K161" s="38">
        <v>3374.9333333333334</v>
      </c>
      <c r="L161" s="38">
        <v>3419.8666666666668</v>
      </c>
      <c r="M161" s="28">
        <v>3330</v>
      </c>
      <c r="N161" s="28">
        <v>3258.95</v>
      </c>
      <c r="O161" s="39">
        <v>2116750</v>
      </c>
      <c r="P161" s="40">
        <v>4.9851632047477742E-3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50.7</v>
      </c>
      <c r="F162" s="37">
        <v>50.4</v>
      </c>
      <c r="G162" s="38">
        <v>50</v>
      </c>
      <c r="H162" s="38">
        <v>49.300000000000004</v>
      </c>
      <c r="I162" s="38">
        <v>48.900000000000006</v>
      </c>
      <c r="J162" s="38">
        <v>51.099999999999994</v>
      </c>
      <c r="K162" s="38">
        <v>51.499999999999986</v>
      </c>
      <c r="L162" s="38">
        <v>52.199999999999989</v>
      </c>
      <c r="M162" s="28">
        <v>50.8</v>
      </c>
      <c r="N162" s="28">
        <v>49.7</v>
      </c>
      <c r="O162" s="39">
        <v>274656000</v>
      </c>
      <c r="P162" s="40">
        <v>6.2515474127259218E-2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3428.75</v>
      </c>
      <c r="F163" s="37">
        <v>3424.8666666666668</v>
      </c>
      <c r="G163" s="38">
        <v>3409.4833333333336</v>
      </c>
      <c r="H163" s="38">
        <v>3390.2166666666667</v>
      </c>
      <c r="I163" s="38">
        <v>3374.8333333333335</v>
      </c>
      <c r="J163" s="38">
        <v>3444.1333333333337</v>
      </c>
      <c r="K163" s="38">
        <v>3459.5166666666669</v>
      </c>
      <c r="L163" s="38">
        <v>3478.7833333333338</v>
      </c>
      <c r="M163" s="28">
        <v>3440.25</v>
      </c>
      <c r="N163" s="28">
        <v>3405.6</v>
      </c>
      <c r="O163" s="39">
        <v>1373700</v>
      </c>
      <c r="P163" s="40">
        <v>-9.434335443037975E-2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234.8</v>
      </c>
      <c r="F164" s="37">
        <v>235.7833333333333</v>
      </c>
      <c r="G164" s="38">
        <v>232.21666666666661</v>
      </c>
      <c r="H164" s="38">
        <v>229.6333333333333</v>
      </c>
      <c r="I164" s="38">
        <v>226.06666666666661</v>
      </c>
      <c r="J164" s="38">
        <v>238.36666666666662</v>
      </c>
      <c r="K164" s="38">
        <v>241.93333333333334</v>
      </c>
      <c r="L164" s="38">
        <v>244.51666666666662</v>
      </c>
      <c r="M164" s="28">
        <v>239.35</v>
      </c>
      <c r="N164" s="28">
        <v>233.2</v>
      </c>
      <c r="O164" s="39">
        <v>31125600</v>
      </c>
      <c r="P164" s="40">
        <v>5.2016791385289286E-2</v>
      </c>
    </row>
    <row r="165" spans="1:16" ht="12.75" customHeight="1">
      <c r="A165" s="28">
        <v>155</v>
      </c>
      <c r="B165" s="29" t="s">
        <v>178</v>
      </c>
      <c r="C165" s="30" t="s">
        <v>986</v>
      </c>
      <c r="D165" s="31">
        <v>45071</v>
      </c>
      <c r="E165" s="37">
        <v>1351.45</v>
      </c>
      <c r="F165" s="37">
        <v>1355.8166666666666</v>
      </c>
      <c r="G165" s="38">
        <v>1345.6833333333332</v>
      </c>
      <c r="H165" s="38">
        <v>1339.9166666666665</v>
      </c>
      <c r="I165" s="38">
        <v>1329.7833333333331</v>
      </c>
      <c r="J165" s="38">
        <v>1361.5833333333333</v>
      </c>
      <c r="K165" s="38">
        <v>1371.7166666666665</v>
      </c>
      <c r="L165" s="38">
        <v>1377.4833333333333</v>
      </c>
      <c r="M165" s="28">
        <v>1365.95</v>
      </c>
      <c r="N165" s="28">
        <v>1350.05</v>
      </c>
      <c r="O165" s="39">
        <v>3774111</v>
      </c>
      <c r="P165" s="40">
        <v>3.3542523263362907E-3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149.69999999999999</v>
      </c>
      <c r="F166" s="37">
        <v>148.04999999999998</v>
      </c>
      <c r="G166" s="38">
        <v>146.09999999999997</v>
      </c>
      <c r="H166" s="38">
        <v>142.49999999999997</v>
      </c>
      <c r="I166" s="38">
        <v>140.54999999999995</v>
      </c>
      <c r="J166" s="38">
        <v>151.64999999999998</v>
      </c>
      <c r="K166" s="38">
        <v>153.59999999999997</v>
      </c>
      <c r="L166" s="38">
        <v>157.19999999999999</v>
      </c>
      <c r="M166" s="28">
        <v>150</v>
      </c>
      <c r="N166" s="28">
        <v>144.44999999999999</v>
      </c>
      <c r="O166" s="39">
        <v>13216000</v>
      </c>
      <c r="P166" s="40">
        <v>1.8338727076591153E-2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879.35</v>
      </c>
      <c r="F167" s="37">
        <v>866.23333333333346</v>
      </c>
      <c r="G167" s="38">
        <v>850.51666666666688</v>
      </c>
      <c r="H167" s="38">
        <v>821.68333333333339</v>
      </c>
      <c r="I167" s="38">
        <v>805.96666666666681</v>
      </c>
      <c r="J167" s="38">
        <v>895.06666666666695</v>
      </c>
      <c r="K167" s="38">
        <v>910.78333333333342</v>
      </c>
      <c r="L167" s="38">
        <v>939.61666666666702</v>
      </c>
      <c r="M167" s="28">
        <v>881.95</v>
      </c>
      <c r="N167" s="28">
        <v>837.4</v>
      </c>
      <c r="O167" s="39">
        <v>4504150</v>
      </c>
      <c r="P167" s="40">
        <v>-5.2057245080500893E-2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143.05000000000001</v>
      </c>
      <c r="F168" s="37">
        <v>143.28333333333333</v>
      </c>
      <c r="G168" s="38">
        <v>142.11666666666667</v>
      </c>
      <c r="H168" s="38">
        <v>141.18333333333334</v>
      </c>
      <c r="I168" s="38">
        <v>140.01666666666668</v>
      </c>
      <c r="J168" s="38">
        <v>144.21666666666667</v>
      </c>
      <c r="K168" s="38">
        <v>145.38333333333335</v>
      </c>
      <c r="L168" s="38">
        <v>146.31666666666666</v>
      </c>
      <c r="M168" s="28">
        <v>144.44999999999999</v>
      </c>
      <c r="N168" s="28">
        <v>142.35</v>
      </c>
      <c r="O168" s="39">
        <v>40045000</v>
      </c>
      <c r="P168" s="40">
        <v>-3.5989407799711125E-2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128.94999999999999</v>
      </c>
      <c r="F169" s="37">
        <v>129.21666666666667</v>
      </c>
      <c r="G169" s="38">
        <v>128.33333333333334</v>
      </c>
      <c r="H169" s="38">
        <v>127.71666666666667</v>
      </c>
      <c r="I169" s="38">
        <v>126.83333333333334</v>
      </c>
      <c r="J169" s="38">
        <v>129.83333333333334</v>
      </c>
      <c r="K169" s="38">
        <v>130.71666666666667</v>
      </c>
      <c r="L169" s="38">
        <v>131.33333333333334</v>
      </c>
      <c r="M169" s="28">
        <v>130.1</v>
      </c>
      <c r="N169" s="28">
        <v>128.6</v>
      </c>
      <c r="O169" s="39">
        <v>66496000</v>
      </c>
      <c r="P169" s="40">
        <v>-3.3263549662712256E-2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2457.5500000000002</v>
      </c>
      <c r="F170" s="37">
        <v>2453.9</v>
      </c>
      <c r="G170" s="38">
        <v>2439.8000000000002</v>
      </c>
      <c r="H170" s="38">
        <v>2422.0500000000002</v>
      </c>
      <c r="I170" s="38">
        <v>2407.9500000000003</v>
      </c>
      <c r="J170" s="38">
        <v>2471.65</v>
      </c>
      <c r="K170" s="38">
        <v>2485.7499999999995</v>
      </c>
      <c r="L170" s="38">
        <v>2503.5</v>
      </c>
      <c r="M170" s="28">
        <v>2468</v>
      </c>
      <c r="N170" s="28">
        <v>2436.15</v>
      </c>
      <c r="O170" s="39">
        <v>33285000</v>
      </c>
      <c r="P170" s="40">
        <v>-3.6655427405467199E-2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82.3</v>
      </c>
      <c r="F171" s="37">
        <v>82.083333333333329</v>
      </c>
      <c r="G171" s="38">
        <v>81.61666666666666</v>
      </c>
      <c r="H171" s="38">
        <v>80.933333333333337</v>
      </c>
      <c r="I171" s="38">
        <v>80.466666666666669</v>
      </c>
      <c r="J171" s="38">
        <v>82.766666666666652</v>
      </c>
      <c r="K171" s="38">
        <v>83.23333333333332</v>
      </c>
      <c r="L171" s="38">
        <v>83.916666666666643</v>
      </c>
      <c r="M171" s="28">
        <v>82.55</v>
      </c>
      <c r="N171" s="28">
        <v>81.400000000000006</v>
      </c>
      <c r="O171" s="39">
        <v>100624000</v>
      </c>
      <c r="P171" s="40">
        <v>-1.1474379126060988E-2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888.5</v>
      </c>
      <c r="F172" s="37">
        <v>888.88333333333333</v>
      </c>
      <c r="G172" s="38">
        <v>883.81666666666661</v>
      </c>
      <c r="H172" s="38">
        <v>879.13333333333333</v>
      </c>
      <c r="I172" s="38">
        <v>874.06666666666661</v>
      </c>
      <c r="J172" s="38">
        <v>893.56666666666661</v>
      </c>
      <c r="K172" s="38">
        <v>898.63333333333344</v>
      </c>
      <c r="L172" s="38">
        <v>903.31666666666661</v>
      </c>
      <c r="M172" s="28">
        <v>893.95</v>
      </c>
      <c r="N172" s="28">
        <v>884.2</v>
      </c>
      <c r="O172" s="39">
        <v>8524800</v>
      </c>
      <c r="P172" s="40">
        <v>-2.8180574555403556E-2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1153.5</v>
      </c>
      <c r="F173" s="37">
        <v>1155.0333333333335</v>
      </c>
      <c r="G173" s="38">
        <v>1150.166666666667</v>
      </c>
      <c r="H173" s="38">
        <v>1146.8333333333335</v>
      </c>
      <c r="I173" s="38">
        <v>1141.9666666666669</v>
      </c>
      <c r="J173" s="38">
        <v>1158.366666666667</v>
      </c>
      <c r="K173" s="38">
        <v>1163.2333333333333</v>
      </c>
      <c r="L173" s="38">
        <v>1166.5666666666671</v>
      </c>
      <c r="M173" s="28">
        <v>1159.9000000000001</v>
      </c>
      <c r="N173" s="28">
        <v>1151.7</v>
      </c>
      <c r="O173" s="39">
        <v>6926250</v>
      </c>
      <c r="P173" s="40">
        <v>1.0946907498631636E-2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577.35</v>
      </c>
      <c r="F174" s="37">
        <v>577.05000000000007</v>
      </c>
      <c r="G174" s="38">
        <v>573.95000000000016</v>
      </c>
      <c r="H174" s="38">
        <v>570.55000000000007</v>
      </c>
      <c r="I174" s="38">
        <v>567.45000000000016</v>
      </c>
      <c r="J174" s="38">
        <v>580.45000000000016</v>
      </c>
      <c r="K174" s="38">
        <v>583.55000000000007</v>
      </c>
      <c r="L174" s="38">
        <v>586.95000000000016</v>
      </c>
      <c r="M174" s="28">
        <v>580.15</v>
      </c>
      <c r="N174" s="28">
        <v>573.65</v>
      </c>
      <c r="O174" s="39">
        <v>81132000</v>
      </c>
      <c r="P174" s="40">
        <v>-8.0510572743778316E-3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24543.8</v>
      </c>
      <c r="F175" s="37">
        <v>24583.616666666669</v>
      </c>
      <c r="G175" s="38">
        <v>24186.683333333338</v>
      </c>
      <c r="H175" s="38">
        <v>23829.566666666669</v>
      </c>
      <c r="I175" s="38">
        <v>23432.633333333339</v>
      </c>
      <c r="J175" s="38">
        <v>24940.733333333337</v>
      </c>
      <c r="K175" s="38">
        <v>25337.666666666672</v>
      </c>
      <c r="L175" s="38">
        <v>25694.783333333336</v>
      </c>
      <c r="M175" s="28">
        <v>24980.55</v>
      </c>
      <c r="N175" s="28">
        <v>24226.5</v>
      </c>
      <c r="O175" s="39">
        <v>351275</v>
      </c>
      <c r="P175" s="40">
        <v>3.866055588409225E-2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3396.1</v>
      </c>
      <c r="F176" s="37">
        <v>3435.75</v>
      </c>
      <c r="G176" s="38">
        <v>3278</v>
      </c>
      <c r="H176" s="38">
        <v>3159.9</v>
      </c>
      <c r="I176" s="38">
        <v>3002.15</v>
      </c>
      <c r="J176" s="38">
        <v>3553.85</v>
      </c>
      <c r="K176" s="38">
        <v>3711.6</v>
      </c>
      <c r="L176" s="38">
        <v>3829.7</v>
      </c>
      <c r="M176" s="28">
        <v>3593.5</v>
      </c>
      <c r="N176" s="28">
        <v>3317.65</v>
      </c>
      <c r="O176" s="39">
        <v>3087700</v>
      </c>
      <c r="P176" s="40">
        <v>0.2635606572135944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2454.5500000000002</v>
      </c>
      <c r="F177" s="37">
        <v>2443.4666666666667</v>
      </c>
      <c r="G177" s="38">
        <v>2424.9333333333334</v>
      </c>
      <c r="H177" s="38">
        <v>2395.3166666666666</v>
      </c>
      <c r="I177" s="38">
        <v>2376.7833333333333</v>
      </c>
      <c r="J177" s="38">
        <v>2473.0833333333335</v>
      </c>
      <c r="K177" s="38">
        <v>2491.6166666666672</v>
      </c>
      <c r="L177" s="38">
        <v>2521.2333333333336</v>
      </c>
      <c r="M177" s="28">
        <v>2462</v>
      </c>
      <c r="N177" s="28">
        <v>2413.85</v>
      </c>
      <c r="O177" s="39">
        <v>2649750</v>
      </c>
      <c r="P177" s="40">
        <v>-3.6016371077762621E-2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1322.15</v>
      </c>
      <c r="F178" s="37">
        <v>1321.7666666666667</v>
      </c>
      <c r="G178" s="38">
        <v>1306.5333333333333</v>
      </c>
      <c r="H178" s="38">
        <v>1290.9166666666667</v>
      </c>
      <c r="I178" s="38">
        <v>1275.6833333333334</v>
      </c>
      <c r="J178" s="38">
        <v>1337.3833333333332</v>
      </c>
      <c r="K178" s="38">
        <v>1352.6166666666663</v>
      </c>
      <c r="L178" s="38">
        <v>1368.2333333333331</v>
      </c>
      <c r="M178" s="28">
        <v>1337</v>
      </c>
      <c r="N178" s="28">
        <v>1306.1500000000001</v>
      </c>
      <c r="O178" s="39">
        <v>4620000</v>
      </c>
      <c r="P178" s="40">
        <v>6.3242198287765811E-2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936.45</v>
      </c>
      <c r="F179" s="37">
        <v>933.13333333333333</v>
      </c>
      <c r="G179" s="38">
        <v>925.26666666666665</v>
      </c>
      <c r="H179" s="38">
        <v>914.08333333333337</v>
      </c>
      <c r="I179" s="38">
        <v>906.2166666666667</v>
      </c>
      <c r="J179" s="38">
        <v>944.31666666666661</v>
      </c>
      <c r="K179" s="38">
        <v>952.18333333333317</v>
      </c>
      <c r="L179" s="38">
        <v>963.36666666666656</v>
      </c>
      <c r="M179" s="28">
        <v>941</v>
      </c>
      <c r="N179" s="28">
        <v>921.95</v>
      </c>
      <c r="O179" s="39">
        <v>24606400</v>
      </c>
      <c r="P179" s="40">
        <v>-2.3691154006388E-2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440.15</v>
      </c>
      <c r="F180" s="37">
        <v>434.40000000000003</v>
      </c>
      <c r="G180" s="38">
        <v>426.80000000000007</v>
      </c>
      <c r="H180" s="38">
        <v>413.45000000000005</v>
      </c>
      <c r="I180" s="38">
        <v>405.85000000000008</v>
      </c>
      <c r="J180" s="38">
        <v>447.75000000000006</v>
      </c>
      <c r="K180" s="38">
        <v>455.35000000000008</v>
      </c>
      <c r="L180" s="38">
        <v>468.70000000000005</v>
      </c>
      <c r="M180" s="28">
        <v>442</v>
      </c>
      <c r="N180" s="28">
        <v>421.05</v>
      </c>
      <c r="O180" s="39">
        <v>8752500</v>
      </c>
      <c r="P180" s="40">
        <v>4.5511557068625696E-2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701.1</v>
      </c>
      <c r="F181" s="37">
        <v>699.66666666666663</v>
      </c>
      <c r="G181" s="38">
        <v>696.43333333333328</v>
      </c>
      <c r="H181" s="38">
        <v>691.76666666666665</v>
      </c>
      <c r="I181" s="38">
        <v>688.5333333333333</v>
      </c>
      <c r="J181" s="38">
        <v>704.33333333333326</v>
      </c>
      <c r="K181" s="38">
        <v>707.56666666666661</v>
      </c>
      <c r="L181" s="38">
        <v>712.23333333333323</v>
      </c>
      <c r="M181" s="28">
        <v>702.9</v>
      </c>
      <c r="N181" s="28">
        <v>695</v>
      </c>
      <c r="O181" s="39">
        <v>2586000</v>
      </c>
      <c r="P181" s="40">
        <v>5.8534588620548507E-2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986.65</v>
      </c>
      <c r="F182" s="37">
        <v>982.19999999999993</v>
      </c>
      <c r="G182" s="38">
        <v>973.69999999999982</v>
      </c>
      <c r="H182" s="38">
        <v>960.74999999999989</v>
      </c>
      <c r="I182" s="38">
        <v>952.24999999999977</v>
      </c>
      <c r="J182" s="38">
        <v>995.14999999999986</v>
      </c>
      <c r="K182" s="38">
        <v>1003.6500000000001</v>
      </c>
      <c r="L182" s="38">
        <v>1016.5999999999999</v>
      </c>
      <c r="M182" s="28">
        <v>990.7</v>
      </c>
      <c r="N182" s="28">
        <v>969.25</v>
      </c>
      <c r="O182" s="39">
        <v>5536300</v>
      </c>
      <c r="P182" s="40">
        <v>-6.2597358618354221E-2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1231</v>
      </c>
      <c r="F183" s="37">
        <v>1232.2666666666667</v>
      </c>
      <c r="G183" s="38">
        <v>1225.4833333333333</v>
      </c>
      <c r="H183" s="38">
        <v>1219.9666666666667</v>
      </c>
      <c r="I183" s="38">
        <v>1213.1833333333334</v>
      </c>
      <c r="J183" s="38">
        <v>1237.7833333333333</v>
      </c>
      <c r="K183" s="38">
        <v>1244.5666666666666</v>
      </c>
      <c r="L183" s="38">
        <v>1250.0833333333333</v>
      </c>
      <c r="M183" s="28">
        <v>1239.05</v>
      </c>
      <c r="N183" s="28">
        <v>1226.75</v>
      </c>
      <c r="O183" s="39">
        <v>3512500</v>
      </c>
      <c r="P183" s="40">
        <v>0.10682212068693871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765.55</v>
      </c>
      <c r="F184" s="37">
        <v>764.93333333333339</v>
      </c>
      <c r="G184" s="38">
        <v>762.06666666666683</v>
      </c>
      <c r="H184" s="38">
        <v>758.58333333333348</v>
      </c>
      <c r="I184" s="38">
        <v>755.71666666666692</v>
      </c>
      <c r="J184" s="38">
        <v>768.41666666666674</v>
      </c>
      <c r="K184" s="38">
        <v>771.2833333333333</v>
      </c>
      <c r="L184" s="38">
        <v>774.76666666666665</v>
      </c>
      <c r="M184" s="28">
        <v>767.8</v>
      </c>
      <c r="N184" s="28">
        <v>761.45</v>
      </c>
      <c r="O184" s="39">
        <v>11664900</v>
      </c>
      <c r="P184" s="40">
        <v>-5.9058137751188833E-3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522.35</v>
      </c>
      <c r="F185" s="37">
        <v>522.4666666666667</v>
      </c>
      <c r="G185" s="38">
        <v>518.78333333333342</v>
      </c>
      <c r="H185" s="38">
        <v>515.2166666666667</v>
      </c>
      <c r="I185" s="38">
        <v>511.53333333333342</v>
      </c>
      <c r="J185" s="38">
        <v>526.03333333333342</v>
      </c>
      <c r="K185" s="38">
        <v>529.71666666666681</v>
      </c>
      <c r="L185" s="38">
        <v>533.28333333333342</v>
      </c>
      <c r="M185" s="28">
        <v>526.15</v>
      </c>
      <c r="N185" s="28">
        <v>518.9</v>
      </c>
      <c r="O185" s="39">
        <v>59992500</v>
      </c>
      <c r="P185" s="40">
        <v>-4.6575407239284111E-3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206.65</v>
      </c>
      <c r="F186" s="37">
        <v>205.96666666666667</v>
      </c>
      <c r="G186" s="38">
        <v>204.78333333333333</v>
      </c>
      <c r="H186" s="38">
        <v>202.91666666666666</v>
      </c>
      <c r="I186" s="38">
        <v>201.73333333333332</v>
      </c>
      <c r="J186" s="38">
        <v>207.83333333333334</v>
      </c>
      <c r="K186" s="38">
        <v>209.01666666666668</v>
      </c>
      <c r="L186" s="38">
        <v>210.88333333333335</v>
      </c>
      <c r="M186" s="28">
        <v>207.15</v>
      </c>
      <c r="N186" s="28">
        <v>204.1</v>
      </c>
      <c r="O186" s="39">
        <v>96349500</v>
      </c>
      <c r="P186" s="40">
        <v>1.4013452914798206E-4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105</v>
      </c>
      <c r="F187" s="37">
        <v>104.81666666666666</v>
      </c>
      <c r="G187" s="38">
        <v>104.48333333333332</v>
      </c>
      <c r="H187" s="38">
        <v>103.96666666666665</v>
      </c>
      <c r="I187" s="38">
        <v>103.63333333333331</v>
      </c>
      <c r="J187" s="38">
        <v>105.33333333333333</v>
      </c>
      <c r="K187" s="38">
        <v>105.66666666666667</v>
      </c>
      <c r="L187" s="38">
        <v>106.18333333333334</v>
      </c>
      <c r="M187" s="28">
        <v>105.15</v>
      </c>
      <c r="N187" s="28">
        <v>104.3</v>
      </c>
      <c r="O187" s="39">
        <v>229388500</v>
      </c>
      <c r="P187" s="40">
        <v>-1.2711864406779662E-2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3297.4</v>
      </c>
      <c r="F188" s="37">
        <v>3274.3333333333335</v>
      </c>
      <c r="G188" s="38">
        <v>3242.8166666666671</v>
      </c>
      <c r="H188" s="38">
        <v>3188.2333333333336</v>
      </c>
      <c r="I188" s="38">
        <v>3156.7166666666672</v>
      </c>
      <c r="J188" s="38">
        <v>3328.916666666667</v>
      </c>
      <c r="K188" s="38">
        <v>3360.4333333333334</v>
      </c>
      <c r="L188" s="38">
        <v>3415.0166666666669</v>
      </c>
      <c r="M188" s="28">
        <v>3305.85</v>
      </c>
      <c r="N188" s="28">
        <v>3219.75</v>
      </c>
      <c r="O188" s="39">
        <v>11910675</v>
      </c>
      <c r="P188" s="40">
        <v>-5.130678828275741E-3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1101.1500000000001</v>
      </c>
      <c r="F189" s="37">
        <v>1091.1499999999999</v>
      </c>
      <c r="G189" s="38">
        <v>1077.7999999999997</v>
      </c>
      <c r="H189" s="38">
        <v>1054.4499999999998</v>
      </c>
      <c r="I189" s="38">
        <v>1041.0999999999997</v>
      </c>
      <c r="J189" s="38">
        <v>1114.4999999999998</v>
      </c>
      <c r="K189" s="38">
        <v>1127.8499999999997</v>
      </c>
      <c r="L189" s="38">
        <v>1151.1999999999998</v>
      </c>
      <c r="M189" s="28">
        <v>1104.5</v>
      </c>
      <c r="N189" s="28">
        <v>1067.8</v>
      </c>
      <c r="O189" s="39">
        <v>11194800</v>
      </c>
      <c r="P189" s="40">
        <v>4.9011687402380566E-3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2720.05</v>
      </c>
      <c r="F190" s="37">
        <v>2722.2333333333336</v>
      </c>
      <c r="G190" s="38">
        <v>2705.9666666666672</v>
      </c>
      <c r="H190" s="38">
        <v>2691.8833333333337</v>
      </c>
      <c r="I190" s="38">
        <v>2675.6166666666672</v>
      </c>
      <c r="J190" s="38">
        <v>2736.3166666666671</v>
      </c>
      <c r="K190" s="38">
        <v>2752.5833333333335</v>
      </c>
      <c r="L190" s="38">
        <v>2766.666666666667</v>
      </c>
      <c r="M190" s="28">
        <v>2738.5</v>
      </c>
      <c r="N190" s="28">
        <v>2708.15</v>
      </c>
      <c r="O190" s="39">
        <v>5549250</v>
      </c>
      <c r="P190" s="40">
        <v>1.4673614920460779E-2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1672.05</v>
      </c>
      <c r="F191" s="37">
        <v>1667.6499999999999</v>
      </c>
      <c r="G191" s="38">
        <v>1660.6499999999996</v>
      </c>
      <c r="H191" s="38">
        <v>1649.2499999999998</v>
      </c>
      <c r="I191" s="38">
        <v>1642.2499999999995</v>
      </c>
      <c r="J191" s="38">
        <v>1679.0499999999997</v>
      </c>
      <c r="K191" s="38">
        <v>1686.0500000000002</v>
      </c>
      <c r="L191" s="38">
        <v>1697.4499999999998</v>
      </c>
      <c r="M191" s="28">
        <v>1674.65</v>
      </c>
      <c r="N191" s="28">
        <v>1656.25</v>
      </c>
      <c r="O191" s="39">
        <v>1621000</v>
      </c>
      <c r="P191" s="40">
        <v>4.277902862656803E-2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1499.15</v>
      </c>
      <c r="F192" s="37">
        <v>1487.1499999999999</v>
      </c>
      <c r="G192" s="38">
        <v>1472.0499999999997</v>
      </c>
      <c r="H192" s="38">
        <v>1444.9499999999998</v>
      </c>
      <c r="I192" s="38">
        <v>1429.8499999999997</v>
      </c>
      <c r="J192" s="38">
        <v>1514.2499999999998</v>
      </c>
      <c r="K192" s="38">
        <v>1529.3499999999997</v>
      </c>
      <c r="L192" s="38">
        <v>1556.4499999999998</v>
      </c>
      <c r="M192" s="28">
        <v>1502.25</v>
      </c>
      <c r="N192" s="28">
        <v>1460.05</v>
      </c>
      <c r="O192" s="39">
        <v>3296800</v>
      </c>
      <c r="P192" s="40">
        <v>2.2961400024823136E-2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1236.9000000000001</v>
      </c>
      <c r="F193" s="37">
        <v>1233.5</v>
      </c>
      <c r="G193" s="38">
        <v>1225.8499999999999</v>
      </c>
      <c r="H193" s="38">
        <v>1214.8</v>
      </c>
      <c r="I193" s="38">
        <v>1207.1499999999999</v>
      </c>
      <c r="J193" s="38">
        <v>1244.55</v>
      </c>
      <c r="K193" s="38">
        <v>1252.2</v>
      </c>
      <c r="L193" s="38">
        <v>1263.25</v>
      </c>
      <c r="M193" s="28">
        <v>1241.1500000000001</v>
      </c>
      <c r="N193" s="28">
        <v>1222.45</v>
      </c>
      <c r="O193" s="39">
        <v>8896300</v>
      </c>
      <c r="P193" s="40">
        <v>8.0513518109165114E-2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1405.8</v>
      </c>
      <c r="F194" s="37">
        <v>1406.9333333333334</v>
      </c>
      <c r="G194" s="38">
        <v>1395.6166666666668</v>
      </c>
      <c r="H194" s="38">
        <v>1385.4333333333334</v>
      </c>
      <c r="I194" s="38">
        <v>1374.1166666666668</v>
      </c>
      <c r="J194" s="38">
        <v>1417.1166666666668</v>
      </c>
      <c r="K194" s="38">
        <v>1428.4333333333334</v>
      </c>
      <c r="L194" s="38">
        <v>1438.6166666666668</v>
      </c>
      <c r="M194" s="28">
        <v>1418.25</v>
      </c>
      <c r="N194" s="28">
        <v>1396.75</v>
      </c>
      <c r="O194" s="39">
        <v>2287600</v>
      </c>
      <c r="P194" s="40">
        <v>8.6023547284466387E-2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7704.1</v>
      </c>
      <c r="F195" s="37">
        <v>7695.7333333333336</v>
      </c>
      <c r="G195" s="38">
        <v>7653.3666666666668</v>
      </c>
      <c r="H195" s="38">
        <v>7602.6333333333332</v>
      </c>
      <c r="I195" s="38">
        <v>7560.2666666666664</v>
      </c>
      <c r="J195" s="38">
        <v>7746.4666666666672</v>
      </c>
      <c r="K195" s="38">
        <v>7788.8333333333339</v>
      </c>
      <c r="L195" s="38">
        <v>7839.5666666666675</v>
      </c>
      <c r="M195" s="28">
        <v>7738.1</v>
      </c>
      <c r="N195" s="28">
        <v>7645</v>
      </c>
      <c r="O195" s="39">
        <v>1911300</v>
      </c>
      <c r="P195" s="40">
        <v>-7.2200290878869731E-3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671.6</v>
      </c>
      <c r="F196" s="37">
        <v>669.16666666666663</v>
      </c>
      <c r="G196" s="38">
        <v>665.58333333333326</v>
      </c>
      <c r="H196" s="38">
        <v>659.56666666666661</v>
      </c>
      <c r="I196" s="38">
        <v>655.98333333333323</v>
      </c>
      <c r="J196" s="38">
        <v>675.18333333333328</v>
      </c>
      <c r="K196" s="38">
        <v>678.76666666666654</v>
      </c>
      <c r="L196" s="38">
        <v>684.7833333333333</v>
      </c>
      <c r="M196" s="28">
        <v>672.75</v>
      </c>
      <c r="N196" s="28">
        <v>663.15</v>
      </c>
      <c r="O196" s="39">
        <v>23528700</v>
      </c>
      <c r="P196" s="40">
        <v>-3.6210660844560413E-2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286.8</v>
      </c>
      <c r="F197" s="37">
        <v>285.16666666666669</v>
      </c>
      <c r="G197" s="38">
        <v>283.08333333333337</v>
      </c>
      <c r="H197" s="38">
        <v>279.36666666666667</v>
      </c>
      <c r="I197" s="38">
        <v>277.28333333333336</v>
      </c>
      <c r="J197" s="38">
        <v>288.88333333333338</v>
      </c>
      <c r="K197" s="38">
        <v>290.96666666666675</v>
      </c>
      <c r="L197" s="38">
        <v>294.68333333333339</v>
      </c>
      <c r="M197" s="28">
        <v>287.25</v>
      </c>
      <c r="N197" s="28">
        <v>281.45</v>
      </c>
      <c r="O197" s="39">
        <v>38272000</v>
      </c>
      <c r="P197" s="40">
        <v>-5.7107661985710767E-2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811.1</v>
      </c>
      <c r="F198" s="37">
        <v>805.75</v>
      </c>
      <c r="G198" s="38">
        <v>798.4</v>
      </c>
      <c r="H198" s="38">
        <v>785.69999999999993</v>
      </c>
      <c r="I198" s="38">
        <v>778.34999999999991</v>
      </c>
      <c r="J198" s="38">
        <v>818.45</v>
      </c>
      <c r="K198" s="38">
        <v>825.8</v>
      </c>
      <c r="L198" s="38">
        <v>838.50000000000011</v>
      </c>
      <c r="M198" s="28">
        <v>813.1</v>
      </c>
      <c r="N198" s="28">
        <v>793.05</v>
      </c>
      <c r="O198" s="39">
        <v>7261800</v>
      </c>
      <c r="P198" s="40">
        <v>-5.9011040273674389E-2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1361.35</v>
      </c>
      <c r="F199" s="37">
        <v>1378.8999999999999</v>
      </c>
      <c r="G199" s="38">
        <v>1337.7999999999997</v>
      </c>
      <c r="H199" s="38">
        <v>1314.2499999999998</v>
      </c>
      <c r="I199" s="38">
        <v>1273.1499999999996</v>
      </c>
      <c r="J199" s="38">
        <v>1402.4499999999998</v>
      </c>
      <c r="K199" s="38">
        <v>1443.5499999999997</v>
      </c>
      <c r="L199" s="38">
        <v>1467.1</v>
      </c>
      <c r="M199" s="28">
        <v>1420</v>
      </c>
      <c r="N199" s="28">
        <v>1355.35</v>
      </c>
      <c r="O199" s="39">
        <v>366100</v>
      </c>
      <c r="P199" s="40">
        <v>-0.32385261797026504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395.85</v>
      </c>
      <c r="F200" s="37">
        <v>392.93333333333334</v>
      </c>
      <c r="G200" s="38">
        <v>389.4666666666667</v>
      </c>
      <c r="H200" s="38">
        <v>383.08333333333337</v>
      </c>
      <c r="I200" s="38">
        <v>379.61666666666673</v>
      </c>
      <c r="J200" s="38">
        <v>399.31666666666666</v>
      </c>
      <c r="K200" s="38">
        <v>402.78333333333325</v>
      </c>
      <c r="L200" s="38">
        <v>409.16666666666663</v>
      </c>
      <c r="M200" s="28">
        <v>396.4</v>
      </c>
      <c r="N200" s="28">
        <v>386.55</v>
      </c>
      <c r="O200" s="39">
        <v>29565000</v>
      </c>
      <c r="P200" s="40">
        <v>-1.6761448668063453E-2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186</v>
      </c>
      <c r="F201" s="37">
        <v>185.68333333333331</v>
      </c>
      <c r="G201" s="38">
        <v>184.71666666666661</v>
      </c>
      <c r="H201" s="38">
        <v>183.43333333333331</v>
      </c>
      <c r="I201" s="38">
        <v>182.46666666666661</v>
      </c>
      <c r="J201" s="38">
        <v>186.96666666666661</v>
      </c>
      <c r="K201" s="38">
        <v>187.93333333333331</v>
      </c>
      <c r="L201" s="38">
        <v>189.21666666666661</v>
      </c>
      <c r="M201" s="28">
        <v>186.65</v>
      </c>
      <c r="N201" s="28">
        <v>184.4</v>
      </c>
      <c r="O201" s="39">
        <v>87513000</v>
      </c>
      <c r="P201" s="40">
        <v>1.1582342129902556E-2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507.3</v>
      </c>
      <c r="F202" s="37">
        <v>501.88333333333327</v>
      </c>
      <c r="G202" s="38">
        <v>491.21666666666658</v>
      </c>
      <c r="H202" s="38">
        <v>475.13333333333333</v>
      </c>
      <c r="I202" s="38">
        <v>464.46666666666664</v>
      </c>
      <c r="J202" s="38">
        <v>517.96666666666647</v>
      </c>
      <c r="K202" s="38">
        <v>528.63333333333321</v>
      </c>
      <c r="L202" s="38">
        <v>544.71666666666647</v>
      </c>
      <c r="M202" s="28">
        <v>512.54999999999995</v>
      </c>
      <c r="N202" s="28">
        <v>485.8</v>
      </c>
      <c r="O202" s="39">
        <v>7745400</v>
      </c>
      <c r="P202" s="40">
        <v>-3.0200585981519045E-2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20" sqref="G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7" t="s">
        <v>16</v>
      </c>
      <c r="B8" s="389"/>
      <c r="C8" s="393" t="s">
        <v>20</v>
      </c>
      <c r="D8" s="393" t="s">
        <v>21</v>
      </c>
      <c r="E8" s="384" t="s">
        <v>22</v>
      </c>
      <c r="F8" s="385"/>
      <c r="G8" s="386"/>
      <c r="H8" s="384" t="s">
        <v>23</v>
      </c>
      <c r="I8" s="385"/>
      <c r="J8" s="386"/>
      <c r="K8" s="23"/>
      <c r="L8" s="50"/>
      <c r="M8" s="50"/>
      <c r="N8" s="1"/>
      <c r="O8" s="1"/>
    </row>
    <row r="9" spans="1:15" ht="36" customHeight="1">
      <c r="A9" s="391"/>
      <c r="B9" s="392"/>
      <c r="C9" s="392"/>
      <c r="D9" s="3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18314.400000000001</v>
      </c>
      <c r="D10" s="257">
        <v>18276.166666666668</v>
      </c>
      <c r="E10" s="257">
        <v>18217.083333333336</v>
      </c>
      <c r="F10" s="257">
        <v>18119.766666666666</v>
      </c>
      <c r="G10" s="257">
        <v>18060.683333333334</v>
      </c>
      <c r="H10" s="257">
        <v>18373.483333333337</v>
      </c>
      <c r="I10" s="257">
        <v>18432.566666666673</v>
      </c>
      <c r="J10" s="257">
        <v>18529.883333333339</v>
      </c>
      <c r="K10" s="257">
        <v>18335.25</v>
      </c>
      <c r="L10" s="257">
        <v>18178.849999999999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43885.1</v>
      </c>
      <c r="D11" s="257">
        <v>43865.583333333336</v>
      </c>
      <c r="E11" s="257">
        <v>43704.416666666672</v>
      </c>
      <c r="F11" s="257">
        <v>43523.733333333337</v>
      </c>
      <c r="G11" s="257">
        <v>43362.566666666673</v>
      </c>
      <c r="H11" s="257">
        <v>44046.26666666667</v>
      </c>
      <c r="I11" s="257">
        <v>44207.433333333342</v>
      </c>
      <c r="J11" s="257">
        <v>44388.116666666669</v>
      </c>
      <c r="K11" s="257">
        <v>44026.75</v>
      </c>
      <c r="L11" s="257">
        <v>43684.9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3123.9</v>
      </c>
      <c r="D12" s="231">
        <v>3127.9833333333336</v>
      </c>
      <c r="E12" s="231">
        <v>3104.4666666666672</v>
      </c>
      <c r="F12" s="231">
        <v>3085.0333333333338</v>
      </c>
      <c r="G12" s="231">
        <v>3061.5166666666673</v>
      </c>
      <c r="H12" s="231">
        <v>3147.416666666667</v>
      </c>
      <c r="I12" s="231">
        <v>3170.9333333333334</v>
      </c>
      <c r="J12" s="231">
        <v>3190.3666666666668</v>
      </c>
      <c r="K12" s="231">
        <v>3151.5</v>
      </c>
      <c r="L12" s="231">
        <v>3108.55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5401</v>
      </c>
      <c r="D13" s="231">
        <v>5385.8</v>
      </c>
      <c r="E13" s="231">
        <v>5358.7000000000007</v>
      </c>
      <c r="F13" s="231">
        <v>5316.4000000000005</v>
      </c>
      <c r="G13" s="231">
        <v>5289.3000000000011</v>
      </c>
      <c r="H13" s="231">
        <v>5428.1</v>
      </c>
      <c r="I13" s="231">
        <v>5455.2000000000007</v>
      </c>
      <c r="J13" s="231">
        <v>5497.5</v>
      </c>
      <c r="K13" s="231">
        <v>5412.9</v>
      </c>
      <c r="L13" s="231">
        <v>5343.5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29007.3</v>
      </c>
      <c r="D14" s="231">
        <v>28787.866666666669</v>
      </c>
      <c r="E14" s="231">
        <v>28513.683333333338</v>
      </c>
      <c r="F14" s="231">
        <v>28020.066666666669</v>
      </c>
      <c r="G14" s="231">
        <v>27745.883333333339</v>
      </c>
      <c r="H14" s="231">
        <v>29281.483333333337</v>
      </c>
      <c r="I14" s="231">
        <v>29555.666666666672</v>
      </c>
      <c r="J14" s="231">
        <v>30049.283333333336</v>
      </c>
      <c r="K14" s="231">
        <v>29062.05</v>
      </c>
      <c r="L14" s="231">
        <v>28294.25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4771</v>
      </c>
      <c r="D15" s="231">
        <v>4766.8666666666659</v>
      </c>
      <c r="E15" s="231">
        <v>4741.5833333333321</v>
      </c>
      <c r="F15" s="231">
        <v>4712.1666666666661</v>
      </c>
      <c r="G15" s="231">
        <v>4686.8833333333323</v>
      </c>
      <c r="H15" s="231">
        <v>4796.2833333333319</v>
      </c>
      <c r="I15" s="231">
        <v>4821.5666666666666</v>
      </c>
      <c r="J15" s="231">
        <v>4850.9833333333318</v>
      </c>
      <c r="K15" s="231">
        <v>4792.1499999999996</v>
      </c>
      <c r="L15" s="231">
        <v>4737.45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9235.9</v>
      </c>
      <c r="D16" s="231">
        <v>9206.0166666666682</v>
      </c>
      <c r="E16" s="231">
        <v>9170.7833333333365</v>
      </c>
      <c r="F16" s="231">
        <v>9105.6666666666679</v>
      </c>
      <c r="G16" s="231">
        <v>9070.4333333333361</v>
      </c>
      <c r="H16" s="231">
        <v>9271.1333333333369</v>
      </c>
      <c r="I16" s="231">
        <v>9306.3666666666704</v>
      </c>
      <c r="J16" s="231">
        <v>9371.4833333333372</v>
      </c>
      <c r="K16" s="231">
        <v>9241.25</v>
      </c>
      <c r="L16" s="231">
        <v>9140.9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3893.2</v>
      </c>
      <c r="D17" s="231">
        <v>3876.85</v>
      </c>
      <c r="E17" s="231">
        <v>3825.85</v>
      </c>
      <c r="F17" s="231">
        <v>3758.5</v>
      </c>
      <c r="G17" s="231">
        <v>3707.5</v>
      </c>
      <c r="H17" s="231">
        <v>3944.2</v>
      </c>
      <c r="I17" s="231">
        <v>3995.2</v>
      </c>
      <c r="J17" s="231">
        <v>4062.5499999999997</v>
      </c>
      <c r="K17" s="230">
        <v>3927.85</v>
      </c>
      <c r="L17" s="230">
        <v>3809.5</v>
      </c>
      <c r="M17" s="230">
        <v>2.7511199999999998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1813.4</v>
      </c>
      <c r="D18" s="231">
        <v>1795.8833333333332</v>
      </c>
      <c r="E18" s="231">
        <v>1748.4666666666665</v>
      </c>
      <c r="F18" s="231">
        <v>1683.5333333333333</v>
      </c>
      <c r="G18" s="231">
        <v>1636.1166666666666</v>
      </c>
      <c r="H18" s="231">
        <v>1860.8166666666664</v>
      </c>
      <c r="I18" s="231">
        <v>1908.2333333333333</v>
      </c>
      <c r="J18" s="231">
        <v>1973.1666666666663</v>
      </c>
      <c r="K18" s="230">
        <v>1843.3</v>
      </c>
      <c r="L18" s="230">
        <v>1730.95</v>
      </c>
      <c r="M18" s="230">
        <v>22.325320000000001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758.5</v>
      </c>
      <c r="D19" s="231">
        <v>757.41666666666663</v>
      </c>
      <c r="E19" s="231">
        <v>753.38333333333321</v>
      </c>
      <c r="F19" s="231">
        <v>748.26666666666654</v>
      </c>
      <c r="G19" s="231">
        <v>744.23333333333312</v>
      </c>
      <c r="H19" s="231">
        <v>762.5333333333333</v>
      </c>
      <c r="I19" s="231">
        <v>766.56666666666683</v>
      </c>
      <c r="J19" s="231">
        <v>771.68333333333339</v>
      </c>
      <c r="K19" s="230">
        <v>761.45</v>
      </c>
      <c r="L19" s="230">
        <v>752.3</v>
      </c>
      <c r="M19" s="230">
        <v>15.969569999999999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21373.1</v>
      </c>
      <c r="D20" s="231">
        <v>21220.883333333331</v>
      </c>
      <c r="E20" s="231">
        <v>20903.216666666664</v>
      </c>
      <c r="F20" s="231">
        <v>20433.333333333332</v>
      </c>
      <c r="G20" s="231">
        <v>20115.666666666664</v>
      </c>
      <c r="H20" s="231">
        <v>21690.766666666663</v>
      </c>
      <c r="I20" s="231">
        <v>22008.433333333334</v>
      </c>
      <c r="J20" s="231">
        <v>22478.316666666662</v>
      </c>
      <c r="K20" s="230">
        <v>21538.55</v>
      </c>
      <c r="L20" s="230">
        <v>20751</v>
      </c>
      <c r="M20" s="230">
        <v>0.25213999999999998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2326.1</v>
      </c>
      <c r="D21" s="231">
        <v>2218.8333333333335</v>
      </c>
      <c r="E21" s="231">
        <v>2090.666666666667</v>
      </c>
      <c r="F21" s="231">
        <v>1855.2333333333336</v>
      </c>
      <c r="G21" s="231">
        <v>1727.0666666666671</v>
      </c>
      <c r="H21" s="231">
        <v>2454.2666666666669</v>
      </c>
      <c r="I21" s="231">
        <v>2582.4333333333338</v>
      </c>
      <c r="J21" s="231">
        <v>2817.8666666666668</v>
      </c>
      <c r="K21" s="230">
        <v>2347</v>
      </c>
      <c r="L21" s="230">
        <v>1983.4</v>
      </c>
      <c r="M21" s="230">
        <v>263.11367999999999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941.75</v>
      </c>
      <c r="D22" s="231">
        <v>937.48333333333323</v>
      </c>
      <c r="E22" s="231">
        <v>933.21666666666647</v>
      </c>
      <c r="F22" s="231">
        <v>924.68333333333328</v>
      </c>
      <c r="G22" s="231">
        <v>920.41666666666652</v>
      </c>
      <c r="H22" s="231">
        <v>946.01666666666642</v>
      </c>
      <c r="I22" s="231">
        <v>950.28333333333308</v>
      </c>
      <c r="J22" s="231">
        <v>958.81666666666638</v>
      </c>
      <c r="K22" s="230">
        <v>941.75</v>
      </c>
      <c r="L22" s="230">
        <v>928.95</v>
      </c>
      <c r="M22" s="230">
        <v>4.6073000000000004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729.7</v>
      </c>
      <c r="D23" s="231">
        <v>725.41666666666663</v>
      </c>
      <c r="E23" s="231">
        <v>697.43333333333328</v>
      </c>
      <c r="F23" s="231">
        <v>665.16666666666663</v>
      </c>
      <c r="G23" s="231">
        <v>637.18333333333328</v>
      </c>
      <c r="H23" s="231">
        <v>757.68333333333328</v>
      </c>
      <c r="I23" s="231">
        <v>785.66666666666663</v>
      </c>
      <c r="J23" s="231">
        <v>817.93333333333328</v>
      </c>
      <c r="K23" s="230">
        <v>753.4</v>
      </c>
      <c r="L23" s="230">
        <v>693.15</v>
      </c>
      <c r="M23" s="230">
        <v>302.04070000000002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722.5</v>
      </c>
      <c r="D24" s="231">
        <v>718.86666666666667</v>
      </c>
      <c r="E24" s="231">
        <v>715.23333333333335</v>
      </c>
      <c r="F24" s="231">
        <v>707.9666666666667</v>
      </c>
      <c r="G24" s="231">
        <v>704.33333333333337</v>
      </c>
      <c r="H24" s="231">
        <v>726.13333333333333</v>
      </c>
      <c r="I24" s="231">
        <v>729.76666666666677</v>
      </c>
      <c r="J24" s="231">
        <v>737.0333333333333</v>
      </c>
      <c r="K24" s="230">
        <v>722.5</v>
      </c>
      <c r="L24" s="230">
        <v>711.6</v>
      </c>
      <c r="M24" s="230">
        <v>7.0198799999999997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826.7</v>
      </c>
      <c r="D25" s="231">
        <v>826.13333333333333</v>
      </c>
      <c r="E25" s="231">
        <v>825.56666666666661</v>
      </c>
      <c r="F25" s="231">
        <v>824.43333333333328</v>
      </c>
      <c r="G25" s="231">
        <v>823.86666666666656</v>
      </c>
      <c r="H25" s="231">
        <v>827.26666666666665</v>
      </c>
      <c r="I25" s="231">
        <v>827.83333333333348</v>
      </c>
      <c r="J25" s="231">
        <v>828.9666666666667</v>
      </c>
      <c r="K25" s="230">
        <v>826.7</v>
      </c>
      <c r="L25" s="230">
        <v>825</v>
      </c>
      <c r="M25" s="230">
        <v>5.8115600000000001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444.3</v>
      </c>
      <c r="D26" s="231">
        <v>433.90000000000003</v>
      </c>
      <c r="E26" s="231">
        <v>423.50000000000006</v>
      </c>
      <c r="F26" s="231">
        <v>402.70000000000005</v>
      </c>
      <c r="G26" s="231">
        <v>392.30000000000007</v>
      </c>
      <c r="H26" s="231">
        <v>454.70000000000005</v>
      </c>
      <c r="I26" s="231">
        <v>465.1</v>
      </c>
      <c r="J26" s="231">
        <v>485.90000000000003</v>
      </c>
      <c r="K26" s="230">
        <v>444.3</v>
      </c>
      <c r="L26" s="230">
        <v>413.1</v>
      </c>
      <c r="M26" s="230">
        <v>92.341759999999994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166.2</v>
      </c>
      <c r="D27" s="231">
        <v>165.03333333333333</v>
      </c>
      <c r="E27" s="231">
        <v>163.46666666666667</v>
      </c>
      <c r="F27" s="231">
        <v>160.73333333333335</v>
      </c>
      <c r="G27" s="231">
        <v>159.16666666666669</v>
      </c>
      <c r="H27" s="231">
        <v>167.76666666666665</v>
      </c>
      <c r="I27" s="231">
        <v>169.33333333333331</v>
      </c>
      <c r="J27" s="231">
        <v>172.06666666666663</v>
      </c>
      <c r="K27" s="230">
        <v>166.6</v>
      </c>
      <c r="L27" s="230">
        <v>162.30000000000001</v>
      </c>
      <c r="M27" s="230">
        <v>20.732250000000001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189.85</v>
      </c>
      <c r="D28" s="231">
        <v>190.06666666666669</v>
      </c>
      <c r="E28" s="231">
        <v>187.28333333333339</v>
      </c>
      <c r="F28" s="231">
        <v>184.7166666666667</v>
      </c>
      <c r="G28" s="231">
        <v>181.93333333333339</v>
      </c>
      <c r="H28" s="231">
        <v>192.63333333333338</v>
      </c>
      <c r="I28" s="231">
        <v>195.41666666666669</v>
      </c>
      <c r="J28" s="231">
        <v>197.98333333333338</v>
      </c>
      <c r="K28" s="230">
        <v>192.85</v>
      </c>
      <c r="L28" s="230">
        <v>187.5</v>
      </c>
      <c r="M28" s="230">
        <v>81.011740000000003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3252.25</v>
      </c>
      <c r="D29" s="231">
        <v>3252.7333333333336</v>
      </c>
      <c r="E29" s="231">
        <v>3225.1166666666672</v>
      </c>
      <c r="F29" s="231">
        <v>3197.9833333333336</v>
      </c>
      <c r="G29" s="231">
        <v>3170.3666666666672</v>
      </c>
      <c r="H29" s="231">
        <v>3279.8666666666672</v>
      </c>
      <c r="I29" s="231">
        <v>3307.483333333334</v>
      </c>
      <c r="J29" s="231">
        <v>3334.6166666666672</v>
      </c>
      <c r="K29" s="230">
        <v>3280.35</v>
      </c>
      <c r="L29" s="230">
        <v>3225.6</v>
      </c>
      <c r="M29" s="230">
        <v>2.6313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423.9</v>
      </c>
      <c r="D30" s="231">
        <v>420.86666666666662</v>
      </c>
      <c r="E30" s="231">
        <v>408.03333333333325</v>
      </c>
      <c r="F30" s="231">
        <v>392.16666666666663</v>
      </c>
      <c r="G30" s="231">
        <v>379.33333333333326</v>
      </c>
      <c r="H30" s="231">
        <v>436.73333333333323</v>
      </c>
      <c r="I30" s="231">
        <v>449.56666666666661</v>
      </c>
      <c r="J30" s="231">
        <v>465.43333333333322</v>
      </c>
      <c r="K30" s="230">
        <v>433.7</v>
      </c>
      <c r="L30" s="230">
        <v>405</v>
      </c>
      <c r="M30" s="230">
        <v>176.91078999999999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4605.3</v>
      </c>
      <c r="D31" s="231">
        <v>4560.75</v>
      </c>
      <c r="E31" s="231">
        <v>4496.5</v>
      </c>
      <c r="F31" s="231">
        <v>4387.7</v>
      </c>
      <c r="G31" s="231">
        <v>4323.45</v>
      </c>
      <c r="H31" s="231">
        <v>4669.55</v>
      </c>
      <c r="I31" s="231">
        <v>4733.8</v>
      </c>
      <c r="J31" s="231">
        <v>4842.6000000000004</v>
      </c>
      <c r="K31" s="230">
        <v>4625</v>
      </c>
      <c r="L31" s="230">
        <v>4451.95</v>
      </c>
      <c r="M31" s="230">
        <v>3.6196700000000002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153.05000000000001</v>
      </c>
      <c r="D32" s="231">
        <v>153.45000000000002</v>
      </c>
      <c r="E32" s="231">
        <v>152.00000000000003</v>
      </c>
      <c r="F32" s="231">
        <v>150.95000000000002</v>
      </c>
      <c r="G32" s="231">
        <v>149.50000000000003</v>
      </c>
      <c r="H32" s="231">
        <v>154.50000000000003</v>
      </c>
      <c r="I32" s="231">
        <v>155.95000000000002</v>
      </c>
      <c r="J32" s="231">
        <v>157.00000000000003</v>
      </c>
      <c r="K32" s="230">
        <v>154.9</v>
      </c>
      <c r="L32" s="230">
        <v>152.4</v>
      </c>
      <c r="M32" s="230">
        <v>36.946249999999999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3084.9</v>
      </c>
      <c r="D33" s="231">
        <v>3078.8333333333335</v>
      </c>
      <c r="E33" s="231">
        <v>3052.0666666666671</v>
      </c>
      <c r="F33" s="231">
        <v>3019.2333333333336</v>
      </c>
      <c r="G33" s="231">
        <v>2992.4666666666672</v>
      </c>
      <c r="H33" s="231">
        <v>3111.666666666667</v>
      </c>
      <c r="I33" s="231">
        <v>3138.4333333333334</v>
      </c>
      <c r="J33" s="231">
        <v>3171.2666666666669</v>
      </c>
      <c r="K33" s="230">
        <v>3105.6</v>
      </c>
      <c r="L33" s="230">
        <v>3046</v>
      </c>
      <c r="M33" s="230">
        <v>6.5942499999999997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1677.45</v>
      </c>
      <c r="D34" s="231">
        <v>1666.8833333333332</v>
      </c>
      <c r="E34" s="231">
        <v>1644.8166666666664</v>
      </c>
      <c r="F34" s="231">
        <v>1612.1833333333332</v>
      </c>
      <c r="G34" s="231">
        <v>1590.1166666666663</v>
      </c>
      <c r="H34" s="231">
        <v>1699.5166666666664</v>
      </c>
      <c r="I34" s="231">
        <v>1721.583333333333</v>
      </c>
      <c r="J34" s="231">
        <v>1754.2166666666665</v>
      </c>
      <c r="K34" s="230">
        <v>1688.95</v>
      </c>
      <c r="L34" s="230">
        <v>1634.25</v>
      </c>
      <c r="M34" s="230">
        <v>4.5624900000000004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602.75</v>
      </c>
      <c r="D35" s="231">
        <v>597.30000000000007</v>
      </c>
      <c r="E35" s="231">
        <v>587.60000000000014</v>
      </c>
      <c r="F35" s="231">
        <v>572.45000000000005</v>
      </c>
      <c r="G35" s="231">
        <v>562.75000000000011</v>
      </c>
      <c r="H35" s="231">
        <v>612.45000000000016</v>
      </c>
      <c r="I35" s="231">
        <v>622.1500000000002</v>
      </c>
      <c r="J35" s="231">
        <v>637.30000000000018</v>
      </c>
      <c r="K35" s="230">
        <v>607</v>
      </c>
      <c r="L35" s="230">
        <v>582.15</v>
      </c>
      <c r="M35" s="230">
        <v>16.174630000000001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3425.1</v>
      </c>
      <c r="D36" s="231">
        <v>3415.3333333333335</v>
      </c>
      <c r="E36" s="231">
        <v>3391.916666666667</v>
      </c>
      <c r="F36" s="231">
        <v>3358.7333333333336</v>
      </c>
      <c r="G36" s="231">
        <v>3335.3166666666671</v>
      </c>
      <c r="H36" s="231">
        <v>3448.5166666666669</v>
      </c>
      <c r="I36" s="231">
        <v>3471.9333333333338</v>
      </c>
      <c r="J36" s="231">
        <v>3505.1166666666668</v>
      </c>
      <c r="K36" s="230">
        <v>3438.75</v>
      </c>
      <c r="L36" s="230">
        <v>3382.15</v>
      </c>
      <c r="M36" s="230">
        <v>2.2148099999999999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917.55</v>
      </c>
      <c r="D37" s="231">
        <v>919.9</v>
      </c>
      <c r="E37" s="231">
        <v>912.05</v>
      </c>
      <c r="F37" s="231">
        <v>906.55</v>
      </c>
      <c r="G37" s="231">
        <v>898.69999999999993</v>
      </c>
      <c r="H37" s="231">
        <v>925.4</v>
      </c>
      <c r="I37" s="231">
        <v>933.25000000000011</v>
      </c>
      <c r="J37" s="231">
        <v>938.75</v>
      </c>
      <c r="K37" s="230">
        <v>927.75</v>
      </c>
      <c r="L37" s="230">
        <v>914.4</v>
      </c>
      <c r="M37" s="230">
        <v>93.831580000000002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4523.25</v>
      </c>
      <c r="D38" s="231">
        <v>4528.2833333333328</v>
      </c>
      <c r="E38" s="231">
        <v>4489.9166666666661</v>
      </c>
      <c r="F38" s="231">
        <v>4456.583333333333</v>
      </c>
      <c r="G38" s="231">
        <v>4418.2166666666662</v>
      </c>
      <c r="H38" s="231">
        <v>4561.6166666666659</v>
      </c>
      <c r="I38" s="231">
        <v>4599.9833333333327</v>
      </c>
      <c r="J38" s="231">
        <v>4633.3166666666657</v>
      </c>
      <c r="K38" s="230">
        <v>4566.6499999999996</v>
      </c>
      <c r="L38" s="230">
        <v>4494.95</v>
      </c>
      <c r="M38" s="230">
        <v>3.68479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6793.05</v>
      </c>
      <c r="D39" s="231">
        <v>6790.9833333333327</v>
      </c>
      <c r="E39" s="231">
        <v>6763.9666666666653</v>
      </c>
      <c r="F39" s="231">
        <v>6734.8833333333323</v>
      </c>
      <c r="G39" s="231">
        <v>6707.866666666665</v>
      </c>
      <c r="H39" s="231">
        <v>6820.0666666666657</v>
      </c>
      <c r="I39" s="231">
        <v>6847.0833333333339</v>
      </c>
      <c r="J39" s="231">
        <v>6876.1666666666661</v>
      </c>
      <c r="K39" s="230">
        <v>6818</v>
      </c>
      <c r="L39" s="230">
        <v>6761.9</v>
      </c>
      <c r="M39" s="230">
        <v>4.1979199999999999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1413</v>
      </c>
      <c r="D40" s="231">
        <v>1412.2333333333333</v>
      </c>
      <c r="E40" s="231">
        <v>1405.7666666666667</v>
      </c>
      <c r="F40" s="231">
        <v>1398.5333333333333</v>
      </c>
      <c r="G40" s="231">
        <v>1392.0666666666666</v>
      </c>
      <c r="H40" s="231">
        <v>1419.4666666666667</v>
      </c>
      <c r="I40" s="231">
        <v>1425.9333333333334</v>
      </c>
      <c r="J40" s="231">
        <v>1433.1666666666667</v>
      </c>
      <c r="K40" s="230">
        <v>1418.7</v>
      </c>
      <c r="L40" s="230">
        <v>1405</v>
      </c>
      <c r="M40" s="230">
        <v>5.9190300000000002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6448.6</v>
      </c>
      <c r="D41" s="231">
        <v>6406.7166666666672</v>
      </c>
      <c r="E41" s="231">
        <v>6338.4333333333343</v>
      </c>
      <c r="F41" s="231">
        <v>6228.2666666666673</v>
      </c>
      <c r="G41" s="231">
        <v>6159.9833333333345</v>
      </c>
      <c r="H41" s="231">
        <v>6516.8833333333341</v>
      </c>
      <c r="I41" s="231">
        <v>6585.166666666667</v>
      </c>
      <c r="J41" s="231">
        <v>6695.3333333333339</v>
      </c>
      <c r="K41" s="230">
        <v>6475</v>
      </c>
      <c r="L41" s="230">
        <v>6296.55</v>
      </c>
      <c r="M41" s="230">
        <v>0.19345999999999999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2291.0500000000002</v>
      </c>
      <c r="D42" s="231">
        <v>2240.1833333333338</v>
      </c>
      <c r="E42" s="231">
        <v>2180.9666666666676</v>
      </c>
      <c r="F42" s="231">
        <v>2070.8833333333337</v>
      </c>
      <c r="G42" s="231">
        <v>2011.6666666666674</v>
      </c>
      <c r="H42" s="231">
        <v>2350.2666666666678</v>
      </c>
      <c r="I42" s="231">
        <v>2409.483333333334</v>
      </c>
      <c r="J42" s="231">
        <v>2519.566666666668</v>
      </c>
      <c r="K42" s="230">
        <v>2299.4</v>
      </c>
      <c r="L42" s="230">
        <v>2130.1</v>
      </c>
      <c r="M42" s="230">
        <v>6.2009999999999996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242.35</v>
      </c>
      <c r="D43" s="231">
        <v>240.29999999999998</v>
      </c>
      <c r="E43" s="231">
        <v>236.04999999999995</v>
      </c>
      <c r="F43" s="231">
        <v>229.74999999999997</v>
      </c>
      <c r="G43" s="231">
        <v>225.49999999999994</v>
      </c>
      <c r="H43" s="231">
        <v>246.59999999999997</v>
      </c>
      <c r="I43" s="231">
        <v>250.85000000000002</v>
      </c>
      <c r="J43" s="231">
        <v>257.14999999999998</v>
      </c>
      <c r="K43" s="230">
        <v>244.55</v>
      </c>
      <c r="L43" s="230">
        <v>234</v>
      </c>
      <c r="M43" s="230">
        <v>120.99281999999999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181.05</v>
      </c>
      <c r="D44" s="231">
        <v>180.86666666666667</v>
      </c>
      <c r="E44" s="231">
        <v>179.48333333333335</v>
      </c>
      <c r="F44" s="231">
        <v>177.91666666666669</v>
      </c>
      <c r="G44" s="231">
        <v>176.53333333333336</v>
      </c>
      <c r="H44" s="231">
        <v>182.43333333333334</v>
      </c>
      <c r="I44" s="231">
        <v>183.81666666666666</v>
      </c>
      <c r="J44" s="231">
        <v>185.38333333333333</v>
      </c>
      <c r="K44" s="230">
        <v>182.25</v>
      </c>
      <c r="L44" s="230">
        <v>179.3</v>
      </c>
      <c r="M44" s="230">
        <v>137.37270000000001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75.3</v>
      </c>
      <c r="D45" s="231">
        <v>75.350000000000009</v>
      </c>
      <c r="E45" s="231">
        <v>74.750000000000014</v>
      </c>
      <c r="F45" s="231">
        <v>74.2</v>
      </c>
      <c r="G45" s="231">
        <v>73.600000000000009</v>
      </c>
      <c r="H45" s="231">
        <v>75.90000000000002</v>
      </c>
      <c r="I45" s="231">
        <v>76.500000000000014</v>
      </c>
      <c r="J45" s="231">
        <v>77.050000000000026</v>
      </c>
      <c r="K45" s="230">
        <v>75.95</v>
      </c>
      <c r="L45" s="230">
        <v>74.8</v>
      </c>
      <c r="M45" s="230">
        <v>44.372520000000002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1531</v>
      </c>
      <c r="D46" s="231">
        <v>1526.2166666666665</v>
      </c>
      <c r="E46" s="231">
        <v>1513.7833333333328</v>
      </c>
      <c r="F46" s="231">
        <v>1496.5666666666664</v>
      </c>
      <c r="G46" s="231">
        <v>1484.1333333333328</v>
      </c>
      <c r="H46" s="231">
        <v>1543.4333333333329</v>
      </c>
      <c r="I46" s="231">
        <v>1555.8666666666668</v>
      </c>
      <c r="J46" s="231">
        <v>1573.083333333333</v>
      </c>
      <c r="K46" s="230">
        <v>1538.65</v>
      </c>
      <c r="L46" s="230">
        <v>1509</v>
      </c>
      <c r="M46" s="230">
        <v>2.3512400000000002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626.20000000000005</v>
      </c>
      <c r="D47" s="231">
        <v>623.5</v>
      </c>
      <c r="E47" s="231">
        <v>617.75</v>
      </c>
      <c r="F47" s="231">
        <v>609.29999999999995</v>
      </c>
      <c r="G47" s="231">
        <v>603.54999999999995</v>
      </c>
      <c r="H47" s="231">
        <v>631.95000000000005</v>
      </c>
      <c r="I47" s="231">
        <v>637.70000000000005</v>
      </c>
      <c r="J47" s="231">
        <v>646.15000000000009</v>
      </c>
      <c r="K47" s="230">
        <v>629.25</v>
      </c>
      <c r="L47" s="230">
        <v>615.04999999999995</v>
      </c>
      <c r="M47" s="230">
        <v>4.2619999999999996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110.45</v>
      </c>
      <c r="D48" s="231">
        <v>109.78333333333335</v>
      </c>
      <c r="E48" s="231">
        <v>108.26666666666669</v>
      </c>
      <c r="F48" s="231">
        <v>106.08333333333334</v>
      </c>
      <c r="G48" s="231">
        <v>104.56666666666669</v>
      </c>
      <c r="H48" s="231">
        <v>111.9666666666667</v>
      </c>
      <c r="I48" s="231">
        <v>113.48333333333335</v>
      </c>
      <c r="J48" s="231">
        <v>115.6666666666667</v>
      </c>
      <c r="K48" s="230">
        <v>111.3</v>
      </c>
      <c r="L48" s="230">
        <v>107.6</v>
      </c>
      <c r="M48" s="230">
        <v>279.46526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760.35</v>
      </c>
      <c r="D49" s="231">
        <v>759.96666666666658</v>
      </c>
      <c r="E49" s="231">
        <v>756.43333333333317</v>
      </c>
      <c r="F49" s="231">
        <v>752.51666666666654</v>
      </c>
      <c r="G49" s="231">
        <v>748.98333333333312</v>
      </c>
      <c r="H49" s="231">
        <v>763.88333333333321</v>
      </c>
      <c r="I49" s="231">
        <v>767.41666666666674</v>
      </c>
      <c r="J49" s="231">
        <v>771.33333333333326</v>
      </c>
      <c r="K49" s="230">
        <v>763.5</v>
      </c>
      <c r="L49" s="230">
        <v>756.05</v>
      </c>
      <c r="M49" s="230">
        <v>4.3932900000000004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79.3</v>
      </c>
      <c r="D50" s="231">
        <v>79.650000000000006</v>
      </c>
      <c r="E50" s="231">
        <v>78.800000000000011</v>
      </c>
      <c r="F50" s="231">
        <v>78.300000000000011</v>
      </c>
      <c r="G50" s="231">
        <v>77.450000000000017</v>
      </c>
      <c r="H50" s="231">
        <v>80.150000000000006</v>
      </c>
      <c r="I50" s="231">
        <v>81</v>
      </c>
      <c r="J50" s="231">
        <v>81.5</v>
      </c>
      <c r="K50" s="230">
        <v>80.5</v>
      </c>
      <c r="L50" s="230">
        <v>79.150000000000006</v>
      </c>
      <c r="M50" s="230">
        <v>165.22856999999999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361.6</v>
      </c>
      <c r="D51" s="231">
        <v>360.9666666666667</v>
      </c>
      <c r="E51" s="231">
        <v>359.18333333333339</v>
      </c>
      <c r="F51" s="231">
        <v>356.76666666666671</v>
      </c>
      <c r="G51" s="231">
        <v>354.98333333333341</v>
      </c>
      <c r="H51" s="231">
        <v>363.38333333333338</v>
      </c>
      <c r="I51" s="231">
        <v>365.16666666666669</v>
      </c>
      <c r="J51" s="231">
        <v>367.58333333333337</v>
      </c>
      <c r="K51" s="230">
        <v>362.75</v>
      </c>
      <c r="L51" s="230">
        <v>358.55</v>
      </c>
      <c r="M51" s="230">
        <v>16.03444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801.85</v>
      </c>
      <c r="D52" s="231">
        <v>801.7833333333333</v>
      </c>
      <c r="E52" s="231">
        <v>799.56666666666661</v>
      </c>
      <c r="F52" s="231">
        <v>797.2833333333333</v>
      </c>
      <c r="G52" s="231">
        <v>795.06666666666661</v>
      </c>
      <c r="H52" s="231">
        <v>804.06666666666661</v>
      </c>
      <c r="I52" s="231">
        <v>806.2833333333333</v>
      </c>
      <c r="J52" s="231">
        <v>808.56666666666661</v>
      </c>
      <c r="K52" s="230">
        <v>804</v>
      </c>
      <c r="L52" s="230">
        <v>799.5</v>
      </c>
      <c r="M52" s="230">
        <v>99.967619999999997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240.45</v>
      </c>
      <c r="D53" s="231">
        <v>241.11666666666667</v>
      </c>
      <c r="E53" s="231">
        <v>238.73333333333335</v>
      </c>
      <c r="F53" s="231">
        <v>237.01666666666668</v>
      </c>
      <c r="G53" s="231">
        <v>234.63333333333335</v>
      </c>
      <c r="H53" s="231">
        <v>242.83333333333334</v>
      </c>
      <c r="I53" s="231">
        <v>245.21666666666667</v>
      </c>
      <c r="J53" s="231">
        <v>246.93333333333334</v>
      </c>
      <c r="K53" s="230">
        <v>243.5</v>
      </c>
      <c r="L53" s="230">
        <v>239.4</v>
      </c>
      <c r="M53" s="230">
        <v>18.95656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18830.2</v>
      </c>
      <c r="D54" s="231">
        <v>18837.083333333332</v>
      </c>
      <c r="E54" s="231">
        <v>18734.166666666664</v>
      </c>
      <c r="F54" s="231">
        <v>18638.133333333331</v>
      </c>
      <c r="G54" s="231">
        <v>18535.216666666664</v>
      </c>
      <c r="H54" s="231">
        <v>18933.116666666665</v>
      </c>
      <c r="I54" s="231">
        <v>19036.033333333329</v>
      </c>
      <c r="J54" s="231">
        <v>19132.066666666666</v>
      </c>
      <c r="K54" s="230">
        <v>18940</v>
      </c>
      <c r="L54" s="230">
        <v>18741.05</v>
      </c>
      <c r="M54" s="230">
        <v>0.10716000000000001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4498.95</v>
      </c>
      <c r="D55" s="231">
        <v>4508.0666666666666</v>
      </c>
      <c r="E55" s="231">
        <v>4475.8833333333332</v>
      </c>
      <c r="F55" s="231">
        <v>4452.8166666666666</v>
      </c>
      <c r="G55" s="231">
        <v>4420.6333333333332</v>
      </c>
      <c r="H55" s="231">
        <v>4531.1333333333332</v>
      </c>
      <c r="I55" s="231">
        <v>4563.3166666666657</v>
      </c>
      <c r="J55" s="231">
        <v>4586.3833333333332</v>
      </c>
      <c r="K55" s="230">
        <v>4540.25</v>
      </c>
      <c r="L55" s="230">
        <v>4485</v>
      </c>
      <c r="M55" s="230">
        <v>1.72174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300.95</v>
      </c>
      <c r="D56" s="231">
        <v>299.81666666666666</v>
      </c>
      <c r="E56" s="231">
        <v>297.98333333333335</v>
      </c>
      <c r="F56" s="231">
        <v>295.01666666666671</v>
      </c>
      <c r="G56" s="231">
        <v>293.18333333333339</v>
      </c>
      <c r="H56" s="231">
        <v>302.7833333333333</v>
      </c>
      <c r="I56" s="231">
        <v>304.61666666666667</v>
      </c>
      <c r="J56" s="231">
        <v>307.58333333333326</v>
      </c>
      <c r="K56" s="230">
        <v>301.64999999999998</v>
      </c>
      <c r="L56" s="230">
        <v>296.85000000000002</v>
      </c>
      <c r="M56" s="230">
        <v>34.36842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1053.7</v>
      </c>
      <c r="D57" s="231">
        <v>1048.1833333333332</v>
      </c>
      <c r="E57" s="231">
        <v>1039.8666666666663</v>
      </c>
      <c r="F57" s="231">
        <v>1026.0333333333331</v>
      </c>
      <c r="G57" s="231">
        <v>1017.7166666666662</v>
      </c>
      <c r="H57" s="231">
        <v>1062.0166666666664</v>
      </c>
      <c r="I57" s="231">
        <v>1070.3333333333335</v>
      </c>
      <c r="J57" s="231">
        <v>1084.1666666666665</v>
      </c>
      <c r="K57" s="230">
        <v>1056.5</v>
      </c>
      <c r="L57" s="230">
        <v>1034.3499999999999</v>
      </c>
      <c r="M57" s="230">
        <v>9.7503600000000006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924.95</v>
      </c>
      <c r="D58" s="231">
        <v>923.81666666666661</v>
      </c>
      <c r="E58" s="231">
        <v>916.58333333333326</v>
      </c>
      <c r="F58" s="231">
        <v>908.2166666666667</v>
      </c>
      <c r="G58" s="231">
        <v>900.98333333333335</v>
      </c>
      <c r="H58" s="231">
        <v>932.18333333333317</v>
      </c>
      <c r="I58" s="231">
        <v>939.41666666666652</v>
      </c>
      <c r="J58" s="231">
        <v>947.78333333333308</v>
      </c>
      <c r="K58" s="230">
        <v>931.05</v>
      </c>
      <c r="L58" s="230">
        <v>915.45</v>
      </c>
      <c r="M58" s="230">
        <v>14.02783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1500.1</v>
      </c>
      <c r="D59" s="231">
        <v>1495.1166666666668</v>
      </c>
      <c r="E59" s="231">
        <v>1480.2833333333335</v>
      </c>
      <c r="F59" s="231">
        <v>1460.4666666666667</v>
      </c>
      <c r="G59" s="231">
        <v>1445.6333333333334</v>
      </c>
      <c r="H59" s="231">
        <v>1514.9333333333336</v>
      </c>
      <c r="I59" s="231">
        <v>1529.7666666666667</v>
      </c>
      <c r="J59" s="231">
        <v>1549.5833333333337</v>
      </c>
      <c r="K59" s="230">
        <v>1509.95</v>
      </c>
      <c r="L59" s="230">
        <v>1475.3</v>
      </c>
      <c r="M59" s="230">
        <v>0.48021999999999998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238.7</v>
      </c>
      <c r="D60" s="231">
        <v>239.11666666666665</v>
      </c>
      <c r="E60" s="231">
        <v>237.0333333333333</v>
      </c>
      <c r="F60" s="231">
        <v>235.36666666666665</v>
      </c>
      <c r="G60" s="231">
        <v>233.2833333333333</v>
      </c>
      <c r="H60" s="231">
        <v>240.7833333333333</v>
      </c>
      <c r="I60" s="231">
        <v>242.86666666666662</v>
      </c>
      <c r="J60" s="231">
        <v>244.5333333333333</v>
      </c>
      <c r="K60" s="230">
        <v>241.2</v>
      </c>
      <c r="L60" s="230">
        <v>237.45</v>
      </c>
      <c r="M60" s="230">
        <v>28.914149999999999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4370.95</v>
      </c>
      <c r="D61" s="231">
        <v>4340.7</v>
      </c>
      <c r="E61" s="231">
        <v>4296.3999999999996</v>
      </c>
      <c r="F61" s="231">
        <v>4221.8499999999995</v>
      </c>
      <c r="G61" s="231">
        <v>4177.5499999999993</v>
      </c>
      <c r="H61" s="231">
        <v>4415.25</v>
      </c>
      <c r="I61" s="231">
        <v>4459.5500000000011</v>
      </c>
      <c r="J61" s="231">
        <v>4534.1000000000004</v>
      </c>
      <c r="K61" s="230">
        <v>4385</v>
      </c>
      <c r="L61" s="230">
        <v>4266.1499999999996</v>
      </c>
      <c r="M61" s="230">
        <v>3.5867300000000002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1612.15</v>
      </c>
      <c r="D62" s="231">
        <v>1608.4000000000003</v>
      </c>
      <c r="E62" s="231">
        <v>1597.8500000000006</v>
      </c>
      <c r="F62" s="231">
        <v>1583.5500000000002</v>
      </c>
      <c r="G62" s="231">
        <v>1573.0000000000005</v>
      </c>
      <c r="H62" s="231">
        <v>1622.7000000000007</v>
      </c>
      <c r="I62" s="231">
        <v>1633.2500000000005</v>
      </c>
      <c r="J62" s="231">
        <v>1647.5500000000009</v>
      </c>
      <c r="K62" s="230">
        <v>1618.95</v>
      </c>
      <c r="L62" s="230">
        <v>1594.1</v>
      </c>
      <c r="M62" s="230">
        <v>1.77278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644.9</v>
      </c>
      <c r="D63" s="231">
        <v>637.75</v>
      </c>
      <c r="E63" s="231">
        <v>629.4</v>
      </c>
      <c r="F63" s="231">
        <v>613.9</v>
      </c>
      <c r="G63" s="231">
        <v>605.54999999999995</v>
      </c>
      <c r="H63" s="231">
        <v>653.25</v>
      </c>
      <c r="I63" s="231">
        <v>661.59999999999991</v>
      </c>
      <c r="J63" s="231">
        <v>677.1</v>
      </c>
      <c r="K63" s="230">
        <v>646.1</v>
      </c>
      <c r="L63" s="230">
        <v>622.25</v>
      </c>
      <c r="M63" s="230">
        <v>9.0817800000000002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931.75</v>
      </c>
      <c r="D64" s="231">
        <v>927.2833333333333</v>
      </c>
      <c r="E64" s="231">
        <v>912.56666666666661</v>
      </c>
      <c r="F64" s="231">
        <v>893.38333333333333</v>
      </c>
      <c r="G64" s="231">
        <v>878.66666666666663</v>
      </c>
      <c r="H64" s="231">
        <v>946.46666666666658</v>
      </c>
      <c r="I64" s="231">
        <v>961.18333333333328</v>
      </c>
      <c r="J64" s="231">
        <v>980.36666666666656</v>
      </c>
      <c r="K64" s="230">
        <v>942</v>
      </c>
      <c r="L64" s="230">
        <v>908.1</v>
      </c>
      <c r="M64" s="230">
        <v>3.8959999999999999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259.64999999999998</v>
      </c>
      <c r="D65" s="231">
        <v>262.2833333333333</v>
      </c>
      <c r="E65" s="231">
        <v>253.56666666666661</v>
      </c>
      <c r="F65" s="231">
        <v>247.48333333333329</v>
      </c>
      <c r="G65" s="231">
        <v>238.76666666666659</v>
      </c>
      <c r="H65" s="231">
        <v>268.36666666666662</v>
      </c>
      <c r="I65" s="231">
        <v>277.08333333333331</v>
      </c>
      <c r="J65" s="231">
        <v>283.16666666666663</v>
      </c>
      <c r="K65" s="230">
        <v>271</v>
      </c>
      <c r="L65" s="230">
        <v>256.2</v>
      </c>
      <c r="M65" s="230">
        <v>182.19881000000001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1666.55</v>
      </c>
      <c r="D66" s="231">
        <v>1653.5</v>
      </c>
      <c r="E66" s="231">
        <v>1636.05</v>
      </c>
      <c r="F66" s="231">
        <v>1605.55</v>
      </c>
      <c r="G66" s="231">
        <v>1588.1</v>
      </c>
      <c r="H66" s="231">
        <v>1684</v>
      </c>
      <c r="I66" s="231">
        <v>1701.4499999999998</v>
      </c>
      <c r="J66" s="231">
        <v>1731.95</v>
      </c>
      <c r="K66" s="230">
        <v>1670.95</v>
      </c>
      <c r="L66" s="230">
        <v>1623</v>
      </c>
      <c r="M66" s="230">
        <v>3.7074699999999998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478.15</v>
      </c>
      <c r="D67" s="231">
        <v>476.16666666666669</v>
      </c>
      <c r="E67" s="231">
        <v>471.18333333333339</v>
      </c>
      <c r="F67" s="231">
        <v>464.2166666666667</v>
      </c>
      <c r="G67" s="231">
        <v>459.23333333333341</v>
      </c>
      <c r="H67" s="231">
        <v>483.13333333333338</v>
      </c>
      <c r="I67" s="231">
        <v>488.11666666666662</v>
      </c>
      <c r="J67" s="231">
        <v>495.08333333333337</v>
      </c>
      <c r="K67" s="230">
        <v>481.15</v>
      </c>
      <c r="L67" s="230">
        <v>469.2</v>
      </c>
      <c r="M67" s="230">
        <v>65.665260000000004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522.25</v>
      </c>
      <c r="D68" s="231">
        <v>520.94999999999993</v>
      </c>
      <c r="E68" s="231">
        <v>516.69999999999982</v>
      </c>
      <c r="F68" s="231">
        <v>511.14999999999986</v>
      </c>
      <c r="G68" s="231">
        <v>506.89999999999975</v>
      </c>
      <c r="H68" s="231">
        <v>526.49999999999989</v>
      </c>
      <c r="I68" s="231">
        <v>530.75000000000011</v>
      </c>
      <c r="J68" s="231">
        <v>536.29999999999995</v>
      </c>
      <c r="K68" s="230">
        <v>525.20000000000005</v>
      </c>
      <c r="L68" s="230">
        <v>515.4</v>
      </c>
      <c r="M68" s="230">
        <v>13.052709999999999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2077.6999999999998</v>
      </c>
      <c r="D69" s="231">
        <v>2070.1333333333332</v>
      </c>
      <c r="E69" s="231">
        <v>2060.2666666666664</v>
      </c>
      <c r="F69" s="231">
        <v>2042.833333333333</v>
      </c>
      <c r="G69" s="231">
        <v>2032.9666666666662</v>
      </c>
      <c r="H69" s="231">
        <v>2087.5666666666666</v>
      </c>
      <c r="I69" s="231">
        <v>2097.4333333333334</v>
      </c>
      <c r="J69" s="231">
        <v>2114.8666666666668</v>
      </c>
      <c r="K69" s="230">
        <v>2080</v>
      </c>
      <c r="L69" s="230">
        <v>2052.6999999999998</v>
      </c>
      <c r="M69" s="230">
        <v>1.4211499999999999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1944.95</v>
      </c>
      <c r="D70" s="231">
        <v>1939.5999999999997</v>
      </c>
      <c r="E70" s="231">
        <v>1924.1999999999994</v>
      </c>
      <c r="F70" s="231">
        <v>1903.4499999999996</v>
      </c>
      <c r="G70" s="231">
        <v>1888.0499999999993</v>
      </c>
      <c r="H70" s="231">
        <v>1960.3499999999995</v>
      </c>
      <c r="I70" s="231">
        <v>1975.7499999999995</v>
      </c>
      <c r="J70" s="231">
        <v>1996.4999999999995</v>
      </c>
      <c r="K70" s="230">
        <v>1955</v>
      </c>
      <c r="L70" s="230">
        <v>1918.85</v>
      </c>
      <c r="M70" s="230">
        <v>1.7920100000000001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361.85</v>
      </c>
      <c r="D71" s="231">
        <v>359.98333333333335</v>
      </c>
      <c r="E71" s="231">
        <v>349.9666666666667</v>
      </c>
      <c r="F71" s="231">
        <v>338.08333333333337</v>
      </c>
      <c r="G71" s="231">
        <v>328.06666666666672</v>
      </c>
      <c r="H71" s="231">
        <v>371.86666666666667</v>
      </c>
      <c r="I71" s="231">
        <v>381.88333333333333</v>
      </c>
      <c r="J71" s="231">
        <v>393.76666666666665</v>
      </c>
      <c r="K71" s="230">
        <v>370</v>
      </c>
      <c r="L71" s="230">
        <v>348.1</v>
      </c>
      <c r="M71" s="230">
        <v>7.0984999999999996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3265</v>
      </c>
      <c r="D72" s="231">
        <v>3195.7166666666667</v>
      </c>
      <c r="E72" s="231">
        <v>3120.2833333333333</v>
      </c>
      <c r="F72" s="231">
        <v>2975.5666666666666</v>
      </c>
      <c r="G72" s="231">
        <v>2900.1333333333332</v>
      </c>
      <c r="H72" s="231">
        <v>3340.4333333333334</v>
      </c>
      <c r="I72" s="231">
        <v>3415.8666666666668</v>
      </c>
      <c r="J72" s="231">
        <v>3560.5833333333335</v>
      </c>
      <c r="K72" s="230">
        <v>3271.15</v>
      </c>
      <c r="L72" s="230">
        <v>3051</v>
      </c>
      <c r="M72" s="230">
        <v>15.38574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3231.55</v>
      </c>
      <c r="D73" s="231">
        <v>3181.9333333333329</v>
      </c>
      <c r="E73" s="231">
        <v>3090.6666666666661</v>
      </c>
      <c r="F73" s="231">
        <v>2949.7833333333333</v>
      </c>
      <c r="G73" s="231">
        <v>2858.5166666666664</v>
      </c>
      <c r="H73" s="231">
        <v>3322.8166666666657</v>
      </c>
      <c r="I73" s="231">
        <v>3414.083333333333</v>
      </c>
      <c r="J73" s="231">
        <v>3554.9666666666653</v>
      </c>
      <c r="K73" s="230">
        <v>3273.2</v>
      </c>
      <c r="L73" s="230">
        <v>3041.05</v>
      </c>
      <c r="M73" s="230">
        <v>15.59023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2018.2</v>
      </c>
      <c r="D74" s="231">
        <v>1991.3833333333332</v>
      </c>
      <c r="E74" s="231">
        <v>1957.8166666666664</v>
      </c>
      <c r="F74" s="231">
        <v>1897.4333333333332</v>
      </c>
      <c r="G74" s="231">
        <v>1863.8666666666663</v>
      </c>
      <c r="H74" s="231">
        <v>2051.7666666666664</v>
      </c>
      <c r="I74" s="231">
        <v>2085.333333333333</v>
      </c>
      <c r="J74" s="231">
        <v>2145.7166666666662</v>
      </c>
      <c r="K74" s="230">
        <v>2024.95</v>
      </c>
      <c r="L74" s="230">
        <v>1931</v>
      </c>
      <c r="M74" s="230">
        <v>2.0718999999999999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4457.6499999999996</v>
      </c>
      <c r="D75" s="231">
        <v>4437.25</v>
      </c>
      <c r="E75" s="231">
        <v>4404.6499999999996</v>
      </c>
      <c r="F75" s="231">
        <v>4351.6499999999996</v>
      </c>
      <c r="G75" s="231">
        <v>4319.0499999999993</v>
      </c>
      <c r="H75" s="231">
        <v>4490.25</v>
      </c>
      <c r="I75" s="231">
        <v>4522.8500000000004</v>
      </c>
      <c r="J75" s="231">
        <v>4575.8500000000004</v>
      </c>
      <c r="K75" s="230">
        <v>4469.8500000000004</v>
      </c>
      <c r="L75" s="230">
        <v>4384.25</v>
      </c>
      <c r="M75" s="230">
        <v>2.4497599999999999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3545.45</v>
      </c>
      <c r="D76" s="231">
        <v>3549.75</v>
      </c>
      <c r="E76" s="231">
        <v>3522.7</v>
      </c>
      <c r="F76" s="231">
        <v>3499.95</v>
      </c>
      <c r="G76" s="231">
        <v>3472.8999999999996</v>
      </c>
      <c r="H76" s="231">
        <v>3572.5</v>
      </c>
      <c r="I76" s="231">
        <v>3599.55</v>
      </c>
      <c r="J76" s="231">
        <v>3622.3</v>
      </c>
      <c r="K76" s="230">
        <v>3576.8</v>
      </c>
      <c r="L76" s="230">
        <v>3527</v>
      </c>
      <c r="M76" s="230">
        <v>3.0312100000000002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392.65</v>
      </c>
      <c r="D77" s="231">
        <v>392.08333333333331</v>
      </c>
      <c r="E77" s="231">
        <v>390.36666666666662</v>
      </c>
      <c r="F77" s="231">
        <v>388.08333333333331</v>
      </c>
      <c r="G77" s="231">
        <v>386.36666666666662</v>
      </c>
      <c r="H77" s="231">
        <v>394.36666666666662</v>
      </c>
      <c r="I77" s="231">
        <v>396.08333333333331</v>
      </c>
      <c r="J77" s="231">
        <v>398.36666666666662</v>
      </c>
      <c r="K77" s="230">
        <v>393.8</v>
      </c>
      <c r="L77" s="230">
        <v>389.8</v>
      </c>
      <c r="M77" s="230">
        <v>1.1705099999999999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2070.25</v>
      </c>
      <c r="D78" s="231">
        <v>2059.4833333333336</v>
      </c>
      <c r="E78" s="231">
        <v>2042.8666666666672</v>
      </c>
      <c r="F78" s="231">
        <v>2015.4833333333336</v>
      </c>
      <c r="G78" s="231">
        <v>1998.8666666666672</v>
      </c>
      <c r="H78" s="231">
        <v>2086.8666666666672</v>
      </c>
      <c r="I78" s="231">
        <v>2103.483333333334</v>
      </c>
      <c r="J78" s="231">
        <v>2130.8666666666672</v>
      </c>
      <c r="K78" s="230">
        <v>2076.1</v>
      </c>
      <c r="L78" s="230">
        <v>2032.1</v>
      </c>
      <c r="M78" s="230">
        <v>1.1757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126.85</v>
      </c>
      <c r="D79" s="231">
        <v>126.83333333333333</v>
      </c>
      <c r="E79" s="231">
        <v>125.61666666666665</v>
      </c>
      <c r="F79" s="231">
        <v>124.38333333333331</v>
      </c>
      <c r="G79" s="231">
        <v>123.16666666666663</v>
      </c>
      <c r="H79" s="231">
        <v>128.06666666666666</v>
      </c>
      <c r="I79" s="231">
        <v>129.28333333333333</v>
      </c>
      <c r="J79" s="231">
        <v>130.51666666666668</v>
      </c>
      <c r="K79" s="230">
        <v>128.05000000000001</v>
      </c>
      <c r="L79" s="230">
        <v>125.6</v>
      </c>
      <c r="M79" s="230">
        <v>33.957500000000003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126.2</v>
      </c>
      <c r="D80" s="231">
        <v>125.93333333333334</v>
      </c>
      <c r="E80" s="231">
        <v>125.26666666666668</v>
      </c>
      <c r="F80" s="231">
        <v>124.33333333333334</v>
      </c>
      <c r="G80" s="231">
        <v>123.66666666666669</v>
      </c>
      <c r="H80" s="231">
        <v>126.86666666666667</v>
      </c>
      <c r="I80" s="231">
        <v>127.53333333333333</v>
      </c>
      <c r="J80" s="231">
        <v>128.46666666666667</v>
      </c>
      <c r="K80" s="230">
        <v>126.6</v>
      </c>
      <c r="L80" s="230">
        <v>125</v>
      </c>
      <c r="M80" s="230">
        <v>159.34321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285.39999999999998</v>
      </c>
      <c r="D81" s="231">
        <v>283.51666666666665</v>
      </c>
      <c r="E81" s="231">
        <v>280.68333333333328</v>
      </c>
      <c r="F81" s="231">
        <v>275.96666666666664</v>
      </c>
      <c r="G81" s="231">
        <v>273.13333333333327</v>
      </c>
      <c r="H81" s="231">
        <v>288.23333333333329</v>
      </c>
      <c r="I81" s="231">
        <v>291.06666666666666</v>
      </c>
      <c r="J81" s="231">
        <v>295.7833333333333</v>
      </c>
      <c r="K81" s="230">
        <v>286.35000000000002</v>
      </c>
      <c r="L81" s="230">
        <v>278.8</v>
      </c>
      <c r="M81" s="230">
        <v>3.7439900000000002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106.35</v>
      </c>
      <c r="D82" s="231">
        <v>105.81666666666666</v>
      </c>
      <c r="E82" s="231">
        <v>104.73333333333332</v>
      </c>
      <c r="F82" s="231">
        <v>103.11666666666666</v>
      </c>
      <c r="G82" s="231">
        <v>102.03333333333332</v>
      </c>
      <c r="H82" s="231">
        <v>107.43333333333332</v>
      </c>
      <c r="I82" s="231">
        <v>108.51666666666667</v>
      </c>
      <c r="J82" s="231">
        <v>110.13333333333333</v>
      </c>
      <c r="K82" s="230">
        <v>106.9</v>
      </c>
      <c r="L82" s="230">
        <v>104.2</v>
      </c>
      <c r="M82" s="230">
        <v>113.38813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893.55</v>
      </c>
      <c r="D83" s="231">
        <v>911.48333333333323</v>
      </c>
      <c r="E83" s="231">
        <v>843.06666666666649</v>
      </c>
      <c r="F83" s="231">
        <v>792.58333333333326</v>
      </c>
      <c r="G83" s="231">
        <v>724.16666666666652</v>
      </c>
      <c r="H83" s="231">
        <v>961.96666666666647</v>
      </c>
      <c r="I83" s="231">
        <v>1030.3833333333332</v>
      </c>
      <c r="J83" s="231">
        <v>1080.8666666666663</v>
      </c>
      <c r="K83" s="230">
        <v>979.9</v>
      </c>
      <c r="L83" s="230">
        <v>861</v>
      </c>
      <c r="M83" s="230">
        <v>107.65871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1016.9</v>
      </c>
      <c r="D84" s="231">
        <v>1012.9499999999999</v>
      </c>
      <c r="E84" s="231">
        <v>1005.9499999999998</v>
      </c>
      <c r="F84" s="231">
        <v>994.99999999999989</v>
      </c>
      <c r="G84" s="231">
        <v>987.99999999999977</v>
      </c>
      <c r="H84" s="231">
        <v>1023.8999999999999</v>
      </c>
      <c r="I84" s="231">
        <v>1030.9000000000001</v>
      </c>
      <c r="J84" s="231">
        <v>1041.8499999999999</v>
      </c>
      <c r="K84" s="230">
        <v>1019.95</v>
      </c>
      <c r="L84" s="230">
        <v>1002</v>
      </c>
      <c r="M84" s="230">
        <v>6.1080699999999997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1342.4</v>
      </c>
      <c r="D85" s="231">
        <v>1334.7666666666667</v>
      </c>
      <c r="E85" s="231">
        <v>1323.8833333333332</v>
      </c>
      <c r="F85" s="231">
        <v>1305.3666666666666</v>
      </c>
      <c r="G85" s="231">
        <v>1294.4833333333331</v>
      </c>
      <c r="H85" s="231">
        <v>1353.2833333333333</v>
      </c>
      <c r="I85" s="231">
        <v>1364.166666666667</v>
      </c>
      <c r="J85" s="231">
        <v>1382.6833333333334</v>
      </c>
      <c r="K85" s="230">
        <v>1345.65</v>
      </c>
      <c r="L85" s="230">
        <v>1316.25</v>
      </c>
      <c r="M85" s="230">
        <v>4.7707300000000004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1718.35</v>
      </c>
      <c r="D86" s="231">
        <v>1716.7166666666665</v>
      </c>
      <c r="E86" s="231">
        <v>1706.5333333333328</v>
      </c>
      <c r="F86" s="231">
        <v>1694.7166666666665</v>
      </c>
      <c r="G86" s="231">
        <v>1684.5333333333328</v>
      </c>
      <c r="H86" s="231">
        <v>1728.5333333333328</v>
      </c>
      <c r="I86" s="231">
        <v>1738.7166666666667</v>
      </c>
      <c r="J86" s="231">
        <v>1750.5333333333328</v>
      </c>
      <c r="K86" s="230">
        <v>1726.9</v>
      </c>
      <c r="L86" s="230">
        <v>1704.9</v>
      </c>
      <c r="M86" s="230">
        <v>2.62819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482.95</v>
      </c>
      <c r="D87" s="231">
        <v>480.73333333333335</v>
      </c>
      <c r="E87" s="231">
        <v>475.7166666666667</v>
      </c>
      <c r="F87" s="231">
        <v>468.48333333333335</v>
      </c>
      <c r="G87" s="231">
        <v>463.4666666666667</v>
      </c>
      <c r="H87" s="231">
        <v>487.9666666666667</v>
      </c>
      <c r="I87" s="231">
        <v>492.98333333333335</v>
      </c>
      <c r="J87" s="231">
        <v>500.2166666666667</v>
      </c>
      <c r="K87" s="230">
        <v>485.75</v>
      </c>
      <c r="L87" s="230">
        <v>473.5</v>
      </c>
      <c r="M87" s="230">
        <v>4.8818799999999998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286.14999999999998</v>
      </c>
      <c r="D88" s="231">
        <v>284.40000000000003</v>
      </c>
      <c r="E88" s="231">
        <v>281.75000000000006</v>
      </c>
      <c r="F88" s="231">
        <v>277.35000000000002</v>
      </c>
      <c r="G88" s="231">
        <v>274.70000000000005</v>
      </c>
      <c r="H88" s="231">
        <v>288.80000000000007</v>
      </c>
      <c r="I88" s="231">
        <v>291.45000000000005</v>
      </c>
      <c r="J88" s="231">
        <v>295.85000000000008</v>
      </c>
      <c r="K88" s="230">
        <v>287.05</v>
      </c>
      <c r="L88" s="230">
        <v>280</v>
      </c>
      <c r="M88" s="230">
        <v>2.7071100000000001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1119.8499999999999</v>
      </c>
      <c r="D89" s="231">
        <v>1110.2333333333333</v>
      </c>
      <c r="E89" s="231">
        <v>1098.5666666666666</v>
      </c>
      <c r="F89" s="231">
        <v>1077.2833333333333</v>
      </c>
      <c r="G89" s="231">
        <v>1065.6166666666666</v>
      </c>
      <c r="H89" s="231">
        <v>1131.5166666666667</v>
      </c>
      <c r="I89" s="231">
        <v>1143.1833333333332</v>
      </c>
      <c r="J89" s="231">
        <v>1164.4666666666667</v>
      </c>
      <c r="K89" s="230">
        <v>1121.9000000000001</v>
      </c>
      <c r="L89" s="230">
        <v>1088.95</v>
      </c>
      <c r="M89" s="230">
        <v>18.649319999999999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1787.15</v>
      </c>
      <c r="D90" s="231">
        <v>1798.95</v>
      </c>
      <c r="E90" s="231">
        <v>1773.2</v>
      </c>
      <c r="F90" s="231">
        <v>1759.25</v>
      </c>
      <c r="G90" s="231">
        <v>1733.5</v>
      </c>
      <c r="H90" s="231">
        <v>1812.9</v>
      </c>
      <c r="I90" s="231">
        <v>1838.65</v>
      </c>
      <c r="J90" s="231">
        <v>1852.6000000000001</v>
      </c>
      <c r="K90" s="230">
        <v>1824.7</v>
      </c>
      <c r="L90" s="230">
        <v>1785</v>
      </c>
      <c r="M90" s="230">
        <v>2.7162600000000001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1641.05</v>
      </c>
      <c r="D91" s="231">
        <v>1642.2166666666665</v>
      </c>
      <c r="E91" s="231">
        <v>1631.5333333333328</v>
      </c>
      <c r="F91" s="231">
        <v>1622.0166666666664</v>
      </c>
      <c r="G91" s="231">
        <v>1611.3333333333328</v>
      </c>
      <c r="H91" s="231">
        <v>1651.7333333333329</v>
      </c>
      <c r="I91" s="231">
        <v>1662.4166666666667</v>
      </c>
      <c r="J91" s="231">
        <v>1671.9333333333329</v>
      </c>
      <c r="K91" s="230">
        <v>1652.9</v>
      </c>
      <c r="L91" s="230">
        <v>1632.7</v>
      </c>
      <c r="M91" s="230">
        <v>141.67016000000001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567</v>
      </c>
      <c r="D92" s="231">
        <v>563.56666666666672</v>
      </c>
      <c r="E92" s="231">
        <v>557.93333333333339</v>
      </c>
      <c r="F92" s="231">
        <v>548.86666666666667</v>
      </c>
      <c r="G92" s="231">
        <v>543.23333333333335</v>
      </c>
      <c r="H92" s="231">
        <v>572.63333333333344</v>
      </c>
      <c r="I92" s="231">
        <v>578.26666666666688</v>
      </c>
      <c r="J92" s="231">
        <v>587.33333333333348</v>
      </c>
      <c r="K92" s="230">
        <v>569.20000000000005</v>
      </c>
      <c r="L92" s="230">
        <v>554.5</v>
      </c>
      <c r="M92" s="230">
        <v>19.758410000000001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1263.75</v>
      </c>
      <c r="D93" s="231">
        <v>1266.05</v>
      </c>
      <c r="E93" s="231">
        <v>1254.6999999999998</v>
      </c>
      <c r="F93" s="231">
        <v>1245.6499999999999</v>
      </c>
      <c r="G93" s="231">
        <v>1234.2999999999997</v>
      </c>
      <c r="H93" s="231">
        <v>1275.0999999999999</v>
      </c>
      <c r="I93" s="231">
        <v>1286.4499999999998</v>
      </c>
      <c r="J93" s="231">
        <v>1295.5</v>
      </c>
      <c r="K93" s="230">
        <v>1277.4000000000001</v>
      </c>
      <c r="L93" s="230">
        <v>1257</v>
      </c>
      <c r="M93" s="230">
        <v>4.4464600000000001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2692.15</v>
      </c>
      <c r="D94" s="231">
        <v>2698.4166666666665</v>
      </c>
      <c r="E94" s="231">
        <v>2674.833333333333</v>
      </c>
      <c r="F94" s="231">
        <v>2657.5166666666664</v>
      </c>
      <c r="G94" s="231">
        <v>2633.9333333333329</v>
      </c>
      <c r="H94" s="231">
        <v>2715.7333333333331</v>
      </c>
      <c r="I94" s="231">
        <v>2739.3166666666662</v>
      </c>
      <c r="J94" s="231">
        <v>2756.6333333333332</v>
      </c>
      <c r="K94" s="230">
        <v>2722</v>
      </c>
      <c r="L94" s="230">
        <v>2681.1</v>
      </c>
      <c r="M94" s="230">
        <v>2.4192399999999998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407.7</v>
      </c>
      <c r="D95" s="231">
        <v>406.4666666666667</v>
      </c>
      <c r="E95" s="231">
        <v>403.93333333333339</v>
      </c>
      <c r="F95" s="231">
        <v>400.16666666666669</v>
      </c>
      <c r="G95" s="231">
        <v>397.63333333333338</v>
      </c>
      <c r="H95" s="231">
        <v>410.23333333333341</v>
      </c>
      <c r="I95" s="231">
        <v>412.76666666666671</v>
      </c>
      <c r="J95" s="231">
        <v>416.53333333333342</v>
      </c>
      <c r="K95" s="230">
        <v>409</v>
      </c>
      <c r="L95" s="230">
        <v>402.7</v>
      </c>
      <c r="M95" s="230">
        <v>42.371980000000001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3099.3</v>
      </c>
      <c r="D96" s="231">
        <v>3084.9666666666667</v>
      </c>
      <c r="E96" s="231">
        <v>3062.9333333333334</v>
      </c>
      <c r="F96" s="231">
        <v>3026.5666666666666</v>
      </c>
      <c r="G96" s="231">
        <v>3004.5333333333333</v>
      </c>
      <c r="H96" s="231">
        <v>3121.3333333333335</v>
      </c>
      <c r="I96" s="231">
        <v>3143.3666666666672</v>
      </c>
      <c r="J96" s="231">
        <v>3179.7333333333336</v>
      </c>
      <c r="K96" s="230">
        <v>3107</v>
      </c>
      <c r="L96" s="230">
        <v>3048.6</v>
      </c>
      <c r="M96" s="230">
        <v>5.9527700000000001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255.5</v>
      </c>
      <c r="D97" s="231">
        <v>254.68333333333331</v>
      </c>
      <c r="E97" s="231">
        <v>253.06666666666661</v>
      </c>
      <c r="F97" s="231">
        <v>250.6333333333333</v>
      </c>
      <c r="G97" s="231">
        <v>249.01666666666659</v>
      </c>
      <c r="H97" s="231">
        <v>257.11666666666662</v>
      </c>
      <c r="I97" s="231">
        <v>258.73333333333335</v>
      </c>
      <c r="J97" s="231">
        <v>261.16666666666663</v>
      </c>
      <c r="K97" s="230">
        <v>256.3</v>
      </c>
      <c r="L97" s="230">
        <v>252.25</v>
      </c>
      <c r="M97" s="230">
        <v>12.69136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2638.1</v>
      </c>
      <c r="D98" s="231">
        <v>2638.8666666666663</v>
      </c>
      <c r="E98" s="231">
        <v>2622.2833333333328</v>
      </c>
      <c r="F98" s="231">
        <v>2606.4666666666667</v>
      </c>
      <c r="G98" s="231">
        <v>2589.8833333333332</v>
      </c>
      <c r="H98" s="231">
        <v>2654.6833333333325</v>
      </c>
      <c r="I98" s="231">
        <v>2671.2666666666655</v>
      </c>
      <c r="J98" s="231">
        <v>2687.0833333333321</v>
      </c>
      <c r="K98" s="230">
        <v>2655.45</v>
      </c>
      <c r="L98" s="230">
        <v>2623.05</v>
      </c>
      <c r="M98" s="230">
        <v>7.6823199999999998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308.7</v>
      </c>
      <c r="D99" s="231">
        <v>309.2</v>
      </c>
      <c r="E99" s="231">
        <v>307.5</v>
      </c>
      <c r="F99" s="231">
        <v>306.3</v>
      </c>
      <c r="G99" s="231">
        <v>304.60000000000002</v>
      </c>
      <c r="H99" s="231">
        <v>310.39999999999998</v>
      </c>
      <c r="I99" s="231">
        <v>312.09999999999991</v>
      </c>
      <c r="J99" s="231">
        <v>313.29999999999995</v>
      </c>
      <c r="K99" s="230">
        <v>310.89999999999998</v>
      </c>
      <c r="L99" s="230">
        <v>308</v>
      </c>
      <c r="M99" s="230">
        <v>3.30803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39517.85</v>
      </c>
      <c r="D100" s="231">
        <v>39368.199999999997</v>
      </c>
      <c r="E100" s="231">
        <v>38900.449999999997</v>
      </c>
      <c r="F100" s="231">
        <v>38283.050000000003</v>
      </c>
      <c r="G100" s="231">
        <v>37815.300000000003</v>
      </c>
      <c r="H100" s="231">
        <v>39985.599999999991</v>
      </c>
      <c r="I100" s="231">
        <v>40453.349999999991</v>
      </c>
      <c r="J100" s="231">
        <v>41070.749999999985</v>
      </c>
      <c r="K100" s="230">
        <v>39835.949999999997</v>
      </c>
      <c r="L100" s="230">
        <v>38750.800000000003</v>
      </c>
      <c r="M100" s="230">
        <v>4.836E-2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2704.75</v>
      </c>
      <c r="D101" s="231">
        <v>2706.2666666666664</v>
      </c>
      <c r="E101" s="231">
        <v>2691.583333333333</v>
      </c>
      <c r="F101" s="231">
        <v>2678.4166666666665</v>
      </c>
      <c r="G101" s="231">
        <v>2663.7333333333331</v>
      </c>
      <c r="H101" s="231">
        <v>2719.4333333333329</v>
      </c>
      <c r="I101" s="231">
        <v>2734.1166666666663</v>
      </c>
      <c r="J101" s="231">
        <v>2747.2833333333328</v>
      </c>
      <c r="K101" s="230">
        <v>2720.95</v>
      </c>
      <c r="L101" s="230">
        <v>2693.1</v>
      </c>
      <c r="M101" s="230">
        <v>19.336310000000001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950.35</v>
      </c>
      <c r="D102" s="231">
        <v>950.25</v>
      </c>
      <c r="E102" s="231">
        <v>946.25</v>
      </c>
      <c r="F102" s="231">
        <v>942.15</v>
      </c>
      <c r="G102" s="231">
        <v>938.15</v>
      </c>
      <c r="H102" s="231">
        <v>954.35</v>
      </c>
      <c r="I102" s="231">
        <v>958.35</v>
      </c>
      <c r="J102" s="231">
        <v>962.45</v>
      </c>
      <c r="K102" s="230">
        <v>954.25</v>
      </c>
      <c r="L102" s="230">
        <v>946.15</v>
      </c>
      <c r="M102" s="230">
        <v>155.09524999999999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1092.7</v>
      </c>
      <c r="D103" s="231">
        <v>1088.4333333333332</v>
      </c>
      <c r="E103" s="231">
        <v>1078.8666666666663</v>
      </c>
      <c r="F103" s="231">
        <v>1065.0333333333331</v>
      </c>
      <c r="G103" s="231">
        <v>1055.4666666666662</v>
      </c>
      <c r="H103" s="231">
        <v>1102.2666666666664</v>
      </c>
      <c r="I103" s="231">
        <v>1111.8333333333335</v>
      </c>
      <c r="J103" s="231">
        <v>1125.6666666666665</v>
      </c>
      <c r="K103" s="230">
        <v>1098</v>
      </c>
      <c r="L103" s="230">
        <v>1074.5999999999999</v>
      </c>
      <c r="M103" s="230">
        <v>6.8764700000000003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436.55</v>
      </c>
      <c r="D104" s="231">
        <v>434.08333333333331</v>
      </c>
      <c r="E104" s="231">
        <v>428.16666666666663</v>
      </c>
      <c r="F104" s="231">
        <v>419.7833333333333</v>
      </c>
      <c r="G104" s="231">
        <v>413.86666666666662</v>
      </c>
      <c r="H104" s="231">
        <v>442.46666666666664</v>
      </c>
      <c r="I104" s="231">
        <v>448.38333333333327</v>
      </c>
      <c r="J104" s="231">
        <v>456.76666666666665</v>
      </c>
      <c r="K104" s="230">
        <v>440</v>
      </c>
      <c r="L104" s="230">
        <v>425.7</v>
      </c>
      <c r="M104" s="230">
        <v>11.63715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491.8</v>
      </c>
      <c r="D105" s="231">
        <v>493.13333333333338</v>
      </c>
      <c r="E105" s="231">
        <v>489.31666666666678</v>
      </c>
      <c r="F105" s="231">
        <v>486.83333333333337</v>
      </c>
      <c r="G105" s="231">
        <v>483.01666666666677</v>
      </c>
      <c r="H105" s="231">
        <v>495.61666666666679</v>
      </c>
      <c r="I105" s="231">
        <v>499.43333333333339</v>
      </c>
      <c r="J105" s="231">
        <v>501.9166666666668</v>
      </c>
      <c r="K105" s="230">
        <v>496.95</v>
      </c>
      <c r="L105" s="230">
        <v>490.65</v>
      </c>
      <c r="M105" s="230">
        <v>0.68296999999999997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66.400000000000006</v>
      </c>
      <c r="D106" s="231">
        <v>66.533333333333331</v>
      </c>
      <c r="E106" s="231">
        <v>65.966666666666669</v>
      </c>
      <c r="F106" s="231">
        <v>65.533333333333331</v>
      </c>
      <c r="G106" s="231">
        <v>64.966666666666669</v>
      </c>
      <c r="H106" s="231">
        <v>66.966666666666669</v>
      </c>
      <c r="I106" s="231">
        <v>67.533333333333331</v>
      </c>
      <c r="J106" s="231">
        <v>67.966666666666669</v>
      </c>
      <c r="K106" s="230">
        <v>67.099999999999994</v>
      </c>
      <c r="L106" s="230">
        <v>66.099999999999994</v>
      </c>
      <c r="M106" s="230">
        <v>146.73851999999999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424.75</v>
      </c>
      <c r="D107" s="231">
        <v>423.2</v>
      </c>
      <c r="E107" s="231">
        <v>420.65</v>
      </c>
      <c r="F107" s="231">
        <v>416.55</v>
      </c>
      <c r="G107" s="231">
        <v>414</v>
      </c>
      <c r="H107" s="231">
        <v>427.29999999999995</v>
      </c>
      <c r="I107" s="231">
        <v>429.85</v>
      </c>
      <c r="J107" s="231">
        <v>433.94999999999993</v>
      </c>
      <c r="K107" s="230">
        <v>425.75</v>
      </c>
      <c r="L107" s="230">
        <v>419.1</v>
      </c>
      <c r="M107" s="230">
        <v>154.21680000000001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5571.15</v>
      </c>
      <c r="D108" s="231">
        <v>5570.3</v>
      </c>
      <c r="E108" s="231">
        <v>5522.75</v>
      </c>
      <c r="F108" s="231">
        <v>5474.3499999999995</v>
      </c>
      <c r="G108" s="231">
        <v>5426.7999999999993</v>
      </c>
      <c r="H108" s="231">
        <v>5618.7000000000007</v>
      </c>
      <c r="I108" s="231">
        <v>5666.2500000000018</v>
      </c>
      <c r="J108" s="231">
        <v>5714.6500000000015</v>
      </c>
      <c r="K108" s="230">
        <v>5617.85</v>
      </c>
      <c r="L108" s="230">
        <v>5521.9</v>
      </c>
      <c r="M108" s="230">
        <v>0.51297000000000004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288.10000000000002</v>
      </c>
      <c r="D109" s="231">
        <v>287.2166666666667</v>
      </c>
      <c r="E109" s="231">
        <v>285.43333333333339</v>
      </c>
      <c r="F109" s="231">
        <v>282.76666666666671</v>
      </c>
      <c r="G109" s="231">
        <v>280.98333333333341</v>
      </c>
      <c r="H109" s="231">
        <v>289.88333333333338</v>
      </c>
      <c r="I109" s="231">
        <v>291.66666666666669</v>
      </c>
      <c r="J109" s="231">
        <v>294.33333333333337</v>
      </c>
      <c r="K109" s="230">
        <v>289</v>
      </c>
      <c r="L109" s="230">
        <v>284.55</v>
      </c>
      <c r="M109" s="230">
        <v>5.4534000000000002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155.65</v>
      </c>
      <c r="D110" s="231">
        <v>156.28333333333333</v>
      </c>
      <c r="E110" s="231">
        <v>153.61666666666667</v>
      </c>
      <c r="F110" s="231">
        <v>151.58333333333334</v>
      </c>
      <c r="G110" s="231">
        <v>148.91666666666669</v>
      </c>
      <c r="H110" s="231">
        <v>158.31666666666666</v>
      </c>
      <c r="I110" s="231">
        <v>160.98333333333335</v>
      </c>
      <c r="J110" s="231">
        <v>163.01666666666665</v>
      </c>
      <c r="K110" s="230">
        <v>158.94999999999999</v>
      </c>
      <c r="L110" s="230">
        <v>154.25</v>
      </c>
      <c r="M110" s="230">
        <v>58.998690000000003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371.2</v>
      </c>
      <c r="D111" s="231">
        <v>371.93333333333334</v>
      </c>
      <c r="E111" s="231">
        <v>368.4666666666667</v>
      </c>
      <c r="F111" s="231">
        <v>365.73333333333335</v>
      </c>
      <c r="G111" s="231">
        <v>362.26666666666671</v>
      </c>
      <c r="H111" s="231">
        <v>374.66666666666669</v>
      </c>
      <c r="I111" s="231">
        <v>378.13333333333327</v>
      </c>
      <c r="J111" s="231">
        <v>380.86666666666667</v>
      </c>
      <c r="K111" s="230">
        <v>375.4</v>
      </c>
      <c r="L111" s="230">
        <v>369.2</v>
      </c>
      <c r="M111" s="230">
        <v>29.202120000000001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87.15</v>
      </c>
      <c r="D112" s="231">
        <v>86.583333333333329</v>
      </c>
      <c r="E112" s="231">
        <v>85.86666666666666</v>
      </c>
      <c r="F112" s="231">
        <v>84.583333333333329</v>
      </c>
      <c r="G112" s="231">
        <v>83.86666666666666</v>
      </c>
      <c r="H112" s="231">
        <v>87.86666666666666</v>
      </c>
      <c r="I112" s="231">
        <v>88.583333333333329</v>
      </c>
      <c r="J112" s="231">
        <v>89.86666666666666</v>
      </c>
      <c r="K112" s="230">
        <v>87.3</v>
      </c>
      <c r="L112" s="230">
        <v>85.3</v>
      </c>
      <c r="M112" s="230">
        <v>92.265020000000007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623.5</v>
      </c>
      <c r="D113" s="231">
        <v>618.5</v>
      </c>
      <c r="E113" s="231">
        <v>612.1</v>
      </c>
      <c r="F113" s="231">
        <v>600.70000000000005</v>
      </c>
      <c r="G113" s="231">
        <v>594.30000000000007</v>
      </c>
      <c r="H113" s="231">
        <v>629.9</v>
      </c>
      <c r="I113" s="231">
        <v>636.30000000000007</v>
      </c>
      <c r="J113" s="231">
        <v>647.69999999999993</v>
      </c>
      <c r="K113" s="230">
        <v>624.9</v>
      </c>
      <c r="L113" s="230">
        <v>607.1</v>
      </c>
      <c r="M113" s="230">
        <v>10.835279999999999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478.6</v>
      </c>
      <c r="D114" s="231">
        <v>475.33333333333331</v>
      </c>
      <c r="E114" s="231">
        <v>471.06666666666661</v>
      </c>
      <c r="F114" s="231">
        <v>463.5333333333333</v>
      </c>
      <c r="G114" s="231">
        <v>459.26666666666659</v>
      </c>
      <c r="H114" s="231">
        <v>482.86666666666662</v>
      </c>
      <c r="I114" s="231">
        <v>487.13333333333338</v>
      </c>
      <c r="J114" s="231">
        <v>494.66666666666663</v>
      </c>
      <c r="K114" s="230">
        <v>479.6</v>
      </c>
      <c r="L114" s="230">
        <v>467.8</v>
      </c>
      <c r="M114" s="230">
        <v>11.44253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143.1</v>
      </c>
      <c r="D115" s="231">
        <v>143.39999999999998</v>
      </c>
      <c r="E115" s="231">
        <v>141.59999999999997</v>
      </c>
      <c r="F115" s="231">
        <v>140.1</v>
      </c>
      <c r="G115" s="231">
        <v>138.29999999999998</v>
      </c>
      <c r="H115" s="231">
        <v>144.89999999999995</v>
      </c>
      <c r="I115" s="231">
        <v>146.69999999999996</v>
      </c>
      <c r="J115" s="231">
        <v>148.19999999999993</v>
      </c>
      <c r="K115" s="230">
        <v>145.19999999999999</v>
      </c>
      <c r="L115" s="230">
        <v>141.9</v>
      </c>
      <c r="M115" s="230">
        <v>25.758109999999999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1246.1500000000001</v>
      </c>
      <c r="D116" s="231">
        <v>1243.2166666666667</v>
      </c>
      <c r="E116" s="231">
        <v>1235.4333333333334</v>
      </c>
      <c r="F116" s="231">
        <v>1224.7166666666667</v>
      </c>
      <c r="G116" s="231">
        <v>1216.9333333333334</v>
      </c>
      <c r="H116" s="231">
        <v>1253.9333333333334</v>
      </c>
      <c r="I116" s="231">
        <v>1261.7166666666667</v>
      </c>
      <c r="J116" s="231">
        <v>1272.4333333333334</v>
      </c>
      <c r="K116" s="230">
        <v>1251</v>
      </c>
      <c r="L116" s="230">
        <v>1232.5</v>
      </c>
      <c r="M116" s="230">
        <v>21.063510000000001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3888.8</v>
      </c>
      <c r="D117" s="231">
        <v>3863.8166666666671</v>
      </c>
      <c r="E117" s="231">
        <v>3831.6333333333341</v>
      </c>
      <c r="F117" s="231">
        <v>3774.4666666666672</v>
      </c>
      <c r="G117" s="231">
        <v>3742.2833333333342</v>
      </c>
      <c r="H117" s="231">
        <v>3920.983333333334</v>
      </c>
      <c r="I117" s="231">
        <v>3953.1666666666674</v>
      </c>
      <c r="J117" s="231">
        <v>4010.3333333333339</v>
      </c>
      <c r="K117" s="230">
        <v>3896</v>
      </c>
      <c r="L117" s="230">
        <v>3806.65</v>
      </c>
      <c r="M117" s="230">
        <v>2.9643700000000002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1292.8</v>
      </c>
      <c r="D118" s="231">
        <v>1286.2166666666665</v>
      </c>
      <c r="E118" s="231">
        <v>1276.833333333333</v>
      </c>
      <c r="F118" s="231">
        <v>1260.8666666666666</v>
      </c>
      <c r="G118" s="231">
        <v>1251.4833333333331</v>
      </c>
      <c r="H118" s="231">
        <v>1302.1833333333329</v>
      </c>
      <c r="I118" s="231">
        <v>1311.5666666666666</v>
      </c>
      <c r="J118" s="231">
        <v>1327.5333333333328</v>
      </c>
      <c r="K118" s="230">
        <v>1295.5999999999999</v>
      </c>
      <c r="L118" s="230">
        <v>1270.25</v>
      </c>
      <c r="M118" s="230">
        <v>76.259469999999993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2290.0500000000002</v>
      </c>
      <c r="D119" s="231">
        <v>2281.3666666666668</v>
      </c>
      <c r="E119" s="231">
        <v>2263.6833333333334</v>
      </c>
      <c r="F119" s="231">
        <v>2237.3166666666666</v>
      </c>
      <c r="G119" s="231">
        <v>2219.6333333333332</v>
      </c>
      <c r="H119" s="231">
        <v>2307.7333333333336</v>
      </c>
      <c r="I119" s="231">
        <v>2325.416666666667</v>
      </c>
      <c r="J119" s="231">
        <v>2351.7833333333338</v>
      </c>
      <c r="K119" s="230">
        <v>2299.0500000000002</v>
      </c>
      <c r="L119" s="230">
        <v>2255</v>
      </c>
      <c r="M119" s="230">
        <v>5.2862400000000003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682.15</v>
      </c>
      <c r="D120" s="231">
        <v>678.61666666666667</v>
      </c>
      <c r="E120" s="231">
        <v>673.33333333333337</v>
      </c>
      <c r="F120" s="231">
        <v>664.51666666666665</v>
      </c>
      <c r="G120" s="231">
        <v>659.23333333333335</v>
      </c>
      <c r="H120" s="231">
        <v>687.43333333333339</v>
      </c>
      <c r="I120" s="231">
        <v>692.7166666666667</v>
      </c>
      <c r="J120" s="231">
        <v>701.53333333333342</v>
      </c>
      <c r="K120" s="230">
        <v>683.9</v>
      </c>
      <c r="L120" s="230">
        <v>669.8</v>
      </c>
      <c r="M120" s="230">
        <v>4.3443899999999998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245.15</v>
      </c>
      <c r="D121" s="231">
        <v>245.29999999999998</v>
      </c>
      <c r="E121" s="231">
        <v>241.94999999999996</v>
      </c>
      <c r="F121" s="231">
        <v>238.74999999999997</v>
      </c>
      <c r="G121" s="231">
        <v>235.39999999999995</v>
      </c>
      <c r="H121" s="231">
        <v>248.49999999999997</v>
      </c>
      <c r="I121" s="231">
        <v>251.85</v>
      </c>
      <c r="J121" s="231">
        <v>255.04999999999998</v>
      </c>
      <c r="K121" s="230">
        <v>248.65</v>
      </c>
      <c r="L121" s="230">
        <v>242.1</v>
      </c>
      <c r="M121" s="230">
        <v>5.80992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704.6</v>
      </c>
      <c r="D122" s="231">
        <v>699.95000000000016</v>
      </c>
      <c r="E122" s="231">
        <v>692.10000000000036</v>
      </c>
      <c r="F122" s="231">
        <v>679.60000000000025</v>
      </c>
      <c r="G122" s="231">
        <v>671.75000000000045</v>
      </c>
      <c r="H122" s="231">
        <v>712.45000000000027</v>
      </c>
      <c r="I122" s="231">
        <v>720.3</v>
      </c>
      <c r="J122" s="231">
        <v>732.80000000000018</v>
      </c>
      <c r="K122" s="230">
        <v>707.8</v>
      </c>
      <c r="L122" s="230">
        <v>687.45</v>
      </c>
      <c r="M122" s="230">
        <v>21.828240000000001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525.15</v>
      </c>
      <c r="D123" s="231">
        <v>522.98333333333323</v>
      </c>
      <c r="E123" s="231">
        <v>518.16666666666652</v>
      </c>
      <c r="F123" s="231">
        <v>511.18333333333328</v>
      </c>
      <c r="G123" s="231">
        <v>506.36666666666656</v>
      </c>
      <c r="H123" s="231">
        <v>529.96666666666647</v>
      </c>
      <c r="I123" s="231">
        <v>534.7833333333333</v>
      </c>
      <c r="J123" s="231">
        <v>541.76666666666642</v>
      </c>
      <c r="K123" s="230">
        <v>527.79999999999995</v>
      </c>
      <c r="L123" s="230">
        <v>516</v>
      </c>
      <c r="M123" s="230">
        <v>20.397490000000001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469.6</v>
      </c>
      <c r="D124" s="231">
        <v>469.01666666666665</v>
      </c>
      <c r="E124" s="231">
        <v>462.0333333333333</v>
      </c>
      <c r="F124" s="231">
        <v>454.46666666666664</v>
      </c>
      <c r="G124" s="231">
        <v>447.48333333333329</v>
      </c>
      <c r="H124" s="231">
        <v>476.58333333333331</v>
      </c>
      <c r="I124" s="231">
        <v>483.56666666666666</v>
      </c>
      <c r="J124" s="231">
        <v>491.13333333333333</v>
      </c>
      <c r="K124" s="230">
        <v>476</v>
      </c>
      <c r="L124" s="230">
        <v>461.45</v>
      </c>
      <c r="M124" s="230">
        <v>20.05911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1940.2</v>
      </c>
      <c r="D125" s="231">
        <v>1938.7833333333335</v>
      </c>
      <c r="E125" s="231">
        <v>1925.0666666666671</v>
      </c>
      <c r="F125" s="231">
        <v>1909.9333333333336</v>
      </c>
      <c r="G125" s="231">
        <v>1896.2166666666672</v>
      </c>
      <c r="H125" s="231">
        <v>1953.916666666667</v>
      </c>
      <c r="I125" s="231">
        <v>1967.6333333333337</v>
      </c>
      <c r="J125" s="231">
        <v>1982.7666666666669</v>
      </c>
      <c r="K125" s="230">
        <v>1952.5</v>
      </c>
      <c r="L125" s="230">
        <v>1923.65</v>
      </c>
      <c r="M125" s="230">
        <v>34.008800000000001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99.75</v>
      </c>
      <c r="D126" s="231">
        <v>99.733333333333334</v>
      </c>
      <c r="E126" s="231">
        <v>99.016666666666666</v>
      </c>
      <c r="F126" s="231">
        <v>98.283333333333331</v>
      </c>
      <c r="G126" s="231">
        <v>97.566666666666663</v>
      </c>
      <c r="H126" s="231">
        <v>100.46666666666667</v>
      </c>
      <c r="I126" s="231">
        <v>101.18333333333334</v>
      </c>
      <c r="J126" s="231">
        <v>101.91666666666667</v>
      </c>
      <c r="K126" s="230">
        <v>100.45</v>
      </c>
      <c r="L126" s="230">
        <v>99</v>
      </c>
      <c r="M126" s="230">
        <v>54.902099999999997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3928.55</v>
      </c>
      <c r="D127" s="231">
        <v>3900.6333333333332</v>
      </c>
      <c r="E127" s="231">
        <v>3853.2666666666664</v>
      </c>
      <c r="F127" s="231">
        <v>3777.9833333333331</v>
      </c>
      <c r="G127" s="231">
        <v>3730.6166666666663</v>
      </c>
      <c r="H127" s="231">
        <v>3975.9166666666665</v>
      </c>
      <c r="I127" s="231">
        <v>4023.2833333333333</v>
      </c>
      <c r="J127" s="231">
        <v>4098.5666666666666</v>
      </c>
      <c r="K127" s="230">
        <v>3948</v>
      </c>
      <c r="L127" s="230">
        <v>3825.35</v>
      </c>
      <c r="M127" s="230">
        <v>2.7649400000000002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372.25</v>
      </c>
      <c r="D128" s="231">
        <v>372.76666666666665</v>
      </c>
      <c r="E128" s="231">
        <v>369.13333333333333</v>
      </c>
      <c r="F128" s="231">
        <v>366.01666666666665</v>
      </c>
      <c r="G128" s="231">
        <v>362.38333333333333</v>
      </c>
      <c r="H128" s="231">
        <v>375.88333333333333</v>
      </c>
      <c r="I128" s="231">
        <v>379.51666666666665</v>
      </c>
      <c r="J128" s="231">
        <v>382.63333333333333</v>
      </c>
      <c r="K128" s="230">
        <v>376.4</v>
      </c>
      <c r="L128" s="230">
        <v>369.65</v>
      </c>
      <c r="M128" s="230">
        <v>22.407119999999999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4987.45</v>
      </c>
      <c r="D129" s="231">
        <v>4937.6166666666659</v>
      </c>
      <c r="E129" s="231">
        <v>4859.8333333333321</v>
      </c>
      <c r="F129" s="231">
        <v>4732.2166666666662</v>
      </c>
      <c r="G129" s="231">
        <v>4654.4333333333325</v>
      </c>
      <c r="H129" s="231">
        <v>5065.2333333333318</v>
      </c>
      <c r="I129" s="231">
        <v>5143.0166666666664</v>
      </c>
      <c r="J129" s="231">
        <v>5270.6333333333314</v>
      </c>
      <c r="K129" s="230">
        <v>5015.3999999999996</v>
      </c>
      <c r="L129" s="230">
        <v>4810</v>
      </c>
      <c r="M129" s="230">
        <v>5.6984599999999999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2216.6</v>
      </c>
      <c r="D130" s="231">
        <v>2205.6666666666665</v>
      </c>
      <c r="E130" s="231">
        <v>2189.333333333333</v>
      </c>
      <c r="F130" s="231">
        <v>2162.0666666666666</v>
      </c>
      <c r="G130" s="231">
        <v>2145.7333333333331</v>
      </c>
      <c r="H130" s="231">
        <v>2232.9333333333329</v>
      </c>
      <c r="I130" s="231">
        <v>2249.266666666666</v>
      </c>
      <c r="J130" s="231">
        <v>2276.5333333333328</v>
      </c>
      <c r="K130" s="230">
        <v>2222</v>
      </c>
      <c r="L130" s="230">
        <v>2178.4</v>
      </c>
      <c r="M130" s="230">
        <v>11.120990000000001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312.10000000000002</v>
      </c>
      <c r="D131" s="231">
        <v>312.21666666666664</v>
      </c>
      <c r="E131" s="231">
        <v>309.48333333333329</v>
      </c>
      <c r="F131" s="231">
        <v>306.86666666666667</v>
      </c>
      <c r="G131" s="231">
        <v>304.13333333333333</v>
      </c>
      <c r="H131" s="231">
        <v>314.83333333333326</v>
      </c>
      <c r="I131" s="231">
        <v>317.56666666666661</v>
      </c>
      <c r="J131" s="231">
        <v>320.18333333333322</v>
      </c>
      <c r="K131" s="230">
        <v>314.95</v>
      </c>
      <c r="L131" s="230">
        <v>309.60000000000002</v>
      </c>
      <c r="M131" s="230">
        <v>11.06701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577.5</v>
      </c>
      <c r="D132" s="231">
        <v>574.5</v>
      </c>
      <c r="E132" s="231">
        <v>569.70000000000005</v>
      </c>
      <c r="F132" s="231">
        <v>561.90000000000009</v>
      </c>
      <c r="G132" s="231">
        <v>557.10000000000014</v>
      </c>
      <c r="H132" s="231">
        <v>582.29999999999995</v>
      </c>
      <c r="I132" s="231">
        <v>587.09999999999991</v>
      </c>
      <c r="J132" s="231">
        <v>594.89999999999986</v>
      </c>
      <c r="K132" s="230">
        <v>579.29999999999995</v>
      </c>
      <c r="L132" s="230">
        <v>566.70000000000005</v>
      </c>
      <c r="M132" s="230">
        <v>15.063269999999999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3891.6</v>
      </c>
      <c r="D133" s="231">
        <v>3898.8333333333335</v>
      </c>
      <c r="E133" s="231">
        <v>3872.7666666666669</v>
      </c>
      <c r="F133" s="231">
        <v>3853.9333333333334</v>
      </c>
      <c r="G133" s="231">
        <v>3827.8666666666668</v>
      </c>
      <c r="H133" s="231">
        <v>3917.666666666667</v>
      </c>
      <c r="I133" s="231">
        <v>3943.7333333333336</v>
      </c>
      <c r="J133" s="231">
        <v>3962.5666666666671</v>
      </c>
      <c r="K133" s="230">
        <v>3924.9</v>
      </c>
      <c r="L133" s="230">
        <v>3880</v>
      </c>
      <c r="M133" s="230">
        <v>0.13819999999999999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774.4</v>
      </c>
      <c r="D134" s="231">
        <v>775.13333333333333</v>
      </c>
      <c r="E134" s="231">
        <v>768.86666666666667</v>
      </c>
      <c r="F134" s="231">
        <v>763.33333333333337</v>
      </c>
      <c r="G134" s="231">
        <v>757.06666666666672</v>
      </c>
      <c r="H134" s="231">
        <v>780.66666666666663</v>
      </c>
      <c r="I134" s="231">
        <v>786.93333333333328</v>
      </c>
      <c r="J134" s="231">
        <v>792.46666666666658</v>
      </c>
      <c r="K134" s="230">
        <v>781.4</v>
      </c>
      <c r="L134" s="230">
        <v>769.6</v>
      </c>
      <c r="M134" s="230">
        <v>4.5100100000000003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95911.45</v>
      </c>
      <c r="D135" s="231">
        <v>96046.366666666654</v>
      </c>
      <c r="E135" s="231">
        <v>95539.333333333314</v>
      </c>
      <c r="F135" s="231">
        <v>95167.21666666666</v>
      </c>
      <c r="G135" s="231">
        <v>94660.18333333332</v>
      </c>
      <c r="H135" s="231">
        <v>96418.483333333308</v>
      </c>
      <c r="I135" s="231">
        <v>96925.516666666663</v>
      </c>
      <c r="J135" s="231">
        <v>97297.633333333302</v>
      </c>
      <c r="K135" s="230">
        <v>96553.4</v>
      </c>
      <c r="L135" s="230">
        <v>95674.25</v>
      </c>
      <c r="M135" s="230">
        <v>7.0849999999999996E-2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283.14999999999998</v>
      </c>
      <c r="D136" s="231">
        <v>282.15000000000003</v>
      </c>
      <c r="E136" s="231">
        <v>279.55000000000007</v>
      </c>
      <c r="F136" s="231">
        <v>275.95000000000005</v>
      </c>
      <c r="G136" s="231">
        <v>273.35000000000008</v>
      </c>
      <c r="H136" s="231">
        <v>285.75000000000006</v>
      </c>
      <c r="I136" s="231">
        <v>288.35000000000008</v>
      </c>
      <c r="J136" s="231">
        <v>291.95000000000005</v>
      </c>
      <c r="K136" s="230">
        <v>284.75</v>
      </c>
      <c r="L136" s="230">
        <v>278.55</v>
      </c>
      <c r="M136" s="230">
        <v>34.154240000000001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1265.55</v>
      </c>
      <c r="D137" s="231">
        <v>1262.1000000000001</v>
      </c>
      <c r="E137" s="231">
        <v>1254.7500000000002</v>
      </c>
      <c r="F137" s="231">
        <v>1243.95</v>
      </c>
      <c r="G137" s="231">
        <v>1236.6000000000001</v>
      </c>
      <c r="H137" s="231">
        <v>1272.9000000000003</v>
      </c>
      <c r="I137" s="231">
        <v>1280.2500000000002</v>
      </c>
      <c r="J137" s="231">
        <v>1291.0500000000004</v>
      </c>
      <c r="K137" s="230">
        <v>1269.45</v>
      </c>
      <c r="L137" s="230">
        <v>1251.3</v>
      </c>
      <c r="M137" s="230">
        <v>9.1776900000000001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530.25</v>
      </c>
      <c r="D138" s="231">
        <v>528.2833333333333</v>
      </c>
      <c r="E138" s="231">
        <v>525.26666666666665</v>
      </c>
      <c r="F138" s="231">
        <v>520.2833333333333</v>
      </c>
      <c r="G138" s="231">
        <v>517.26666666666665</v>
      </c>
      <c r="H138" s="231">
        <v>533.26666666666665</v>
      </c>
      <c r="I138" s="231">
        <v>536.2833333333333</v>
      </c>
      <c r="J138" s="231">
        <v>541.26666666666665</v>
      </c>
      <c r="K138" s="230">
        <v>531.29999999999995</v>
      </c>
      <c r="L138" s="230">
        <v>523.29999999999995</v>
      </c>
      <c r="M138" s="230">
        <v>4.0445500000000001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9156.65</v>
      </c>
      <c r="D139" s="231">
        <v>9133.4</v>
      </c>
      <c r="E139" s="231">
        <v>9097.0999999999985</v>
      </c>
      <c r="F139" s="231">
        <v>9037.5499999999993</v>
      </c>
      <c r="G139" s="231">
        <v>9001.2499999999982</v>
      </c>
      <c r="H139" s="231">
        <v>9192.9499999999989</v>
      </c>
      <c r="I139" s="231">
        <v>9229.2499999999982</v>
      </c>
      <c r="J139" s="231">
        <v>9288.7999999999993</v>
      </c>
      <c r="K139" s="230">
        <v>9169.7000000000007</v>
      </c>
      <c r="L139" s="230">
        <v>9073.85</v>
      </c>
      <c r="M139" s="230">
        <v>1.82115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676.05</v>
      </c>
      <c r="D140" s="231">
        <v>675.66666666666663</v>
      </c>
      <c r="E140" s="231">
        <v>670.33333333333326</v>
      </c>
      <c r="F140" s="231">
        <v>664.61666666666667</v>
      </c>
      <c r="G140" s="231">
        <v>659.2833333333333</v>
      </c>
      <c r="H140" s="231">
        <v>681.38333333333321</v>
      </c>
      <c r="I140" s="231">
        <v>686.71666666666647</v>
      </c>
      <c r="J140" s="231">
        <v>692.43333333333317</v>
      </c>
      <c r="K140" s="230">
        <v>681</v>
      </c>
      <c r="L140" s="230">
        <v>669.95</v>
      </c>
      <c r="M140" s="230">
        <v>3.8063400000000001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552.54999999999995</v>
      </c>
      <c r="D141" s="231">
        <v>551.55000000000007</v>
      </c>
      <c r="E141" s="231">
        <v>544.25000000000011</v>
      </c>
      <c r="F141" s="231">
        <v>535.95000000000005</v>
      </c>
      <c r="G141" s="231">
        <v>528.65000000000009</v>
      </c>
      <c r="H141" s="231">
        <v>559.85000000000014</v>
      </c>
      <c r="I141" s="231">
        <v>567.15000000000009</v>
      </c>
      <c r="J141" s="231">
        <v>575.45000000000016</v>
      </c>
      <c r="K141" s="230">
        <v>558.85</v>
      </c>
      <c r="L141" s="230">
        <v>543.25</v>
      </c>
      <c r="M141" s="230">
        <v>122.19797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55.1</v>
      </c>
      <c r="D142" s="231">
        <v>55.199999999999996</v>
      </c>
      <c r="E142" s="231">
        <v>54.649999999999991</v>
      </c>
      <c r="F142" s="231">
        <v>54.199999999999996</v>
      </c>
      <c r="G142" s="231">
        <v>53.649999999999991</v>
      </c>
      <c r="H142" s="231">
        <v>55.649999999999991</v>
      </c>
      <c r="I142" s="231">
        <v>56.199999999999989</v>
      </c>
      <c r="J142" s="231">
        <v>56.649999999999991</v>
      </c>
      <c r="K142" s="230">
        <v>55.75</v>
      </c>
      <c r="L142" s="230">
        <v>54.75</v>
      </c>
      <c r="M142" s="230">
        <v>89.772639999999996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1968.8</v>
      </c>
      <c r="D143" s="231">
        <v>1950.3333333333333</v>
      </c>
      <c r="E143" s="231">
        <v>1925.9666666666665</v>
      </c>
      <c r="F143" s="231">
        <v>1883.1333333333332</v>
      </c>
      <c r="G143" s="231">
        <v>1858.7666666666664</v>
      </c>
      <c r="H143" s="231">
        <v>1993.1666666666665</v>
      </c>
      <c r="I143" s="231">
        <v>2017.5333333333333</v>
      </c>
      <c r="J143" s="231">
        <v>2060.3666666666668</v>
      </c>
      <c r="K143" s="230">
        <v>1974.7</v>
      </c>
      <c r="L143" s="230">
        <v>1907.5</v>
      </c>
      <c r="M143" s="230">
        <v>5.9697699999999996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1124.2</v>
      </c>
      <c r="D144" s="231">
        <v>1101.3999999999999</v>
      </c>
      <c r="E144" s="231">
        <v>1068.7999999999997</v>
      </c>
      <c r="F144" s="231">
        <v>1013.3999999999999</v>
      </c>
      <c r="G144" s="231">
        <v>980.79999999999973</v>
      </c>
      <c r="H144" s="231">
        <v>1156.7999999999997</v>
      </c>
      <c r="I144" s="231">
        <v>1189.3999999999996</v>
      </c>
      <c r="J144" s="231">
        <v>1244.7999999999997</v>
      </c>
      <c r="K144" s="230">
        <v>1134</v>
      </c>
      <c r="L144" s="230">
        <v>1046</v>
      </c>
      <c r="M144" s="230">
        <v>43.286459999999998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174.1</v>
      </c>
      <c r="D145" s="231">
        <v>174.76666666666665</v>
      </c>
      <c r="E145" s="231">
        <v>172.48333333333329</v>
      </c>
      <c r="F145" s="231">
        <v>170.86666666666665</v>
      </c>
      <c r="G145" s="231">
        <v>168.58333333333329</v>
      </c>
      <c r="H145" s="231">
        <v>176.3833333333333</v>
      </c>
      <c r="I145" s="231">
        <v>178.66666666666666</v>
      </c>
      <c r="J145" s="231">
        <v>180.2833333333333</v>
      </c>
      <c r="K145" s="230">
        <v>177.05</v>
      </c>
      <c r="L145" s="230">
        <v>173.15</v>
      </c>
      <c r="M145" s="230">
        <v>133.39833999999999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81.650000000000006</v>
      </c>
      <c r="D146" s="231">
        <v>81.233333333333334</v>
      </c>
      <c r="E146" s="231">
        <v>80.566666666666663</v>
      </c>
      <c r="F146" s="231">
        <v>79.483333333333334</v>
      </c>
      <c r="G146" s="231">
        <v>78.816666666666663</v>
      </c>
      <c r="H146" s="231">
        <v>82.316666666666663</v>
      </c>
      <c r="I146" s="231">
        <v>82.98333333333332</v>
      </c>
      <c r="J146" s="231">
        <v>84.066666666666663</v>
      </c>
      <c r="K146" s="230">
        <v>81.900000000000006</v>
      </c>
      <c r="L146" s="230">
        <v>80.150000000000006</v>
      </c>
      <c r="M146" s="230">
        <v>37.476410000000001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4591.5</v>
      </c>
      <c r="D147" s="231">
        <v>4573.0166666666664</v>
      </c>
      <c r="E147" s="231">
        <v>4542.5333333333328</v>
      </c>
      <c r="F147" s="231">
        <v>4493.5666666666666</v>
      </c>
      <c r="G147" s="231">
        <v>4463.083333333333</v>
      </c>
      <c r="H147" s="231">
        <v>4621.9833333333327</v>
      </c>
      <c r="I147" s="231">
        <v>4652.4666666666662</v>
      </c>
      <c r="J147" s="231">
        <v>4701.4333333333325</v>
      </c>
      <c r="K147" s="230">
        <v>4603.5</v>
      </c>
      <c r="L147" s="230">
        <v>4524.05</v>
      </c>
      <c r="M147" s="230">
        <v>0.58538000000000001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21494.799999999999</v>
      </c>
      <c r="D148" s="231">
        <v>21538.633333333335</v>
      </c>
      <c r="E148" s="231">
        <v>21378.26666666667</v>
      </c>
      <c r="F148" s="231">
        <v>21261.733333333334</v>
      </c>
      <c r="G148" s="231">
        <v>21101.366666666669</v>
      </c>
      <c r="H148" s="231">
        <v>21655.166666666672</v>
      </c>
      <c r="I148" s="231">
        <v>21815.533333333333</v>
      </c>
      <c r="J148" s="231">
        <v>21932.066666666673</v>
      </c>
      <c r="K148" s="230">
        <v>21699</v>
      </c>
      <c r="L148" s="230">
        <v>21422.1</v>
      </c>
      <c r="M148" s="230">
        <v>0.51095000000000002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237</v>
      </c>
      <c r="D149" s="231">
        <v>235.66666666666666</v>
      </c>
      <c r="E149" s="231">
        <v>233.83333333333331</v>
      </c>
      <c r="F149" s="231">
        <v>230.66666666666666</v>
      </c>
      <c r="G149" s="231">
        <v>228.83333333333331</v>
      </c>
      <c r="H149" s="231">
        <v>238.83333333333331</v>
      </c>
      <c r="I149" s="231">
        <v>240.66666666666663</v>
      </c>
      <c r="J149" s="231">
        <v>243.83333333333331</v>
      </c>
      <c r="K149" s="230">
        <v>237.5</v>
      </c>
      <c r="L149" s="230">
        <v>232.5</v>
      </c>
      <c r="M149" s="230">
        <v>8.6464499999999997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925.55</v>
      </c>
      <c r="D150" s="231">
        <v>921.69999999999993</v>
      </c>
      <c r="E150" s="231">
        <v>912.39999999999986</v>
      </c>
      <c r="F150" s="231">
        <v>899.24999999999989</v>
      </c>
      <c r="G150" s="231">
        <v>889.94999999999982</v>
      </c>
      <c r="H150" s="231">
        <v>934.84999999999991</v>
      </c>
      <c r="I150" s="231">
        <v>944.14999999999986</v>
      </c>
      <c r="J150" s="231">
        <v>957.3</v>
      </c>
      <c r="K150" s="230">
        <v>931</v>
      </c>
      <c r="L150" s="230">
        <v>908.55</v>
      </c>
      <c r="M150" s="230">
        <v>6.2227399999999999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165.6</v>
      </c>
      <c r="D151" s="231">
        <v>165.36666666666667</v>
      </c>
      <c r="E151" s="231">
        <v>164.33333333333334</v>
      </c>
      <c r="F151" s="231">
        <v>163.06666666666666</v>
      </c>
      <c r="G151" s="231">
        <v>162.03333333333333</v>
      </c>
      <c r="H151" s="231">
        <v>166.63333333333335</v>
      </c>
      <c r="I151" s="231">
        <v>167.66666666666666</v>
      </c>
      <c r="J151" s="231">
        <v>168.93333333333337</v>
      </c>
      <c r="K151" s="230">
        <v>166.4</v>
      </c>
      <c r="L151" s="230">
        <v>164.1</v>
      </c>
      <c r="M151" s="230">
        <v>73.318650000000005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264.35000000000002</v>
      </c>
      <c r="D152" s="231">
        <v>265.28333333333336</v>
      </c>
      <c r="E152" s="231">
        <v>262.16666666666674</v>
      </c>
      <c r="F152" s="231">
        <v>259.98333333333341</v>
      </c>
      <c r="G152" s="231">
        <v>256.86666666666679</v>
      </c>
      <c r="H152" s="231">
        <v>267.4666666666667</v>
      </c>
      <c r="I152" s="231">
        <v>270.58333333333337</v>
      </c>
      <c r="J152" s="231">
        <v>272.76666666666665</v>
      </c>
      <c r="K152" s="230">
        <v>268.39999999999998</v>
      </c>
      <c r="L152" s="230">
        <v>263.10000000000002</v>
      </c>
      <c r="M152" s="230">
        <v>9.3999400000000009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706.65</v>
      </c>
      <c r="D153" s="231">
        <v>711.88333333333333</v>
      </c>
      <c r="E153" s="231">
        <v>699.26666666666665</v>
      </c>
      <c r="F153" s="231">
        <v>691.88333333333333</v>
      </c>
      <c r="G153" s="231">
        <v>679.26666666666665</v>
      </c>
      <c r="H153" s="231">
        <v>719.26666666666665</v>
      </c>
      <c r="I153" s="231">
        <v>731.88333333333321</v>
      </c>
      <c r="J153" s="231">
        <v>739.26666666666665</v>
      </c>
      <c r="K153" s="230">
        <v>724.5</v>
      </c>
      <c r="L153" s="230">
        <v>704.5</v>
      </c>
      <c r="M153" s="230">
        <v>23.56475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3575.55</v>
      </c>
      <c r="D154" s="231">
        <v>3560.0333333333333</v>
      </c>
      <c r="E154" s="231">
        <v>3540.5166666666664</v>
      </c>
      <c r="F154" s="231">
        <v>3505.4833333333331</v>
      </c>
      <c r="G154" s="231">
        <v>3485.9666666666662</v>
      </c>
      <c r="H154" s="231">
        <v>3595.0666666666666</v>
      </c>
      <c r="I154" s="231">
        <v>3614.5833333333339</v>
      </c>
      <c r="J154" s="231">
        <v>3649.6166666666668</v>
      </c>
      <c r="K154" s="230">
        <v>3579.55</v>
      </c>
      <c r="L154" s="230">
        <v>3525</v>
      </c>
      <c r="M154" s="230">
        <v>0.45194000000000001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619.1</v>
      </c>
      <c r="D155" s="231">
        <v>621.69999999999993</v>
      </c>
      <c r="E155" s="231">
        <v>610.74999999999989</v>
      </c>
      <c r="F155" s="231">
        <v>602.4</v>
      </c>
      <c r="G155" s="231">
        <v>591.44999999999993</v>
      </c>
      <c r="H155" s="231">
        <v>630.04999999999984</v>
      </c>
      <c r="I155" s="231">
        <v>640.99999999999989</v>
      </c>
      <c r="J155" s="231">
        <v>649.3499999999998</v>
      </c>
      <c r="K155" s="230">
        <v>632.65</v>
      </c>
      <c r="L155" s="230">
        <v>613.35</v>
      </c>
      <c r="M155" s="230">
        <v>6.4150099999999997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3318.05</v>
      </c>
      <c r="D156" s="231">
        <v>3300.2833333333328</v>
      </c>
      <c r="E156" s="231">
        <v>3274.2166666666658</v>
      </c>
      <c r="F156" s="231">
        <v>3230.3833333333328</v>
      </c>
      <c r="G156" s="231">
        <v>3204.3166666666657</v>
      </c>
      <c r="H156" s="231">
        <v>3344.1166666666659</v>
      </c>
      <c r="I156" s="231">
        <v>3370.1833333333334</v>
      </c>
      <c r="J156" s="231">
        <v>3414.016666666666</v>
      </c>
      <c r="K156" s="230">
        <v>3326.35</v>
      </c>
      <c r="L156" s="230">
        <v>3256.45</v>
      </c>
      <c r="M156" s="230">
        <v>3.9256700000000002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41788.050000000003</v>
      </c>
      <c r="D157" s="231">
        <v>41802.950000000004</v>
      </c>
      <c r="E157" s="231">
        <v>41565.100000000006</v>
      </c>
      <c r="F157" s="231">
        <v>41342.15</v>
      </c>
      <c r="G157" s="231">
        <v>41104.300000000003</v>
      </c>
      <c r="H157" s="231">
        <v>42025.900000000009</v>
      </c>
      <c r="I157" s="231">
        <v>42263.75</v>
      </c>
      <c r="J157" s="231">
        <v>42486.700000000012</v>
      </c>
      <c r="K157" s="230">
        <v>42040.800000000003</v>
      </c>
      <c r="L157" s="230">
        <v>41580</v>
      </c>
      <c r="M157" s="230">
        <v>8.4260000000000002E-2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947.55</v>
      </c>
      <c r="D158" s="231">
        <v>948.18333333333339</v>
      </c>
      <c r="E158" s="231">
        <v>936.36666666666679</v>
      </c>
      <c r="F158" s="231">
        <v>925.18333333333339</v>
      </c>
      <c r="G158" s="231">
        <v>913.36666666666679</v>
      </c>
      <c r="H158" s="231">
        <v>959.36666666666679</v>
      </c>
      <c r="I158" s="231">
        <v>971.18333333333339</v>
      </c>
      <c r="J158" s="231">
        <v>982.36666666666679</v>
      </c>
      <c r="K158" s="230">
        <v>960</v>
      </c>
      <c r="L158" s="230">
        <v>937</v>
      </c>
      <c r="M158" s="230">
        <v>1.24071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5041.1000000000004</v>
      </c>
      <c r="D159" s="231">
        <v>4995.7833333333338</v>
      </c>
      <c r="E159" s="231">
        <v>4935.3166666666675</v>
      </c>
      <c r="F159" s="231">
        <v>4829.5333333333338</v>
      </c>
      <c r="G159" s="231">
        <v>4769.0666666666675</v>
      </c>
      <c r="H159" s="231">
        <v>5101.5666666666675</v>
      </c>
      <c r="I159" s="231">
        <v>5162.0333333333328</v>
      </c>
      <c r="J159" s="231">
        <v>5267.8166666666675</v>
      </c>
      <c r="K159" s="230">
        <v>5056.25</v>
      </c>
      <c r="L159" s="230">
        <v>4890</v>
      </c>
      <c r="M159" s="230">
        <v>4.3377100000000004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226.05</v>
      </c>
      <c r="D160" s="231">
        <v>225.43333333333331</v>
      </c>
      <c r="E160" s="231">
        <v>224.31666666666661</v>
      </c>
      <c r="F160" s="231">
        <v>222.58333333333329</v>
      </c>
      <c r="G160" s="231">
        <v>221.46666666666658</v>
      </c>
      <c r="H160" s="231">
        <v>227.16666666666663</v>
      </c>
      <c r="I160" s="231">
        <v>228.28333333333336</v>
      </c>
      <c r="J160" s="231">
        <v>230.01666666666665</v>
      </c>
      <c r="K160" s="230">
        <v>226.55</v>
      </c>
      <c r="L160" s="230">
        <v>223.7</v>
      </c>
      <c r="M160" s="230">
        <v>8.5539500000000004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2535.1999999999998</v>
      </c>
      <c r="D161" s="231">
        <v>2545.2166666666667</v>
      </c>
      <c r="E161" s="231">
        <v>2515.9833333333336</v>
      </c>
      <c r="F161" s="231">
        <v>2496.7666666666669</v>
      </c>
      <c r="G161" s="231">
        <v>2467.5333333333338</v>
      </c>
      <c r="H161" s="231">
        <v>2564.4333333333334</v>
      </c>
      <c r="I161" s="231">
        <v>2593.6666666666661</v>
      </c>
      <c r="J161" s="231">
        <v>2612.8833333333332</v>
      </c>
      <c r="K161" s="230">
        <v>2574.4499999999998</v>
      </c>
      <c r="L161" s="230">
        <v>2526</v>
      </c>
      <c r="M161" s="230">
        <v>2.5529700000000002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3431.35</v>
      </c>
      <c r="D162" s="231">
        <v>3432.6333333333337</v>
      </c>
      <c r="E162" s="231">
        <v>3410.7666666666673</v>
      </c>
      <c r="F162" s="231">
        <v>3390.1833333333338</v>
      </c>
      <c r="G162" s="231">
        <v>3368.3166666666675</v>
      </c>
      <c r="H162" s="231">
        <v>3453.2166666666672</v>
      </c>
      <c r="I162" s="231">
        <v>3475.083333333333</v>
      </c>
      <c r="J162" s="231">
        <v>3495.666666666667</v>
      </c>
      <c r="K162" s="230">
        <v>3454.5</v>
      </c>
      <c r="L162" s="230">
        <v>3412.05</v>
      </c>
      <c r="M162" s="230">
        <v>0.91735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346.6</v>
      </c>
      <c r="D163" s="231">
        <v>342.2166666666667</v>
      </c>
      <c r="E163" s="231">
        <v>335.63333333333338</v>
      </c>
      <c r="F163" s="231">
        <v>324.66666666666669</v>
      </c>
      <c r="G163" s="231">
        <v>318.08333333333337</v>
      </c>
      <c r="H163" s="231">
        <v>353.18333333333339</v>
      </c>
      <c r="I163" s="231">
        <v>359.76666666666665</v>
      </c>
      <c r="J163" s="231">
        <v>370.73333333333341</v>
      </c>
      <c r="K163" s="230">
        <v>348.8</v>
      </c>
      <c r="L163" s="230">
        <v>331.25</v>
      </c>
      <c r="M163" s="230">
        <v>48.872410000000002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166.3</v>
      </c>
      <c r="D164" s="231">
        <v>165.78333333333333</v>
      </c>
      <c r="E164" s="231">
        <v>164.61666666666667</v>
      </c>
      <c r="F164" s="231">
        <v>162.93333333333334</v>
      </c>
      <c r="G164" s="231">
        <v>161.76666666666668</v>
      </c>
      <c r="H164" s="231">
        <v>167.46666666666667</v>
      </c>
      <c r="I164" s="231">
        <v>168.63333333333335</v>
      </c>
      <c r="J164" s="231">
        <v>170.31666666666666</v>
      </c>
      <c r="K164" s="230">
        <v>166.95</v>
      </c>
      <c r="L164" s="230">
        <v>164.1</v>
      </c>
      <c r="M164" s="230">
        <v>66.422659999999993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234.35</v>
      </c>
      <c r="D165" s="231">
        <v>235.33333333333334</v>
      </c>
      <c r="E165" s="231">
        <v>231.66666666666669</v>
      </c>
      <c r="F165" s="231">
        <v>228.98333333333335</v>
      </c>
      <c r="G165" s="231">
        <v>225.31666666666669</v>
      </c>
      <c r="H165" s="231">
        <v>238.01666666666668</v>
      </c>
      <c r="I165" s="231">
        <v>241.68333333333337</v>
      </c>
      <c r="J165" s="231">
        <v>244.36666666666667</v>
      </c>
      <c r="K165" s="230">
        <v>239</v>
      </c>
      <c r="L165" s="230">
        <v>232.65</v>
      </c>
      <c r="M165" s="230">
        <v>94.24597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476.8</v>
      </c>
      <c r="D166" s="231">
        <v>477.93333333333339</v>
      </c>
      <c r="E166" s="231">
        <v>473.01666666666677</v>
      </c>
      <c r="F166" s="231">
        <v>469.23333333333335</v>
      </c>
      <c r="G166" s="231">
        <v>464.31666666666672</v>
      </c>
      <c r="H166" s="231">
        <v>481.71666666666681</v>
      </c>
      <c r="I166" s="231">
        <v>486.63333333333344</v>
      </c>
      <c r="J166" s="231">
        <v>490.41666666666686</v>
      </c>
      <c r="K166" s="230">
        <v>482.85</v>
      </c>
      <c r="L166" s="230">
        <v>474.15</v>
      </c>
      <c r="M166" s="230">
        <v>1.21468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13505.2</v>
      </c>
      <c r="D167" s="231">
        <v>13568.016666666668</v>
      </c>
      <c r="E167" s="231">
        <v>13408.933333333336</v>
      </c>
      <c r="F167" s="231">
        <v>13312.666666666668</v>
      </c>
      <c r="G167" s="231">
        <v>13153.583333333336</v>
      </c>
      <c r="H167" s="231">
        <v>13664.283333333336</v>
      </c>
      <c r="I167" s="231">
        <v>13823.366666666669</v>
      </c>
      <c r="J167" s="231">
        <v>13919.633333333337</v>
      </c>
      <c r="K167" s="230">
        <v>13727.1</v>
      </c>
      <c r="L167" s="230">
        <v>13471.75</v>
      </c>
      <c r="M167" s="230">
        <v>7.5639999999999999E-2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50.55</v>
      </c>
      <c r="D168" s="231">
        <v>50.333333333333336</v>
      </c>
      <c r="E168" s="231">
        <v>49.916666666666671</v>
      </c>
      <c r="F168" s="231">
        <v>49.283333333333339</v>
      </c>
      <c r="G168" s="231">
        <v>48.866666666666674</v>
      </c>
      <c r="H168" s="231">
        <v>50.966666666666669</v>
      </c>
      <c r="I168" s="231">
        <v>51.38333333333334</v>
      </c>
      <c r="J168" s="231">
        <v>52.016666666666666</v>
      </c>
      <c r="K168" s="230">
        <v>50.75</v>
      </c>
      <c r="L168" s="230">
        <v>49.7</v>
      </c>
      <c r="M168" s="230">
        <v>596.90876000000003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129</v>
      </c>
      <c r="D169" s="231">
        <v>129.4</v>
      </c>
      <c r="E169" s="231">
        <v>128.4</v>
      </c>
      <c r="F169" s="231">
        <v>127.80000000000001</v>
      </c>
      <c r="G169" s="231">
        <v>126.80000000000001</v>
      </c>
      <c r="H169" s="231">
        <v>130</v>
      </c>
      <c r="I169" s="231">
        <v>131</v>
      </c>
      <c r="J169" s="231">
        <v>131.6</v>
      </c>
      <c r="K169" s="230">
        <v>130.4</v>
      </c>
      <c r="L169" s="230">
        <v>128.80000000000001</v>
      </c>
      <c r="M169" s="230">
        <v>75.755920000000003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2455</v>
      </c>
      <c r="D170" s="231">
        <v>2451.1166666666668</v>
      </c>
      <c r="E170" s="231">
        <v>2436.2333333333336</v>
      </c>
      <c r="F170" s="231">
        <v>2417.4666666666667</v>
      </c>
      <c r="G170" s="231">
        <v>2402.5833333333335</v>
      </c>
      <c r="H170" s="231">
        <v>2469.8833333333337</v>
      </c>
      <c r="I170" s="231">
        <v>2484.7666666666669</v>
      </c>
      <c r="J170" s="231">
        <v>2503.5333333333338</v>
      </c>
      <c r="K170" s="230">
        <v>2466</v>
      </c>
      <c r="L170" s="230">
        <v>2432.35</v>
      </c>
      <c r="M170" s="230">
        <v>34.312080000000002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888.1</v>
      </c>
      <c r="D171" s="231">
        <v>889.76666666666677</v>
      </c>
      <c r="E171" s="231">
        <v>882.63333333333355</v>
      </c>
      <c r="F171" s="231">
        <v>877.16666666666674</v>
      </c>
      <c r="G171" s="231">
        <v>870.03333333333353</v>
      </c>
      <c r="H171" s="231">
        <v>895.23333333333358</v>
      </c>
      <c r="I171" s="231">
        <v>902.36666666666679</v>
      </c>
      <c r="J171" s="231">
        <v>907.8333333333336</v>
      </c>
      <c r="K171" s="230">
        <v>896.9</v>
      </c>
      <c r="L171" s="230">
        <v>884.3</v>
      </c>
      <c r="M171" s="230">
        <v>5.4960800000000001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1150.8</v>
      </c>
      <c r="D172" s="231">
        <v>1153.3</v>
      </c>
      <c r="E172" s="231">
        <v>1146.6999999999998</v>
      </c>
      <c r="F172" s="231">
        <v>1142.5999999999999</v>
      </c>
      <c r="G172" s="231">
        <v>1135.9999999999998</v>
      </c>
      <c r="H172" s="231">
        <v>1157.3999999999999</v>
      </c>
      <c r="I172" s="231">
        <v>1163.9999999999998</v>
      </c>
      <c r="J172" s="231">
        <v>1168.0999999999999</v>
      </c>
      <c r="K172" s="230">
        <v>1159.9000000000001</v>
      </c>
      <c r="L172" s="230">
        <v>1149.2</v>
      </c>
      <c r="M172" s="230">
        <v>3.9240400000000002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2458.6</v>
      </c>
      <c r="D173" s="231">
        <v>2445.8333333333335</v>
      </c>
      <c r="E173" s="231">
        <v>2423.2666666666669</v>
      </c>
      <c r="F173" s="231">
        <v>2387.9333333333334</v>
      </c>
      <c r="G173" s="231">
        <v>2365.3666666666668</v>
      </c>
      <c r="H173" s="231">
        <v>2481.166666666667</v>
      </c>
      <c r="I173" s="231">
        <v>2503.7333333333336</v>
      </c>
      <c r="J173" s="231">
        <v>2539.0666666666671</v>
      </c>
      <c r="K173" s="230">
        <v>2468.4</v>
      </c>
      <c r="L173" s="230">
        <v>2410.5</v>
      </c>
      <c r="M173" s="230">
        <v>2.0380600000000002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79.900000000000006</v>
      </c>
      <c r="D174" s="231">
        <v>80.116666666666674</v>
      </c>
      <c r="E174" s="231">
        <v>79.033333333333346</v>
      </c>
      <c r="F174" s="231">
        <v>78.166666666666671</v>
      </c>
      <c r="G174" s="231">
        <v>77.083333333333343</v>
      </c>
      <c r="H174" s="231">
        <v>80.983333333333348</v>
      </c>
      <c r="I174" s="231">
        <v>82.066666666666663</v>
      </c>
      <c r="J174" s="231">
        <v>82.933333333333351</v>
      </c>
      <c r="K174" s="230">
        <v>81.2</v>
      </c>
      <c r="L174" s="230">
        <v>79.25</v>
      </c>
      <c r="M174" s="230">
        <v>156.34495999999999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24468.65</v>
      </c>
      <c r="D175" s="231">
        <v>24539.7</v>
      </c>
      <c r="E175" s="231">
        <v>24163.15</v>
      </c>
      <c r="F175" s="231">
        <v>23857.65</v>
      </c>
      <c r="G175" s="231">
        <v>23481.100000000002</v>
      </c>
      <c r="H175" s="231">
        <v>24845.200000000001</v>
      </c>
      <c r="I175" s="231">
        <v>25221.749999999996</v>
      </c>
      <c r="J175" s="231">
        <v>25527.25</v>
      </c>
      <c r="K175" s="230">
        <v>24916.25</v>
      </c>
      <c r="L175" s="230">
        <v>24234.2</v>
      </c>
      <c r="M175" s="230">
        <v>0.33884999999999998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1319.3</v>
      </c>
      <c r="D176" s="276">
        <v>1321.0666666666666</v>
      </c>
      <c r="E176" s="276">
        <v>1304.2333333333331</v>
      </c>
      <c r="F176" s="276">
        <v>1289.1666666666665</v>
      </c>
      <c r="G176" s="276">
        <v>1272.333333333333</v>
      </c>
      <c r="H176" s="276">
        <v>1336.1333333333332</v>
      </c>
      <c r="I176" s="276">
        <v>1352.9666666666667</v>
      </c>
      <c r="J176" s="276">
        <v>1368.0333333333333</v>
      </c>
      <c r="K176" s="275">
        <v>1337.9</v>
      </c>
      <c r="L176" s="275">
        <v>1306</v>
      </c>
      <c r="M176" s="275">
        <v>7.4481200000000003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3399.7</v>
      </c>
      <c r="D177" s="231">
        <v>3439.9166666666665</v>
      </c>
      <c r="E177" s="231">
        <v>3273.833333333333</v>
      </c>
      <c r="F177" s="231">
        <v>3147.9666666666667</v>
      </c>
      <c r="G177" s="231">
        <v>2981.8833333333332</v>
      </c>
      <c r="H177" s="231">
        <v>3565.7833333333328</v>
      </c>
      <c r="I177" s="231">
        <v>3731.8666666666659</v>
      </c>
      <c r="J177" s="231">
        <v>3857.7333333333327</v>
      </c>
      <c r="K177" s="230">
        <v>3606</v>
      </c>
      <c r="L177" s="230">
        <v>3314.05</v>
      </c>
      <c r="M177" s="230">
        <v>49.357900000000001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528.85</v>
      </c>
      <c r="D178" s="231">
        <v>532.9</v>
      </c>
      <c r="E178" s="231">
        <v>523.5</v>
      </c>
      <c r="F178" s="231">
        <v>518.15</v>
      </c>
      <c r="G178" s="231">
        <v>508.75</v>
      </c>
      <c r="H178" s="231">
        <v>538.25</v>
      </c>
      <c r="I178" s="231">
        <v>547.64999999999986</v>
      </c>
      <c r="J178" s="231">
        <v>553</v>
      </c>
      <c r="K178" s="230">
        <v>542.29999999999995</v>
      </c>
      <c r="L178" s="230">
        <v>527.54999999999995</v>
      </c>
      <c r="M178" s="230">
        <v>20.368279999999999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577.15</v>
      </c>
      <c r="D179" s="231">
        <v>576.96666666666658</v>
      </c>
      <c r="E179" s="231">
        <v>573.63333333333321</v>
      </c>
      <c r="F179" s="231">
        <v>570.11666666666667</v>
      </c>
      <c r="G179" s="231">
        <v>566.7833333333333</v>
      </c>
      <c r="H179" s="231">
        <v>580.48333333333312</v>
      </c>
      <c r="I179" s="231">
        <v>583.81666666666638</v>
      </c>
      <c r="J179" s="231">
        <v>587.33333333333303</v>
      </c>
      <c r="K179" s="230">
        <v>580.29999999999995</v>
      </c>
      <c r="L179" s="230">
        <v>573.45000000000005</v>
      </c>
      <c r="M179" s="230">
        <v>214.84048999999999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82.05</v>
      </c>
      <c r="D180" s="231">
        <v>81.999999999999986</v>
      </c>
      <c r="E180" s="231">
        <v>81.649999999999977</v>
      </c>
      <c r="F180" s="231">
        <v>81.249999999999986</v>
      </c>
      <c r="G180" s="231">
        <v>80.899999999999977</v>
      </c>
      <c r="H180" s="231">
        <v>82.399999999999977</v>
      </c>
      <c r="I180" s="231">
        <v>82.749999999999972</v>
      </c>
      <c r="J180" s="231">
        <v>83.149999999999977</v>
      </c>
      <c r="K180" s="230">
        <v>82.35</v>
      </c>
      <c r="L180" s="230">
        <v>81.599999999999994</v>
      </c>
      <c r="M180" s="230">
        <v>69.184110000000004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937.45</v>
      </c>
      <c r="D181" s="231">
        <v>934.35</v>
      </c>
      <c r="E181" s="231">
        <v>925.95</v>
      </c>
      <c r="F181" s="231">
        <v>914.45</v>
      </c>
      <c r="G181" s="231">
        <v>906.05000000000007</v>
      </c>
      <c r="H181" s="231">
        <v>945.85</v>
      </c>
      <c r="I181" s="231">
        <v>954.24999999999989</v>
      </c>
      <c r="J181" s="231">
        <v>965.75</v>
      </c>
      <c r="K181" s="230">
        <v>942.75</v>
      </c>
      <c r="L181" s="230">
        <v>922.85</v>
      </c>
      <c r="M181" s="230">
        <v>13.82485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440.45</v>
      </c>
      <c r="D182" s="231">
        <v>436.01666666666665</v>
      </c>
      <c r="E182" s="231">
        <v>430.23333333333329</v>
      </c>
      <c r="F182" s="231">
        <v>420.01666666666665</v>
      </c>
      <c r="G182" s="231">
        <v>414.23333333333329</v>
      </c>
      <c r="H182" s="231">
        <v>446.23333333333329</v>
      </c>
      <c r="I182" s="231">
        <v>452.01666666666659</v>
      </c>
      <c r="J182" s="231">
        <v>462.23333333333329</v>
      </c>
      <c r="K182" s="230">
        <v>441.8</v>
      </c>
      <c r="L182" s="230">
        <v>425.8</v>
      </c>
      <c r="M182" s="230">
        <v>6.9016599999999997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699.4</v>
      </c>
      <c r="D183" s="231">
        <v>697.41666666666663</v>
      </c>
      <c r="E183" s="231">
        <v>692.93333333333328</v>
      </c>
      <c r="F183" s="231">
        <v>686.4666666666667</v>
      </c>
      <c r="G183" s="231">
        <v>681.98333333333335</v>
      </c>
      <c r="H183" s="231">
        <v>703.88333333333321</v>
      </c>
      <c r="I183" s="231">
        <v>708.36666666666656</v>
      </c>
      <c r="J183" s="231">
        <v>714.83333333333314</v>
      </c>
      <c r="K183" s="230">
        <v>701.9</v>
      </c>
      <c r="L183" s="230">
        <v>690.95</v>
      </c>
      <c r="M183" s="230">
        <v>2.8631000000000002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1239.2</v>
      </c>
      <c r="D184" s="231">
        <v>1237.0833333333333</v>
      </c>
      <c r="E184" s="231">
        <v>1227.1166666666666</v>
      </c>
      <c r="F184" s="231">
        <v>1215.0333333333333</v>
      </c>
      <c r="G184" s="231">
        <v>1205.0666666666666</v>
      </c>
      <c r="H184" s="231">
        <v>1249.1666666666665</v>
      </c>
      <c r="I184" s="231">
        <v>1259.1333333333332</v>
      </c>
      <c r="J184" s="231">
        <v>1271.2166666666665</v>
      </c>
      <c r="K184" s="230">
        <v>1247.05</v>
      </c>
      <c r="L184" s="230">
        <v>1225</v>
      </c>
      <c r="M184" s="230">
        <v>4.1865699999999997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987.2</v>
      </c>
      <c r="D185" s="231">
        <v>985.56666666666661</v>
      </c>
      <c r="E185" s="231">
        <v>977.13333333333321</v>
      </c>
      <c r="F185" s="231">
        <v>967.06666666666661</v>
      </c>
      <c r="G185" s="231">
        <v>958.63333333333321</v>
      </c>
      <c r="H185" s="231">
        <v>995.63333333333321</v>
      </c>
      <c r="I185" s="231">
        <v>1004.0666666666666</v>
      </c>
      <c r="J185" s="231">
        <v>1014.1333333333332</v>
      </c>
      <c r="K185" s="230">
        <v>994</v>
      </c>
      <c r="L185" s="230">
        <v>975.5</v>
      </c>
      <c r="M185" s="230">
        <v>6.6736700000000004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1226.4000000000001</v>
      </c>
      <c r="D186" s="231">
        <v>1229.8833333333334</v>
      </c>
      <c r="E186" s="231">
        <v>1219.5166666666669</v>
      </c>
      <c r="F186" s="231">
        <v>1212.6333333333334</v>
      </c>
      <c r="G186" s="231">
        <v>1202.2666666666669</v>
      </c>
      <c r="H186" s="231">
        <v>1236.7666666666669</v>
      </c>
      <c r="I186" s="231">
        <v>1247.1333333333332</v>
      </c>
      <c r="J186" s="231">
        <v>1254.0166666666669</v>
      </c>
      <c r="K186" s="230">
        <v>1240.25</v>
      </c>
      <c r="L186" s="230">
        <v>1223</v>
      </c>
      <c r="M186" s="230">
        <v>5.02433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3298.7</v>
      </c>
      <c r="D187" s="231">
        <v>3274.7333333333336</v>
      </c>
      <c r="E187" s="231">
        <v>3241.0166666666673</v>
      </c>
      <c r="F187" s="231">
        <v>3183.3333333333339</v>
      </c>
      <c r="G187" s="231">
        <v>3149.6166666666677</v>
      </c>
      <c r="H187" s="231">
        <v>3332.416666666667</v>
      </c>
      <c r="I187" s="231">
        <v>3366.1333333333332</v>
      </c>
      <c r="J187" s="231">
        <v>3423.8166666666666</v>
      </c>
      <c r="K187" s="230">
        <v>3308.45</v>
      </c>
      <c r="L187" s="230">
        <v>3217.05</v>
      </c>
      <c r="M187" s="230">
        <v>13.33243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766.1</v>
      </c>
      <c r="D188" s="231">
        <v>764.76666666666677</v>
      </c>
      <c r="E188" s="231">
        <v>761.53333333333353</v>
      </c>
      <c r="F188" s="231">
        <v>756.96666666666681</v>
      </c>
      <c r="G188" s="231">
        <v>753.73333333333358</v>
      </c>
      <c r="H188" s="231">
        <v>769.33333333333348</v>
      </c>
      <c r="I188" s="231">
        <v>772.56666666666683</v>
      </c>
      <c r="J188" s="231">
        <v>777.13333333333344</v>
      </c>
      <c r="K188" s="230">
        <v>768</v>
      </c>
      <c r="L188" s="230">
        <v>760.2</v>
      </c>
      <c r="M188" s="230">
        <v>5.4810400000000001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6931</v>
      </c>
      <c r="D189" s="231">
        <v>6957.9000000000005</v>
      </c>
      <c r="E189" s="231">
        <v>6883.1000000000013</v>
      </c>
      <c r="F189" s="231">
        <v>6835.2000000000007</v>
      </c>
      <c r="G189" s="231">
        <v>6760.4000000000015</v>
      </c>
      <c r="H189" s="231">
        <v>7005.8000000000011</v>
      </c>
      <c r="I189" s="231">
        <v>7080.6</v>
      </c>
      <c r="J189" s="231">
        <v>7128.5000000000009</v>
      </c>
      <c r="K189" s="230">
        <v>7032.7</v>
      </c>
      <c r="L189" s="230">
        <v>6910</v>
      </c>
      <c r="M189" s="230">
        <v>1.37531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522.5</v>
      </c>
      <c r="D190" s="231">
        <v>522.94999999999993</v>
      </c>
      <c r="E190" s="231">
        <v>518.89999999999986</v>
      </c>
      <c r="F190" s="231">
        <v>515.29999999999995</v>
      </c>
      <c r="G190" s="231">
        <v>511.24999999999989</v>
      </c>
      <c r="H190" s="231">
        <v>526.54999999999984</v>
      </c>
      <c r="I190" s="231">
        <v>530.5999999999998</v>
      </c>
      <c r="J190" s="231">
        <v>534.19999999999982</v>
      </c>
      <c r="K190" s="230">
        <v>527</v>
      </c>
      <c r="L190" s="230">
        <v>519.35</v>
      </c>
      <c r="M190" s="230">
        <v>99.783389999999997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206.2</v>
      </c>
      <c r="D191" s="231">
        <v>205.73333333333335</v>
      </c>
      <c r="E191" s="231">
        <v>204.56666666666669</v>
      </c>
      <c r="F191" s="231">
        <v>202.93333333333334</v>
      </c>
      <c r="G191" s="231">
        <v>201.76666666666668</v>
      </c>
      <c r="H191" s="231">
        <v>207.3666666666667</v>
      </c>
      <c r="I191" s="231">
        <v>208.53333333333333</v>
      </c>
      <c r="J191" s="231">
        <v>210.16666666666671</v>
      </c>
      <c r="K191" s="230">
        <v>206.9</v>
      </c>
      <c r="L191" s="230">
        <v>204.1</v>
      </c>
      <c r="M191" s="230">
        <v>55.774180000000001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105</v>
      </c>
      <c r="D192" s="231">
        <v>104.85000000000001</v>
      </c>
      <c r="E192" s="231">
        <v>104.45000000000002</v>
      </c>
      <c r="F192" s="231">
        <v>103.9</v>
      </c>
      <c r="G192" s="231">
        <v>103.50000000000001</v>
      </c>
      <c r="H192" s="231">
        <v>105.40000000000002</v>
      </c>
      <c r="I192" s="231">
        <v>105.80000000000003</v>
      </c>
      <c r="J192" s="231">
        <v>106.35000000000002</v>
      </c>
      <c r="K192" s="230">
        <v>105.25</v>
      </c>
      <c r="L192" s="230">
        <v>104.3</v>
      </c>
      <c r="M192" s="230">
        <v>215.88715999999999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60.95</v>
      </c>
      <c r="D193" s="231">
        <v>60.85</v>
      </c>
      <c r="E193" s="231">
        <v>60.300000000000004</v>
      </c>
      <c r="F193" s="231">
        <v>59.650000000000006</v>
      </c>
      <c r="G193" s="231">
        <v>59.100000000000009</v>
      </c>
      <c r="H193" s="231">
        <v>61.5</v>
      </c>
      <c r="I193" s="231">
        <v>62.05</v>
      </c>
      <c r="J193" s="231">
        <v>62.699999999999996</v>
      </c>
      <c r="K193" s="230">
        <v>61.4</v>
      </c>
      <c r="L193" s="230">
        <v>60.2</v>
      </c>
      <c r="M193" s="230">
        <v>13.94136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1104.45</v>
      </c>
      <c r="D194" s="231">
        <v>1095</v>
      </c>
      <c r="E194" s="231">
        <v>1079.55</v>
      </c>
      <c r="F194" s="231">
        <v>1054.6499999999999</v>
      </c>
      <c r="G194" s="231">
        <v>1039.1999999999998</v>
      </c>
      <c r="H194" s="231">
        <v>1119.9000000000001</v>
      </c>
      <c r="I194" s="231">
        <v>1135.3499999999999</v>
      </c>
      <c r="J194" s="231">
        <v>1160.2500000000002</v>
      </c>
      <c r="K194" s="230">
        <v>1110.45</v>
      </c>
      <c r="L194" s="230">
        <v>1070.0999999999999</v>
      </c>
      <c r="M194" s="230">
        <v>29.9619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879.9</v>
      </c>
      <c r="D195" s="231">
        <v>866.94999999999993</v>
      </c>
      <c r="E195" s="231">
        <v>849.24999999999989</v>
      </c>
      <c r="F195" s="231">
        <v>818.59999999999991</v>
      </c>
      <c r="G195" s="231">
        <v>800.89999999999986</v>
      </c>
      <c r="H195" s="231">
        <v>897.59999999999991</v>
      </c>
      <c r="I195" s="231">
        <v>915.3</v>
      </c>
      <c r="J195" s="231">
        <v>945.94999999999993</v>
      </c>
      <c r="K195" s="230">
        <v>884.65</v>
      </c>
      <c r="L195" s="230">
        <v>836.3</v>
      </c>
      <c r="M195" s="230">
        <v>16.845880000000001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2712.55</v>
      </c>
      <c r="D196" s="231">
        <v>2715.8833333333332</v>
      </c>
      <c r="E196" s="231">
        <v>2697.7666666666664</v>
      </c>
      <c r="F196" s="231">
        <v>2682.9833333333331</v>
      </c>
      <c r="G196" s="231">
        <v>2664.8666666666663</v>
      </c>
      <c r="H196" s="231">
        <v>2730.6666666666665</v>
      </c>
      <c r="I196" s="231">
        <v>2748.7833333333333</v>
      </c>
      <c r="J196" s="231">
        <v>2763.5666666666666</v>
      </c>
      <c r="K196" s="230">
        <v>2734</v>
      </c>
      <c r="L196" s="230">
        <v>2701.1</v>
      </c>
      <c r="M196" s="230">
        <v>5.5950600000000001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1669.85</v>
      </c>
      <c r="D197" s="231">
        <v>1667.4333333333334</v>
      </c>
      <c r="E197" s="231">
        <v>1659.1166666666668</v>
      </c>
      <c r="F197" s="231">
        <v>1648.3833333333334</v>
      </c>
      <c r="G197" s="231">
        <v>1640.0666666666668</v>
      </c>
      <c r="H197" s="231">
        <v>1678.1666666666667</v>
      </c>
      <c r="I197" s="231">
        <v>1686.4833333333333</v>
      </c>
      <c r="J197" s="231">
        <v>1697.2166666666667</v>
      </c>
      <c r="K197" s="230">
        <v>1675.75</v>
      </c>
      <c r="L197" s="230">
        <v>1656.7</v>
      </c>
      <c r="M197" s="230">
        <v>1.8413900000000001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530.15</v>
      </c>
      <c r="D198" s="231">
        <v>528.4666666666667</v>
      </c>
      <c r="E198" s="231">
        <v>524.08333333333337</v>
      </c>
      <c r="F198" s="231">
        <v>518.01666666666665</v>
      </c>
      <c r="G198" s="231">
        <v>513.63333333333333</v>
      </c>
      <c r="H198" s="231">
        <v>534.53333333333342</v>
      </c>
      <c r="I198" s="231">
        <v>538.91666666666663</v>
      </c>
      <c r="J198" s="231">
        <v>544.98333333333346</v>
      </c>
      <c r="K198" s="230">
        <v>532.85</v>
      </c>
      <c r="L198" s="230">
        <v>522.4</v>
      </c>
      <c r="M198" s="230">
        <v>0.67593999999999999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1496.25</v>
      </c>
      <c r="D199" s="231">
        <v>1493.8499999999997</v>
      </c>
      <c r="E199" s="231">
        <v>1480.4999999999993</v>
      </c>
      <c r="F199" s="231">
        <v>1464.7499999999995</v>
      </c>
      <c r="G199" s="231">
        <v>1451.3999999999992</v>
      </c>
      <c r="H199" s="231">
        <v>1509.5999999999995</v>
      </c>
      <c r="I199" s="231">
        <v>1522.9499999999998</v>
      </c>
      <c r="J199" s="231">
        <v>1538.6999999999996</v>
      </c>
      <c r="K199" s="230">
        <v>1507.2</v>
      </c>
      <c r="L199" s="230">
        <v>1478.1</v>
      </c>
      <c r="M199" s="230">
        <v>2.7694100000000001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34.35</v>
      </c>
      <c r="D200" s="231">
        <v>34.133333333333333</v>
      </c>
      <c r="E200" s="231">
        <v>33.616666666666667</v>
      </c>
      <c r="F200" s="231">
        <v>32.883333333333333</v>
      </c>
      <c r="G200" s="231">
        <v>32.366666666666667</v>
      </c>
      <c r="H200" s="231">
        <v>34.866666666666667</v>
      </c>
      <c r="I200" s="231">
        <v>35.383333333333333</v>
      </c>
      <c r="J200" s="231">
        <v>36.116666666666667</v>
      </c>
      <c r="K200" s="230">
        <v>34.65</v>
      </c>
      <c r="L200" s="230">
        <v>33.4</v>
      </c>
      <c r="M200" s="230">
        <v>142.61709999999999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2712.25</v>
      </c>
      <c r="D201" s="231">
        <v>2707.7333333333331</v>
      </c>
      <c r="E201" s="231">
        <v>2690.4666666666662</v>
      </c>
      <c r="F201" s="231">
        <v>2668.6833333333329</v>
      </c>
      <c r="G201" s="231">
        <v>2651.4166666666661</v>
      </c>
      <c r="H201" s="231">
        <v>2729.5166666666664</v>
      </c>
      <c r="I201" s="231">
        <v>2746.7833333333338</v>
      </c>
      <c r="J201" s="231">
        <v>2768.5666666666666</v>
      </c>
      <c r="K201" s="230">
        <v>2725</v>
      </c>
      <c r="L201" s="230">
        <v>2685.95</v>
      </c>
      <c r="M201" s="230">
        <v>0.74534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670.4</v>
      </c>
      <c r="D202" s="231">
        <v>668.13333333333333</v>
      </c>
      <c r="E202" s="231">
        <v>664.2166666666667</v>
      </c>
      <c r="F202" s="231">
        <v>658.03333333333342</v>
      </c>
      <c r="G202" s="231">
        <v>654.11666666666679</v>
      </c>
      <c r="H202" s="231">
        <v>674.31666666666661</v>
      </c>
      <c r="I202" s="231">
        <v>678.23333333333335</v>
      </c>
      <c r="J202" s="231">
        <v>684.41666666666652</v>
      </c>
      <c r="K202" s="230">
        <v>672.05</v>
      </c>
      <c r="L202" s="230">
        <v>661.95</v>
      </c>
      <c r="M202" s="230">
        <v>21.168150000000001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7715.65</v>
      </c>
      <c r="D203" s="231">
        <v>7701.2166666666672</v>
      </c>
      <c r="E203" s="231">
        <v>7664.4333333333343</v>
      </c>
      <c r="F203" s="231">
        <v>7613.2166666666672</v>
      </c>
      <c r="G203" s="231">
        <v>7576.4333333333343</v>
      </c>
      <c r="H203" s="231">
        <v>7752.4333333333343</v>
      </c>
      <c r="I203" s="231">
        <v>7789.2166666666672</v>
      </c>
      <c r="J203" s="231">
        <v>7840.4333333333343</v>
      </c>
      <c r="K203" s="230">
        <v>7738</v>
      </c>
      <c r="L203" s="230">
        <v>7650</v>
      </c>
      <c r="M203" s="230">
        <v>1.3960300000000001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70.05</v>
      </c>
      <c r="D204" s="231">
        <v>69.86666666666666</v>
      </c>
      <c r="E204" s="231">
        <v>69.333333333333314</v>
      </c>
      <c r="F204" s="231">
        <v>68.61666666666666</v>
      </c>
      <c r="G204" s="231">
        <v>68.083333333333314</v>
      </c>
      <c r="H204" s="231">
        <v>70.583333333333314</v>
      </c>
      <c r="I204" s="231">
        <v>71.116666666666646</v>
      </c>
      <c r="J204" s="231">
        <v>71.833333333333314</v>
      </c>
      <c r="K204" s="230">
        <v>70.400000000000006</v>
      </c>
      <c r="L204" s="230">
        <v>69.150000000000006</v>
      </c>
      <c r="M204" s="230">
        <v>51.809240000000003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1400.75</v>
      </c>
      <c r="D205" s="231">
        <v>1405.6499999999999</v>
      </c>
      <c r="E205" s="231">
        <v>1388.6999999999998</v>
      </c>
      <c r="F205" s="231">
        <v>1376.6499999999999</v>
      </c>
      <c r="G205" s="231">
        <v>1359.6999999999998</v>
      </c>
      <c r="H205" s="231">
        <v>1417.6999999999998</v>
      </c>
      <c r="I205" s="231">
        <v>1434.65</v>
      </c>
      <c r="J205" s="231">
        <v>1446.6999999999998</v>
      </c>
      <c r="K205" s="230">
        <v>1422.6</v>
      </c>
      <c r="L205" s="230">
        <v>1393.6</v>
      </c>
      <c r="M205" s="230">
        <v>4.0914099999999998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823.65</v>
      </c>
      <c r="D206" s="231">
        <v>820.41666666666663</v>
      </c>
      <c r="E206" s="231">
        <v>815.23333333333323</v>
      </c>
      <c r="F206" s="231">
        <v>806.81666666666661</v>
      </c>
      <c r="G206" s="231">
        <v>801.63333333333321</v>
      </c>
      <c r="H206" s="231">
        <v>828.83333333333326</v>
      </c>
      <c r="I206" s="231">
        <v>834.01666666666665</v>
      </c>
      <c r="J206" s="231">
        <v>842.43333333333328</v>
      </c>
      <c r="K206" s="230">
        <v>825.6</v>
      </c>
      <c r="L206" s="230">
        <v>812</v>
      </c>
      <c r="M206" s="230">
        <v>8.5745299999999993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1584.5</v>
      </c>
      <c r="D207" s="231">
        <v>1586.6333333333332</v>
      </c>
      <c r="E207" s="231">
        <v>1571.8666666666663</v>
      </c>
      <c r="F207" s="231">
        <v>1559.2333333333331</v>
      </c>
      <c r="G207" s="231">
        <v>1544.4666666666662</v>
      </c>
      <c r="H207" s="231">
        <v>1599.2666666666664</v>
      </c>
      <c r="I207" s="231">
        <v>1614.0333333333333</v>
      </c>
      <c r="J207" s="231">
        <v>1626.6666666666665</v>
      </c>
      <c r="K207" s="230">
        <v>1601.4</v>
      </c>
      <c r="L207" s="230">
        <v>1574</v>
      </c>
      <c r="M207" s="230">
        <v>3.9569299999999998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287.5</v>
      </c>
      <c r="D208" s="231">
        <v>285.95</v>
      </c>
      <c r="E208" s="231">
        <v>284.04999999999995</v>
      </c>
      <c r="F208" s="231">
        <v>280.59999999999997</v>
      </c>
      <c r="G208" s="231">
        <v>278.69999999999993</v>
      </c>
      <c r="H208" s="231">
        <v>289.39999999999998</v>
      </c>
      <c r="I208" s="231">
        <v>291.29999999999995</v>
      </c>
      <c r="J208" s="231">
        <v>294.75</v>
      </c>
      <c r="K208" s="230">
        <v>287.85000000000002</v>
      </c>
      <c r="L208" s="230">
        <v>282.5</v>
      </c>
      <c r="M208" s="230">
        <v>87.188820000000007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</v>
      </c>
      <c r="D209" s="231">
        <v>7</v>
      </c>
      <c r="E209" s="231">
        <v>6.95</v>
      </c>
      <c r="F209" s="231">
        <v>6.9</v>
      </c>
      <c r="G209" s="231">
        <v>6.8500000000000005</v>
      </c>
      <c r="H209" s="231">
        <v>7.05</v>
      </c>
      <c r="I209" s="231">
        <v>7.1000000000000005</v>
      </c>
      <c r="J209" s="231">
        <v>7.1499999999999995</v>
      </c>
      <c r="K209" s="230">
        <v>7.05</v>
      </c>
      <c r="L209" s="230">
        <v>6.95</v>
      </c>
      <c r="M209" s="230">
        <v>358.38781999999998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809.7</v>
      </c>
      <c r="D210" s="231">
        <v>804.05000000000007</v>
      </c>
      <c r="E210" s="231">
        <v>796.15000000000009</v>
      </c>
      <c r="F210" s="231">
        <v>782.6</v>
      </c>
      <c r="G210" s="231">
        <v>774.7</v>
      </c>
      <c r="H210" s="231">
        <v>817.60000000000014</v>
      </c>
      <c r="I210" s="231">
        <v>825.5</v>
      </c>
      <c r="J210" s="231">
        <v>839.05000000000018</v>
      </c>
      <c r="K210" s="230">
        <v>811.95</v>
      </c>
      <c r="L210" s="230">
        <v>790.5</v>
      </c>
      <c r="M210" s="230">
        <v>9.5089900000000007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1371.65</v>
      </c>
      <c r="D211" s="231">
        <v>1381.9666666666665</v>
      </c>
      <c r="E211" s="231">
        <v>1344.9333333333329</v>
      </c>
      <c r="F211" s="231">
        <v>1318.2166666666665</v>
      </c>
      <c r="G211" s="231">
        <v>1281.1833333333329</v>
      </c>
      <c r="H211" s="231">
        <v>1408.6833333333329</v>
      </c>
      <c r="I211" s="231">
        <v>1445.7166666666662</v>
      </c>
      <c r="J211" s="231">
        <v>1472.4333333333329</v>
      </c>
      <c r="K211" s="230">
        <v>1419</v>
      </c>
      <c r="L211" s="230">
        <v>1355.25</v>
      </c>
      <c r="M211" s="230">
        <v>2.6539700000000002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395.75</v>
      </c>
      <c r="D212" s="231">
        <v>392.58333333333331</v>
      </c>
      <c r="E212" s="231">
        <v>388.56666666666661</v>
      </c>
      <c r="F212" s="231">
        <v>381.38333333333327</v>
      </c>
      <c r="G212" s="231">
        <v>377.36666666666656</v>
      </c>
      <c r="H212" s="231">
        <v>399.76666666666665</v>
      </c>
      <c r="I212" s="231">
        <v>403.78333333333342</v>
      </c>
      <c r="J212" s="231">
        <v>410.9666666666667</v>
      </c>
      <c r="K212" s="230">
        <v>396.6</v>
      </c>
      <c r="L212" s="230">
        <v>385.4</v>
      </c>
      <c r="M212" s="230">
        <v>60.98695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15.65</v>
      </c>
      <c r="D213" s="231">
        <v>15.683333333333335</v>
      </c>
      <c r="E213" s="231">
        <v>15.56666666666667</v>
      </c>
      <c r="F213" s="231">
        <v>15.483333333333334</v>
      </c>
      <c r="G213" s="231">
        <v>15.366666666666669</v>
      </c>
      <c r="H213" s="231">
        <v>15.766666666666671</v>
      </c>
      <c r="I213" s="231">
        <v>15.883333333333335</v>
      </c>
      <c r="J213" s="231">
        <v>15.966666666666672</v>
      </c>
      <c r="K213" s="230">
        <v>15.8</v>
      </c>
      <c r="L213" s="230">
        <v>15.6</v>
      </c>
      <c r="M213" s="230">
        <v>415.31446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185.8</v>
      </c>
      <c r="D214" s="231">
        <v>185.63333333333335</v>
      </c>
      <c r="E214" s="231">
        <v>184.4666666666667</v>
      </c>
      <c r="F214" s="231">
        <v>183.13333333333335</v>
      </c>
      <c r="G214" s="231">
        <v>181.9666666666667</v>
      </c>
      <c r="H214" s="231">
        <v>186.9666666666667</v>
      </c>
      <c r="I214" s="231">
        <v>188.13333333333338</v>
      </c>
      <c r="J214" s="231">
        <v>189.4666666666667</v>
      </c>
      <c r="K214" s="230">
        <v>186.8</v>
      </c>
      <c r="L214" s="230">
        <v>184.3</v>
      </c>
      <c r="M214" s="230">
        <v>27.131329999999998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63.5</v>
      </c>
      <c r="D215" s="231">
        <v>64.05</v>
      </c>
      <c r="E215" s="231">
        <v>61.25</v>
      </c>
      <c r="F215" s="231">
        <v>59</v>
      </c>
      <c r="G215" s="231">
        <v>56.2</v>
      </c>
      <c r="H215" s="231">
        <v>66.3</v>
      </c>
      <c r="I215" s="231">
        <v>69.09999999999998</v>
      </c>
      <c r="J215" s="231">
        <v>71.349999999999994</v>
      </c>
      <c r="K215" s="230">
        <v>66.849999999999994</v>
      </c>
      <c r="L215" s="230">
        <v>61.8</v>
      </c>
      <c r="M215" s="230">
        <v>1470.0667000000001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506.25</v>
      </c>
      <c r="D216" s="231">
        <v>501.06666666666666</v>
      </c>
      <c r="E216" s="231">
        <v>490.13333333333333</v>
      </c>
      <c r="F216" s="231">
        <v>474.01666666666665</v>
      </c>
      <c r="G216" s="231">
        <v>463.08333333333331</v>
      </c>
      <c r="H216" s="231">
        <v>517.18333333333339</v>
      </c>
      <c r="I216" s="231">
        <v>528.11666666666656</v>
      </c>
      <c r="J216" s="231">
        <v>544.23333333333335</v>
      </c>
      <c r="K216" s="230">
        <v>512</v>
      </c>
      <c r="L216" s="230">
        <v>484.95</v>
      </c>
      <c r="M216" s="230">
        <v>12.300459999999999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15" sqref="F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4"/>
      <c r="B1" s="39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45069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7" t="s">
        <v>16</v>
      </c>
      <c r="B9" s="389" t="s">
        <v>18</v>
      </c>
      <c r="C9" s="393" t="s">
        <v>20</v>
      </c>
      <c r="D9" s="393" t="s">
        <v>21</v>
      </c>
      <c r="E9" s="384" t="s">
        <v>22</v>
      </c>
      <c r="F9" s="385"/>
      <c r="G9" s="386"/>
      <c r="H9" s="384" t="s">
        <v>23</v>
      </c>
      <c r="I9" s="385"/>
      <c r="J9" s="386"/>
      <c r="K9" s="23"/>
      <c r="L9" s="24"/>
      <c r="M9" s="50"/>
      <c r="N9" s="1"/>
      <c r="O9" s="1"/>
    </row>
    <row r="10" spans="1:15" ht="42.75" customHeight="1">
      <c r="A10" s="391"/>
      <c r="B10" s="392"/>
      <c r="C10" s="392"/>
      <c r="D10" s="3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404.2</v>
      </c>
      <c r="D11" s="231">
        <v>405.55</v>
      </c>
      <c r="E11" s="231">
        <v>399.65000000000003</v>
      </c>
      <c r="F11" s="231">
        <v>395.1</v>
      </c>
      <c r="G11" s="231">
        <v>389.20000000000005</v>
      </c>
      <c r="H11" s="231">
        <v>410.1</v>
      </c>
      <c r="I11" s="231">
        <v>416</v>
      </c>
      <c r="J11" s="231">
        <v>420.55</v>
      </c>
      <c r="K11" s="230">
        <v>411.45</v>
      </c>
      <c r="L11" s="230">
        <v>401</v>
      </c>
      <c r="M11" s="230">
        <v>2.5628099999999998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24304.25</v>
      </c>
      <c r="D12" s="231">
        <v>24199.649999999998</v>
      </c>
      <c r="E12" s="231">
        <v>23959.449999999997</v>
      </c>
      <c r="F12" s="231">
        <v>23614.649999999998</v>
      </c>
      <c r="G12" s="231">
        <v>23374.449999999997</v>
      </c>
      <c r="H12" s="231">
        <v>24544.449999999997</v>
      </c>
      <c r="I12" s="231">
        <v>24784.65</v>
      </c>
      <c r="J12" s="231">
        <v>25129.449999999997</v>
      </c>
      <c r="K12" s="230">
        <v>24439.85</v>
      </c>
      <c r="L12" s="230">
        <v>23854.85</v>
      </c>
      <c r="M12" s="230">
        <v>3.8539999999999998E-2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3893.2</v>
      </c>
      <c r="D13" s="231">
        <v>3876.85</v>
      </c>
      <c r="E13" s="231">
        <v>3825.85</v>
      </c>
      <c r="F13" s="231">
        <v>3758.5</v>
      </c>
      <c r="G13" s="231">
        <v>3707.5</v>
      </c>
      <c r="H13" s="231">
        <v>3944.2</v>
      </c>
      <c r="I13" s="231">
        <v>3995.2</v>
      </c>
      <c r="J13" s="231">
        <v>4062.5499999999997</v>
      </c>
      <c r="K13" s="230">
        <v>3927.85</v>
      </c>
      <c r="L13" s="230">
        <v>3809.5</v>
      </c>
      <c r="M13" s="230">
        <v>2.7511199999999998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1813.4</v>
      </c>
      <c r="D14" s="231">
        <v>1795.8833333333332</v>
      </c>
      <c r="E14" s="231">
        <v>1748.4666666666665</v>
      </c>
      <c r="F14" s="231">
        <v>1683.5333333333333</v>
      </c>
      <c r="G14" s="231">
        <v>1636.1166666666666</v>
      </c>
      <c r="H14" s="231">
        <v>1860.8166666666664</v>
      </c>
      <c r="I14" s="231">
        <v>1908.2333333333333</v>
      </c>
      <c r="J14" s="231">
        <v>1973.1666666666663</v>
      </c>
      <c r="K14" s="230">
        <v>1843.3</v>
      </c>
      <c r="L14" s="230">
        <v>1730.95</v>
      </c>
      <c r="M14" s="230">
        <v>22.325320000000001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2890.6</v>
      </c>
      <c r="D15" s="231">
        <v>2871.5</v>
      </c>
      <c r="E15" s="231">
        <v>2844.1</v>
      </c>
      <c r="F15" s="231">
        <v>2797.6</v>
      </c>
      <c r="G15" s="231">
        <v>2770.2</v>
      </c>
      <c r="H15" s="231">
        <v>2918</v>
      </c>
      <c r="I15" s="231">
        <v>2945.3999999999996</v>
      </c>
      <c r="J15" s="231">
        <v>2991.9</v>
      </c>
      <c r="K15" s="230">
        <v>2898.9</v>
      </c>
      <c r="L15" s="230">
        <v>2825</v>
      </c>
      <c r="M15" s="230">
        <v>0.63593999999999995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1102.9000000000001</v>
      </c>
      <c r="D16" s="231">
        <v>1089.0666666666666</v>
      </c>
      <c r="E16" s="231">
        <v>1060.8333333333333</v>
      </c>
      <c r="F16" s="231">
        <v>1018.7666666666667</v>
      </c>
      <c r="G16" s="231">
        <v>990.5333333333333</v>
      </c>
      <c r="H16" s="231">
        <v>1131.1333333333332</v>
      </c>
      <c r="I16" s="231">
        <v>1159.3666666666668</v>
      </c>
      <c r="J16" s="231">
        <v>1201.4333333333332</v>
      </c>
      <c r="K16" s="230">
        <v>1117.3</v>
      </c>
      <c r="L16" s="230">
        <v>1047</v>
      </c>
      <c r="M16" s="230">
        <v>10.683960000000001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758.5</v>
      </c>
      <c r="D17" s="231">
        <v>757.41666666666663</v>
      </c>
      <c r="E17" s="231">
        <v>753.38333333333321</v>
      </c>
      <c r="F17" s="231">
        <v>748.26666666666654</v>
      </c>
      <c r="G17" s="231">
        <v>744.23333333333312</v>
      </c>
      <c r="H17" s="231">
        <v>762.5333333333333</v>
      </c>
      <c r="I17" s="231">
        <v>766.56666666666683</v>
      </c>
      <c r="J17" s="231">
        <v>771.68333333333339</v>
      </c>
      <c r="K17" s="230">
        <v>761.45</v>
      </c>
      <c r="L17" s="230">
        <v>752.3</v>
      </c>
      <c r="M17" s="230">
        <v>15.969569999999999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464.5</v>
      </c>
      <c r="D18" s="231">
        <v>467.31666666666666</v>
      </c>
      <c r="E18" s="231">
        <v>456.63333333333333</v>
      </c>
      <c r="F18" s="231">
        <v>448.76666666666665</v>
      </c>
      <c r="G18" s="231">
        <v>438.08333333333331</v>
      </c>
      <c r="H18" s="231">
        <v>475.18333333333334</v>
      </c>
      <c r="I18" s="231">
        <v>485.86666666666662</v>
      </c>
      <c r="J18" s="231">
        <v>493.73333333333335</v>
      </c>
      <c r="K18" s="230">
        <v>478</v>
      </c>
      <c r="L18" s="230">
        <v>459.45</v>
      </c>
      <c r="M18" s="230">
        <v>3.6781700000000002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1387.45</v>
      </c>
      <c r="D19" s="231">
        <v>1389.1499999999999</v>
      </c>
      <c r="E19" s="231">
        <v>1383.2999999999997</v>
      </c>
      <c r="F19" s="231">
        <v>1379.1499999999999</v>
      </c>
      <c r="G19" s="231">
        <v>1373.2999999999997</v>
      </c>
      <c r="H19" s="231">
        <v>1393.2999999999997</v>
      </c>
      <c r="I19" s="231">
        <v>1399.1499999999996</v>
      </c>
      <c r="J19" s="231">
        <v>1403.2999999999997</v>
      </c>
      <c r="K19" s="230">
        <v>1395</v>
      </c>
      <c r="L19" s="230">
        <v>1385</v>
      </c>
      <c r="M19" s="230">
        <v>0.77134000000000003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21373.1</v>
      </c>
      <c r="D20" s="231">
        <v>21220.883333333331</v>
      </c>
      <c r="E20" s="231">
        <v>20903.216666666664</v>
      </c>
      <c r="F20" s="231">
        <v>20433.333333333332</v>
      </c>
      <c r="G20" s="231">
        <v>20115.666666666664</v>
      </c>
      <c r="H20" s="231">
        <v>21690.766666666663</v>
      </c>
      <c r="I20" s="231">
        <v>22008.433333333334</v>
      </c>
      <c r="J20" s="231">
        <v>22478.316666666662</v>
      </c>
      <c r="K20" s="230">
        <v>21538.55</v>
      </c>
      <c r="L20" s="230">
        <v>20751</v>
      </c>
      <c r="M20" s="230">
        <v>0.25213999999999998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2326.1</v>
      </c>
      <c r="D21" s="231">
        <v>2218.8333333333335</v>
      </c>
      <c r="E21" s="231">
        <v>2090.666666666667</v>
      </c>
      <c r="F21" s="231">
        <v>1855.2333333333336</v>
      </c>
      <c r="G21" s="231">
        <v>1727.0666666666671</v>
      </c>
      <c r="H21" s="231">
        <v>2454.2666666666669</v>
      </c>
      <c r="I21" s="231">
        <v>2582.4333333333338</v>
      </c>
      <c r="J21" s="231">
        <v>2817.8666666666668</v>
      </c>
      <c r="K21" s="230">
        <v>2347</v>
      </c>
      <c r="L21" s="230">
        <v>1983.4</v>
      </c>
      <c r="M21" s="230">
        <v>263.11367999999999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941.75</v>
      </c>
      <c r="D22" s="231">
        <v>937.48333333333323</v>
      </c>
      <c r="E22" s="231">
        <v>933.21666666666647</v>
      </c>
      <c r="F22" s="231">
        <v>924.68333333333328</v>
      </c>
      <c r="G22" s="231">
        <v>920.41666666666652</v>
      </c>
      <c r="H22" s="231">
        <v>946.01666666666642</v>
      </c>
      <c r="I22" s="231">
        <v>950.28333333333308</v>
      </c>
      <c r="J22" s="231">
        <v>958.81666666666638</v>
      </c>
      <c r="K22" s="230">
        <v>941.75</v>
      </c>
      <c r="L22" s="230">
        <v>928.95</v>
      </c>
      <c r="M22" s="230">
        <v>4.6073000000000004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729.7</v>
      </c>
      <c r="D23" s="231">
        <v>725.41666666666663</v>
      </c>
      <c r="E23" s="231">
        <v>697.43333333333328</v>
      </c>
      <c r="F23" s="231">
        <v>665.16666666666663</v>
      </c>
      <c r="G23" s="231">
        <v>637.18333333333328</v>
      </c>
      <c r="H23" s="231">
        <v>757.68333333333328</v>
      </c>
      <c r="I23" s="231">
        <v>785.66666666666663</v>
      </c>
      <c r="J23" s="231">
        <v>817.93333333333328</v>
      </c>
      <c r="K23" s="230">
        <v>753.4</v>
      </c>
      <c r="L23" s="230">
        <v>693.15</v>
      </c>
      <c r="M23" s="230">
        <v>302.04070000000002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722.5</v>
      </c>
      <c r="D24" s="231">
        <v>718.86666666666667</v>
      </c>
      <c r="E24" s="231">
        <v>715.23333333333335</v>
      </c>
      <c r="F24" s="231">
        <v>707.9666666666667</v>
      </c>
      <c r="G24" s="231">
        <v>704.33333333333337</v>
      </c>
      <c r="H24" s="231">
        <v>726.13333333333333</v>
      </c>
      <c r="I24" s="231">
        <v>729.76666666666677</v>
      </c>
      <c r="J24" s="231">
        <v>737.0333333333333</v>
      </c>
      <c r="K24" s="230">
        <v>722.5</v>
      </c>
      <c r="L24" s="230">
        <v>711.6</v>
      </c>
      <c r="M24" s="230">
        <v>7.0198799999999997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826.7</v>
      </c>
      <c r="D25" s="231">
        <v>826.13333333333333</v>
      </c>
      <c r="E25" s="231">
        <v>825.56666666666661</v>
      </c>
      <c r="F25" s="231">
        <v>824.43333333333328</v>
      </c>
      <c r="G25" s="231">
        <v>823.86666666666656</v>
      </c>
      <c r="H25" s="231">
        <v>827.26666666666665</v>
      </c>
      <c r="I25" s="231">
        <v>827.83333333333348</v>
      </c>
      <c r="J25" s="231">
        <v>828.9666666666667</v>
      </c>
      <c r="K25" s="230">
        <v>826.7</v>
      </c>
      <c r="L25" s="230">
        <v>825</v>
      </c>
      <c r="M25" s="230">
        <v>5.8115600000000001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444.3</v>
      </c>
      <c r="D26" s="231">
        <v>433.90000000000003</v>
      </c>
      <c r="E26" s="231">
        <v>423.50000000000006</v>
      </c>
      <c r="F26" s="231">
        <v>402.70000000000005</v>
      </c>
      <c r="G26" s="231">
        <v>392.30000000000007</v>
      </c>
      <c r="H26" s="231">
        <v>454.70000000000005</v>
      </c>
      <c r="I26" s="231">
        <v>465.1</v>
      </c>
      <c r="J26" s="231">
        <v>485.90000000000003</v>
      </c>
      <c r="K26" s="230">
        <v>444.3</v>
      </c>
      <c r="L26" s="230">
        <v>413.1</v>
      </c>
      <c r="M26" s="230">
        <v>92.341759999999994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166.2</v>
      </c>
      <c r="D27" s="231">
        <v>165.03333333333333</v>
      </c>
      <c r="E27" s="231">
        <v>163.46666666666667</v>
      </c>
      <c r="F27" s="231">
        <v>160.73333333333335</v>
      </c>
      <c r="G27" s="231">
        <v>159.16666666666669</v>
      </c>
      <c r="H27" s="231">
        <v>167.76666666666665</v>
      </c>
      <c r="I27" s="231">
        <v>169.33333333333331</v>
      </c>
      <c r="J27" s="231">
        <v>172.06666666666663</v>
      </c>
      <c r="K27" s="230">
        <v>166.6</v>
      </c>
      <c r="L27" s="230">
        <v>162.30000000000001</v>
      </c>
      <c r="M27" s="230">
        <v>20.732250000000001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189.85</v>
      </c>
      <c r="D28" s="231">
        <v>190.06666666666669</v>
      </c>
      <c r="E28" s="231">
        <v>187.28333333333339</v>
      </c>
      <c r="F28" s="231">
        <v>184.7166666666667</v>
      </c>
      <c r="G28" s="231">
        <v>181.93333333333339</v>
      </c>
      <c r="H28" s="231">
        <v>192.63333333333338</v>
      </c>
      <c r="I28" s="231">
        <v>195.41666666666669</v>
      </c>
      <c r="J28" s="231">
        <v>197.98333333333338</v>
      </c>
      <c r="K28" s="230">
        <v>192.85</v>
      </c>
      <c r="L28" s="230">
        <v>187.5</v>
      </c>
      <c r="M28" s="230">
        <v>81.011740000000003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343.85</v>
      </c>
      <c r="D29" s="231">
        <v>345.61666666666662</v>
      </c>
      <c r="E29" s="231">
        <v>341.23333333333323</v>
      </c>
      <c r="F29" s="231">
        <v>338.61666666666662</v>
      </c>
      <c r="G29" s="231">
        <v>334.23333333333323</v>
      </c>
      <c r="H29" s="231">
        <v>348.23333333333323</v>
      </c>
      <c r="I29" s="231">
        <v>352.61666666666656</v>
      </c>
      <c r="J29" s="231">
        <v>355.23333333333323</v>
      </c>
      <c r="K29" s="230">
        <v>350</v>
      </c>
      <c r="L29" s="230">
        <v>343</v>
      </c>
      <c r="M29" s="230">
        <v>0.40542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366.7</v>
      </c>
      <c r="D30" s="231">
        <v>366.38333333333338</v>
      </c>
      <c r="E30" s="231">
        <v>362.51666666666677</v>
      </c>
      <c r="F30" s="231">
        <v>358.33333333333337</v>
      </c>
      <c r="G30" s="231">
        <v>354.46666666666675</v>
      </c>
      <c r="H30" s="231">
        <v>370.56666666666678</v>
      </c>
      <c r="I30" s="231">
        <v>374.43333333333345</v>
      </c>
      <c r="J30" s="231">
        <v>378.61666666666679</v>
      </c>
      <c r="K30" s="230">
        <v>370.25</v>
      </c>
      <c r="L30" s="230">
        <v>362.2</v>
      </c>
      <c r="M30" s="230">
        <v>2.0466899999999999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909.6</v>
      </c>
      <c r="D31" s="231">
        <v>914.5</v>
      </c>
      <c r="E31" s="231">
        <v>903.65</v>
      </c>
      <c r="F31" s="231">
        <v>897.69999999999993</v>
      </c>
      <c r="G31" s="231">
        <v>886.84999999999991</v>
      </c>
      <c r="H31" s="231">
        <v>920.45</v>
      </c>
      <c r="I31" s="231">
        <v>931.3</v>
      </c>
      <c r="J31" s="231">
        <v>937.25000000000011</v>
      </c>
      <c r="K31" s="230">
        <v>925.35</v>
      </c>
      <c r="L31" s="230">
        <v>908.55</v>
      </c>
      <c r="M31" s="230">
        <v>0.16993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905.6</v>
      </c>
      <c r="D32" s="231">
        <v>908.2833333333333</v>
      </c>
      <c r="E32" s="231">
        <v>899.56666666666661</v>
      </c>
      <c r="F32" s="231">
        <v>893.5333333333333</v>
      </c>
      <c r="G32" s="231">
        <v>884.81666666666661</v>
      </c>
      <c r="H32" s="231">
        <v>914.31666666666661</v>
      </c>
      <c r="I32" s="231">
        <v>923.0333333333333</v>
      </c>
      <c r="J32" s="231">
        <v>929.06666666666661</v>
      </c>
      <c r="K32" s="230">
        <v>917</v>
      </c>
      <c r="L32" s="230">
        <v>902.25</v>
      </c>
      <c r="M32" s="230">
        <v>2.0007799999999998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1313.55</v>
      </c>
      <c r="D33" s="231">
        <v>1314.0166666666667</v>
      </c>
      <c r="E33" s="231">
        <v>1289.0333333333333</v>
      </c>
      <c r="F33" s="231">
        <v>1264.5166666666667</v>
      </c>
      <c r="G33" s="231">
        <v>1239.5333333333333</v>
      </c>
      <c r="H33" s="231">
        <v>1338.5333333333333</v>
      </c>
      <c r="I33" s="231">
        <v>1363.5166666666664</v>
      </c>
      <c r="J33" s="231">
        <v>1388.0333333333333</v>
      </c>
      <c r="K33" s="230">
        <v>1339</v>
      </c>
      <c r="L33" s="230">
        <v>1289.5</v>
      </c>
      <c r="M33" s="230">
        <v>2.8151600000000001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548.5</v>
      </c>
      <c r="D34" s="231">
        <v>551.21666666666658</v>
      </c>
      <c r="E34" s="231">
        <v>540.33333333333314</v>
      </c>
      <c r="F34" s="231">
        <v>532.16666666666652</v>
      </c>
      <c r="G34" s="231">
        <v>521.28333333333308</v>
      </c>
      <c r="H34" s="231">
        <v>559.38333333333321</v>
      </c>
      <c r="I34" s="231">
        <v>570.26666666666665</v>
      </c>
      <c r="J34" s="231">
        <v>578.43333333333328</v>
      </c>
      <c r="K34" s="230">
        <v>562.1</v>
      </c>
      <c r="L34" s="230">
        <v>543.04999999999995</v>
      </c>
      <c r="M34" s="230">
        <v>0.67120999999999997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3252.25</v>
      </c>
      <c r="D35" s="231">
        <v>3252.7333333333336</v>
      </c>
      <c r="E35" s="231">
        <v>3225.1166666666672</v>
      </c>
      <c r="F35" s="231">
        <v>3197.9833333333336</v>
      </c>
      <c r="G35" s="231">
        <v>3170.3666666666672</v>
      </c>
      <c r="H35" s="231">
        <v>3279.8666666666672</v>
      </c>
      <c r="I35" s="231">
        <v>3307.483333333334</v>
      </c>
      <c r="J35" s="231">
        <v>3334.6166666666672</v>
      </c>
      <c r="K35" s="230">
        <v>3280.35</v>
      </c>
      <c r="L35" s="230">
        <v>3225.6</v>
      </c>
      <c r="M35" s="230">
        <v>2.6313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2477.6</v>
      </c>
      <c r="D36" s="231">
        <v>2483.4166666666665</v>
      </c>
      <c r="E36" s="231">
        <v>2457.8833333333332</v>
      </c>
      <c r="F36" s="231">
        <v>2438.1666666666665</v>
      </c>
      <c r="G36" s="231">
        <v>2412.6333333333332</v>
      </c>
      <c r="H36" s="231">
        <v>2503.1333333333332</v>
      </c>
      <c r="I36" s="231">
        <v>2528.666666666667</v>
      </c>
      <c r="J36" s="231">
        <v>2548.3833333333332</v>
      </c>
      <c r="K36" s="230">
        <v>2508.9499999999998</v>
      </c>
      <c r="L36" s="230">
        <v>2463.6999999999998</v>
      </c>
      <c r="M36" s="230">
        <v>0.32225999999999999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12.95</v>
      </c>
      <c r="D37" s="231">
        <v>13</v>
      </c>
      <c r="E37" s="231">
        <v>12.8</v>
      </c>
      <c r="F37" s="231">
        <v>12.65</v>
      </c>
      <c r="G37" s="231">
        <v>12.450000000000001</v>
      </c>
      <c r="H37" s="231">
        <v>13.15</v>
      </c>
      <c r="I37" s="231">
        <v>13.35</v>
      </c>
      <c r="J37" s="231">
        <v>13.5</v>
      </c>
      <c r="K37" s="230">
        <v>13.2</v>
      </c>
      <c r="L37" s="230">
        <v>12.85</v>
      </c>
      <c r="M37" s="230">
        <v>54.97542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633.85</v>
      </c>
      <c r="D38" s="231">
        <v>634.80000000000007</v>
      </c>
      <c r="E38" s="231">
        <v>625.45000000000016</v>
      </c>
      <c r="F38" s="231">
        <v>617.05000000000007</v>
      </c>
      <c r="G38" s="231">
        <v>607.70000000000016</v>
      </c>
      <c r="H38" s="231">
        <v>643.20000000000016</v>
      </c>
      <c r="I38" s="231">
        <v>652.55000000000007</v>
      </c>
      <c r="J38" s="231">
        <v>660.95000000000016</v>
      </c>
      <c r="K38" s="230">
        <v>644.15</v>
      </c>
      <c r="L38" s="230">
        <v>626.4</v>
      </c>
      <c r="M38" s="230">
        <v>2.7553999999999998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2069.8000000000002</v>
      </c>
      <c r="D39" s="231">
        <v>2083.6666666666665</v>
      </c>
      <c r="E39" s="231">
        <v>2042.5333333333328</v>
      </c>
      <c r="F39" s="231">
        <v>2015.2666666666664</v>
      </c>
      <c r="G39" s="231">
        <v>1974.1333333333328</v>
      </c>
      <c r="H39" s="231">
        <v>2110.9333333333329</v>
      </c>
      <c r="I39" s="231">
        <v>2152.0666666666671</v>
      </c>
      <c r="J39" s="231">
        <v>2179.333333333333</v>
      </c>
      <c r="K39" s="230">
        <v>2124.8000000000002</v>
      </c>
      <c r="L39" s="230">
        <v>2056.4</v>
      </c>
      <c r="M39" s="230">
        <v>1.7099899999999999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423.9</v>
      </c>
      <c r="D40" s="231">
        <v>420.86666666666662</v>
      </c>
      <c r="E40" s="231">
        <v>408.03333333333325</v>
      </c>
      <c r="F40" s="231">
        <v>392.16666666666663</v>
      </c>
      <c r="G40" s="231">
        <v>379.33333333333326</v>
      </c>
      <c r="H40" s="231">
        <v>436.73333333333323</v>
      </c>
      <c r="I40" s="231">
        <v>449.56666666666661</v>
      </c>
      <c r="J40" s="231">
        <v>465.43333333333322</v>
      </c>
      <c r="K40" s="230">
        <v>433.7</v>
      </c>
      <c r="L40" s="230">
        <v>405</v>
      </c>
      <c r="M40" s="230">
        <v>176.91078999999999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1249.3</v>
      </c>
      <c r="D41" s="231">
        <v>1235.7666666666667</v>
      </c>
      <c r="E41" s="231">
        <v>1211.6333333333332</v>
      </c>
      <c r="F41" s="231">
        <v>1173.9666666666665</v>
      </c>
      <c r="G41" s="231">
        <v>1149.833333333333</v>
      </c>
      <c r="H41" s="231">
        <v>1273.4333333333334</v>
      </c>
      <c r="I41" s="231">
        <v>1297.5666666666671</v>
      </c>
      <c r="J41" s="231">
        <v>1335.2333333333336</v>
      </c>
      <c r="K41" s="230">
        <v>1259.9000000000001</v>
      </c>
      <c r="L41" s="230">
        <v>1198.0999999999999</v>
      </c>
      <c r="M41" s="230">
        <v>3.9608300000000001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1211.4000000000001</v>
      </c>
      <c r="D42" s="231">
        <v>1206.8166666666666</v>
      </c>
      <c r="E42" s="231">
        <v>1195.6333333333332</v>
      </c>
      <c r="F42" s="231">
        <v>1179.8666666666666</v>
      </c>
      <c r="G42" s="231">
        <v>1168.6833333333332</v>
      </c>
      <c r="H42" s="231">
        <v>1222.5833333333333</v>
      </c>
      <c r="I42" s="231">
        <v>1233.7666666666667</v>
      </c>
      <c r="J42" s="231">
        <v>1249.5333333333333</v>
      </c>
      <c r="K42" s="230">
        <v>1218</v>
      </c>
      <c r="L42" s="230">
        <v>1191.05</v>
      </c>
      <c r="M42" s="230">
        <v>2.5644399999999998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4605.3</v>
      </c>
      <c r="D43" s="231">
        <v>4560.75</v>
      </c>
      <c r="E43" s="231">
        <v>4496.5</v>
      </c>
      <c r="F43" s="231">
        <v>4387.7</v>
      </c>
      <c r="G43" s="231">
        <v>4323.45</v>
      </c>
      <c r="H43" s="231">
        <v>4669.55</v>
      </c>
      <c r="I43" s="231">
        <v>4733.8</v>
      </c>
      <c r="J43" s="231">
        <v>4842.6000000000004</v>
      </c>
      <c r="K43" s="230">
        <v>4625</v>
      </c>
      <c r="L43" s="230">
        <v>4451.95</v>
      </c>
      <c r="M43" s="230">
        <v>3.6196700000000002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369.6</v>
      </c>
      <c r="D44" s="231">
        <v>368.2</v>
      </c>
      <c r="E44" s="231">
        <v>364.79999999999995</v>
      </c>
      <c r="F44" s="231">
        <v>359.99999999999994</v>
      </c>
      <c r="G44" s="231">
        <v>356.59999999999991</v>
      </c>
      <c r="H44" s="231">
        <v>373</v>
      </c>
      <c r="I44" s="231">
        <v>376.4</v>
      </c>
      <c r="J44" s="231">
        <v>381.20000000000005</v>
      </c>
      <c r="K44" s="230">
        <v>371.6</v>
      </c>
      <c r="L44" s="230">
        <v>363.4</v>
      </c>
      <c r="M44" s="230">
        <v>17.847110000000001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265.95</v>
      </c>
      <c r="D45" s="231">
        <v>266.5</v>
      </c>
      <c r="E45" s="231">
        <v>262</v>
      </c>
      <c r="F45" s="231">
        <v>258.05</v>
      </c>
      <c r="G45" s="231">
        <v>253.55</v>
      </c>
      <c r="H45" s="231">
        <v>270.45</v>
      </c>
      <c r="I45" s="231">
        <v>274.95</v>
      </c>
      <c r="J45" s="231">
        <v>278.89999999999998</v>
      </c>
      <c r="K45" s="230">
        <v>271</v>
      </c>
      <c r="L45" s="230">
        <v>262.55</v>
      </c>
      <c r="M45" s="230">
        <v>2.6508600000000002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451.4</v>
      </c>
      <c r="D46" s="231">
        <v>451.91666666666669</v>
      </c>
      <c r="E46" s="231">
        <v>444.93333333333339</v>
      </c>
      <c r="F46" s="231">
        <v>438.4666666666667</v>
      </c>
      <c r="G46" s="231">
        <v>431.48333333333341</v>
      </c>
      <c r="H46" s="231">
        <v>458.38333333333338</v>
      </c>
      <c r="I46" s="231">
        <v>465.36666666666662</v>
      </c>
      <c r="J46" s="231">
        <v>471.83333333333337</v>
      </c>
      <c r="K46" s="230">
        <v>458.9</v>
      </c>
      <c r="L46" s="230">
        <v>445.45</v>
      </c>
      <c r="M46" s="230">
        <v>1.1090100000000001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153.05000000000001</v>
      </c>
      <c r="D47" s="231">
        <v>153.45000000000002</v>
      </c>
      <c r="E47" s="231">
        <v>152.00000000000003</v>
      </c>
      <c r="F47" s="231">
        <v>150.95000000000002</v>
      </c>
      <c r="G47" s="231">
        <v>149.50000000000003</v>
      </c>
      <c r="H47" s="231">
        <v>154.50000000000003</v>
      </c>
      <c r="I47" s="231">
        <v>155.95000000000002</v>
      </c>
      <c r="J47" s="231">
        <v>157.00000000000003</v>
      </c>
      <c r="K47" s="230">
        <v>154.9</v>
      </c>
      <c r="L47" s="230">
        <v>152.4</v>
      </c>
      <c r="M47" s="230">
        <v>36.946249999999999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3084.9</v>
      </c>
      <c r="D48" s="231">
        <v>3078.8333333333335</v>
      </c>
      <c r="E48" s="231">
        <v>3052.0666666666671</v>
      </c>
      <c r="F48" s="231">
        <v>3019.2333333333336</v>
      </c>
      <c r="G48" s="231">
        <v>2992.4666666666672</v>
      </c>
      <c r="H48" s="231">
        <v>3111.666666666667</v>
      </c>
      <c r="I48" s="231">
        <v>3138.4333333333334</v>
      </c>
      <c r="J48" s="231">
        <v>3171.2666666666669</v>
      </c>
      <c r="K48" s="230">
        <v>3105.6</v>
      </c>
      <c r="L48" s="230">
        <v>3046</v>
      </c>
      <c r="M48" s="230">
        <v>6.5942499999999997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258.60000000000002</v>
      </c>
      <c r="D49" s="231">
        <v>258.06666666666666</v>
      </c>
      <c r="E49" s="231">
        <v>255.33333333333331</v>
      </c>
      <c r="F49" s="231">
        <v>252.06666666666666</v>
      </c>
      <c r="G49" s="231">
        <v>249.33333333333331</v>
      </c>
      <c r="H49" s="231">
        <v>261.33333333333331</v>
      </c>
      <c r="I49" s="231">
        <v>264.06666666666666</v>
      </c>
      <c r="J49" s="231">
        <v>267.33333333333331</v>
      </c>
      <c r="K49" s="230">
        <v>260.8</v>
      </c>
      <c r="L49" s="230">
        <v>254.8</v>
      </c>
      <c r="M49" s="230">
        <v>1.0289999999999999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3175.9</v>
      </c>
      <c r="D50" s="231">
        <v>3171.9500000000003</v>
      </c>
      <c r="E50" s="231">
        <v>3128.9500000000007</v>
      </c>
      <c r="F50" s="231">
        <v>3082.0000000000005</v>
      </c>
      <c r="G50" s="231">
        <v>3039.0000000000009</v>
      </c>
      <c r="H50" s="231">
        <v>3218.9000000000005</v>
      </c>
      <c r="I50" s="231">
        <v>3261.8999999999996</v>
      </c>
      <c r="J50" s="231">
        <v>3308.8500000000004</v>
      </c>
      <c r="K50" s="230">
        <v>3214.95</v>
      </c>
      <c r="L50" s="230">
        <v>3125</v>
      </c>
      <c r="M50" s="230">
        <v>9.8570000000000005E-2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1677.45</v>
      </c>
      <c r="D51" s="231">
        <v>1666.8833333333332</v>
      </c>
      <c r="E51" s="231">
        <v>1644.8166666666664</v>
      </c>
      <c r="F51" s="231">
        <v>1612.1833333333332</v>
      </c>
      <c r="G51" s="231">
        <v>1590.1166666666663</v>
      </c>
      <c r="H51" s="231">
        <v>1699.5166666666664</v>
      </c>
      <c r="I51" s="231">
        <v>1721.583333333333</v>
      </c>
      <c r="J51" s="231">
        <v>1754.2166666666665</v>
      </c>
      <c r="K51" s="230">
        <v>1688.95</v>
      </c>
      <c r="L51" s="230">
        <v>1634.25</v>
      </c>
      <c r="M51" s="230">
        <v>4.5624900000000004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6614.95</v>
      </c>
      <c r="D52" s="231">
        <v>6609.9833333333336</v>
      </c>
      <c r="E52" s="231">
        <v>6569.9666666666672</v>
      </c>
      <c r="F52" s="231">
        <v>6524.9833333333336</v>
      </c>
      <c r="G52" s="231">
        <v>6484.9666666666672</v>
      </c>
      <c r="H52" s="231">
        <v>6654.9666666666672</v>
      </c>
      <c r="I52" s="231">
        <v>6694.9833333333336</v>
      </c>
      <c r="J52" s="231">
        <v>6739.9666666666672</v>
      </c>
      <c r="K52" s="230">
        <v>6650</v>
      </c>
      <c r="L52" s="230">
        <v>6565</v>
      </c>
      <c r="M52" s="230">
        <v>0.14643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602.75</v>
      </c>
      <c r="D53" s="231">
        <v>597.30000000000007</v>
      </c>
      <c r="E53" s="231">
        <v>587.60000000000014</v>
      </c>
      <c r="F53" s="231">
        <v>572.45000000000005</v>
      </c>
      <c r="G53" s="231">
        <v>562.75000000000011</v>
      </c>
      <c r="H53" s="231">
        <v>612.45000000000016</v>
      </c>
      <c r="I53" s="231">
        <v>622.1500000000002</v>
      </c>
      <c r="J53" s="231">
        <v>637.30000000000018</v>
      </c>
      <c r="K53" s="230">
        <v>607</v>
      </c>
      <c r="L53" s="230">
        <v>582.15</v>
      </c>
      <c r="M53" s="230">
        <v>16.174630000000001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363.2</v>
      </c>
      <c r="D54" s="231">
        <v>364.39999999999992</v>
      </c>
      <c r="E54" s="231">
        <v>360.64999999999986</v>
      </c>
      <c r="F54" s="231">
        <v>358.09999999999997</v>
      </c>
      <c r="G54" s="231">
        <v>354.34999999999991</v>
      </c>
      <c r="H54" s="231">
        <v>366.94999999999982</v>
      </c>
      <c r="I54" s="231">
        <v>370.69999999999993</v>
      </c>
      <c r="J54" s="231">
        <v>373.24999999999977</v>
      </c>
      <c r="K54" s="230">
        <v>368.15</v>
      </c>
      <c r="L54" s="230">
        <v>361.85</v>
      </c>
      <c r="M54" s="230">
        <v>1.0159400000000001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3425.1</v>
      </c>
      <c r="D55" s="231">
        <v>3415.3333333333335</v>
      </c>
      <c r="E55" s="231">
        <v>3391.916666666667</v>
      </c>
      <c r="F55" s="231">
        <v>3358.7333333333336</v>
      </c>
      <c r="G55" s="231">
        <v>3335.3166666666671</v>
      </c>
      <c r="H55" s="231">
        <v>3448.5166666666669</v>
      </c>
      <c r="I55" s="231">
        <v>3471.9333333333338</v>
      </c>
      <c r="J55" s="231">
        <v>3505.1166666666668</v>
      </c>
      <c r="K55" s="230">
        <v>3438.75</v>
      </c>
      <c r="L55" s="230">
        <v>3382.15</v>
      </c>
      <c r="M55" s="230">
        <v>2.2148099999999999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917.55</v>
      </c>
      <c r="D56" s="231">
        <v>919.9</v>
      </c>
      <c r="E56" s="231">
        <v>912.05</v>
      </c>
      <c r="F56" s="231">
        <v>906.55</v>
      </c>
      <c r="G56" s="231">
        <v>898.69999999999993</v>
      </c>
      <c r="H56" s="231">
        <v>925.4</v>
      </c>
      <c r="I56" s="231">
        <v>933.25000000000011</v>
      </c>
      <c r="J56" s="231">
        <v>938.75</v>
      </c>
      <c r="K56" s="230">
        <v>927.75</v>
      </c>
      <c r="L56" s="230">
        <v>914.4</v>
      </c>
      <c r="M56" s="230">
        <v>93.831580000000002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2449.4</v>
      </c>
      <c r="D57" s="231">
        <v>2445.3833333333332</v>
      </c>
      <c r="E57" s="231">
        <v>2429.0166666666664</v>
      </c>
      <c r="F57" s="231">
        <v>2408.6333333333332</v>
      </c>
      <c r="G57" s="231">
        <v>2392.2666666666664</v>
      </c>
      <c r="H57" s="231">
        <v>2465.7666666666664</v>
      </c>
      <c r="I57" s="231">
        <v>2482.1333333333332</v>
      </c>
      <c r="J57" s="231">
        <v>2502.5166666666664</v>
      </c>
      <c r="K57" s="230">
        <v>2461.75</v>
      </c>
      <c r="L57" s="230">
        <v>2425</v>
      </c>
      <c r="M57" s="230">
        <v>7.7969999999999998E-2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1438.1</v>
      </c>
      <c r="D58" s="231">
        <v>1437.7833333333335</v>
      </c>
      <c r="E58" s="231">
        <v>1427.5666666666671</v>
      </c>
      <c r="F58" s="231">
        <v>1417.0333333333335</v>
      </c>
      <c r="G58" s="231">
        <v>1406.8166666666671</v>
      </c>
      <c r="H58" s="231">
        <v>1448.3166666666671</v>
      </c>
      <c r="I58" s="231">
        <v>1458.5333333333338</v>
      </c>
      <c r="J58" s="231">
        <v>1469.0666666666671</v>
      </c>
      <c r="K58" s="230">
        <v>1448</v>
      </c>
      <c r="L58" s="230">
        <v>1427.25</v>
      </c>
      <c r="M58" s="230">
        <v>0.98367000000000004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526.9</v>
      </c>
      <c r="D59" s="231">
        <v>525.83333333333337</v>
      </c>
      <c r="E59" s="231">
        <v>522.06666666666672</v>
      </c>
      <c r="F59" s="231">
        <v>517.23333333333335</v>
      </c>
      <c r="G59" s="231">
        <v>513.4666666666667</v>
      </c>
      <c r="H59" s="231">
        <v>530.66666666666674</v>
      </c>
      <c r="I59" s="231">
        <v>534.43333333333339</v>
      </c>
      <c r="J59" s="231">
        <v>539.26666666666677</v>
      </c>
      <c r="K59" s="230">
        <v>529.6</v>
      </c>
      <c r="L59" s="230">
        <v>521</v>
      </c>
      <c r="M59" s="230">
        <v>3.4741499999999998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4523.25</v>
      </c>
      <c r="D60" s="231">
        <v>4528.2833333333328</v>
      </c>
      <c r="E60" s="231">
        <v>4489.9166666666661</v>
      </c>
      <c r="F60" s="231">
        <v>4456.583333333333</v>
      </c>
      <c r="G60" s="231">
        <v>4418.2166666666662</v>
      </c>
      <c r="H60" s="231">
        <v>4561.6166666666659</v>
      </c>
      <c r="I60" s="231">
        <v>4599.9833333333327</v>
      </c>
      <c r="J60" s="231">
        <v>4633.3166666666657</v>
      </c>
      <c r="K60" s="230">
        <v>4566.6499999999996</v>
      </c>
      <c r="L60" s="230">
        <v>4494.95</v>
      </c>
      <c r="M60" s="230">
        <v>3.68479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1201.3499999999999</v>
      </c>
      <c r="D61" s="231">
        <v>1200.6499999999999</v>
      </c>
      <c r="E61" s="231">
        <v>1181.2999999999997</v>
      </c>
      <c r="F61" s="231">
        <v>1161.2499999999998</v>
      </c>
      <c r="G61" s="231">
        <v>1141.8999999999996</v>
      </c>
      <c r="H61" s="231">
        <v>1220.6999999999998</v>
      </c>
      <c r="I61" s="231">
        <v>1240.0499999999997</v>
      </c>
      <c r="J61" s="231">
        <v>1260.0999999999999</v>
      </c>
      <c r="K61" s="230">
        <v>1220</v>
      </c>
      <c r="L61" s="230">
        <v>1180.5999999999999</v>
      </c>
      <c r="M61" s="230">
        <v>1.0749899999999999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6793.05</v>
      </c>
      <c r="D62" s="231">
        <v>6790.9833333333327</v>
      </c>
      <c r="E62" s="231">
        <v>6763.9666666666653</v>
      </c>
      <c r="F62" s="231">
        <v>6734.8833333333323</v>
      </c>
      <c r="G62" s="231">
        <v>6707.866666666665</v>
      </c>
      <c r="H62" s="231">
        <v>6820.0666666666657</v>
      </c>
      <c r="I62" s="231">
        <v>6847.0833333333339</v>
      </c>
      <c r="J62" s="231">
        <v>6876.1666666666661</v>
      </c>
      <c r="K62" s="230">
        <v>6818</v>
      </c>
      <c r="L62" s="230">
        <v>6761.9</v>
      </c>
      <c r="M62" s="230">
        <v>4.1979199999999999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1413</v>
      </c>
      <c r="D63" s="231">
        <v>1412.2333333333333</v>
      </c>
      <c r="E63" s="231">
        <v>1405.7666666666667</v>
      </c>
      <c r="F63" s="231">
        <v>1398.5333333333333</v>
      </c>
      <c r="G63" s="231">
        <v>1392.0666666666666</v>
      </c>
      <c r="H63" s="231">
        <v>1419.4666666666667</v>
      </c>
      <c r="I63" s="231">
        <v>1425.9333333333334</v>
      </c>
      <c r="J63" s="231">
        <v>1433.1666666666667</v>
      </c>
      <c r="K63" s="230">
        <v>1418.7</v>
      </c>
      <c r="L63" s="230">
        <v>1405</v>
      </c>
      <c r="M63" s="230">
        <v>5.9190300000000002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6448.6</v>
      </c>
      <c r="D64" s="231">
        <v>6406.7166666666672</v>
      </c>
      <c r="E64" s="231">
        <v>6338.4333333333343</v>
      </c>
      <c r="F64" s="231">
        <v>6228.2666666666673</v>
      </c>
      <c r="G64" s="231">
        <v>6159.9833333333345</v>
      </c>
      <c r="H64" s="231">
        <v>6516.8833333333341</v>
      </c>
      <c r="I64" s="231">
        <v>6585.166666666667</v>
      </c>
      <c r="J64" s="231">
        <v>6695.3333333333339</v>
      </c>
      <c r="K64" s="230">
        <v>6475</v>
      </c>
      <c r="L64" s="230">
        <v>6296.55</v>
      </c>
      <c r="M64" s="230">
        <v>0.19345999999999999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2167.3000000000002</v>
      </c>
      <c r="D65" s="231">
        <v>2098.1666666666665</v>
      </c>
      <c r="E65" s="231">
        <v>1949.1333333333332</v>
      </c>
      <c r="F65" s="231">
        <v>1730.9666666666667</v>
      </c>
      <c r="G65" s="231">
        <v>1581.9333333333334</v>
      </c>
      <c r="H65" s="231">
        <v>2316.333333333333</v>
      </c>
      <c r="I65" s="231">
        <v>2465.3666666666668</v>
      </c>
      <c r="J65" s="231">
        <v>2683.5333333333328</v>
      </c>
      <c r="K65" s="230">
        <v>2247.1999999999998</v>
      </c>
      <c r="L65" s="230">
        <v>1880</v>
      </c>
      <c r="M65" s="230">
        <v>11.230399999999999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2291.0500000000002</v>
      </c>
      <c r="D66" s="231">
        <v>2240.1833333333338</v>
      </c>
      <c r="E66" s="231">
        <v>2180.9666666666676</v>
      </c>
      <c r="F66" s="231">
        <v>2070.8833333333337</v>
      </c>
      <c r="G66" s="231">
        <v>2011.6666666666674</v>
      </c>
      <c r="H66" s="231">
        <v>2350.2666666666678</v>
      </c>
      <c r="I66" s="231">
        <v>2409.483333333334</v>
      </c>
      <c r="J66" s="231">
        <v>2519.566666666668</v>
      </c>
      <c r="K66" s="230">
        <v>2299.4</v>
      </c>
      <c r="L66" s="230">
        <v>2130.1</v>
      </c>
      <c r="M66" s="230">
        <v>6.2009999999999996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393.65</v>
      </c>
      <c r="D67" s="231">
        <v>391.06666666666666</v>
      </c>
      <c r="E67" s="231">
        <v>387.88333333333333</v>
      </c>
      <c r="F67" s="231">
        <v>382.11666666666667</v>
      </c>
      <c r="G67" s="231">
        <v>378.93333333333334</v>
      </c>
      <c r="H67" s="231">
        <v>396.83333333333331</v>
      </c>
      <c r="I67" s="231">
        <v>400.01666666666659</v>
      </c>
      <c r="J67" s="231">
        <v>405.7833333333333</v>
      </c>
      <c r="K67" s="230">
        <v>394.25</v>
      </c>
      <c r="L67" s="230">
        <v>385.3</v>
      </c>
      <c r="M67" s="230">
        <v>10.476369999999999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242.35</v>
      </c>
      <c r="D68" s="231">
        <v>240.29999999999998</v>
      </c>
      <c r="E68" s="231">
        <v>236.04999999999995</v>
      </c>
      <c r="F68" s="231">
        <v>229.74999999999997</v>
      </c>
      <c r="G68" s="231">
        <v>225.49999999999994</v>
      </c>
      <c r="H68" s="231">
        <v>246.59999999999997</v>
      </c>
      <c r="I68" s="231">
        <v>250.85000000000002</v>
      </c>
      <c r="J68" s="231">
        <v>257.14999999999998</v>
      </c>
      <c r="K68" s="230">
        <v>244.55</v>
      </c>
      <c r="L68" s="230">
        <v>234</v>
      </c>
      <c r="M68" s="230">
        <v>120.99281999999999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181.05</v>
      </c>
      <c r="D69" s="231">
        <v>180.86666666666667</v>
      </c>
      <c r="E69" s="231">
        <v>179.48333333333335</v>
      </c>
      <c r="F69" s="231">
        <v>177.91666666666669</v>
      </c>
      <c r="G69" s="231">
        <v>176.53333333333336</v>
      </c>
      <c r="H69" s="231">
        <v>182.43333333333334</v>
      </c>
      <c r="I69" s="231">
        <v>183.81666666666666</v>
      </c>
      <c r="J69" s="231">
        <v>185.38333333333333</v>
      </c>
      <c r="K69" s="230">
        <v>182.25</v>
      </c>
      <c r="L69" s="230">
        <v>179.3</v>
      </c>
      <c r="M69" s="230">
        <v>137.37270000000001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75.3</v>
      </c>
      <c r="D70" s="231">
        <v>75.350000000000009</v>
      </c>
      <c r="E70" s="231">
        <v>74.750000000000014</v>
      </c>
      <c r="F70" s="231">
        <v>74.2</v>
      </c>
      <c r="G70" s="231">
        <v>73.600000000000009</v>
      </c>
      <c r="H70" s="231">
        <v>75.90000000000002</v>
      </c>
      <c r="I70" s="231">
        <v>76.500000000000014</v>
      </c>
      <c r="J70" s="231">
        <v>77.050000000000026</v>
      </c>
      <c r="K70" s="230">
        <v>75.95</v>
      </c>
      <c r="L70" s="230">
        <v>74.8</v>
      </c>
      <c r="M70" s="230">
        <v>44.372520000000002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31.3</v>
      </c>
      <c r="D71" s="231">
        <v>31.366666666666664</v>
      </c>
      <c r="E71" s="231">
        <v>31.083333333333329</v>
      </c>
      <c r="F71" s="231">
        <v>30.866666666666664</v>
      </c>
      <c r="G71" s="231">
        <v>30.583333333333329</v>
      </c>
      <c r="H71" s="231">
        <v>31.583333333333329</v>
      </c>
      <c r="I71" s="231">
        <v>31.866666666666667</v>
      </c>
      <c r="J71" s="231">
        <v>32.083333333333329</v>
      </c>
      <c r="K71" s="230">
        <v>31.65</v>
      </c>
      <c r="L71" s="230">
        <v>31.15</v>
      </c>
      <c r="M71" s="230">
        <v>126.90515000000001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1531</v>
      </c>
      <c r="D72" s="231">
        <v>1526.2166666666665</v>
      </c>
      <c r="E72" s="231">
        <v>1513.7833333333328</v>
      </c>
      <c r="F72" s="231">
        <v>1496.5666666666664</v>
      </c>
      <c r="G72" s="231">
        <v>1484.1333333333328</v>
      </c>
      <c r="H72" s="231">
        <v>1543.4333333333329</v>
      </c>
      <c r="I72" s="231">
        <v>1555.8666666666668</v>
      </c>
      <c r="J72" s="231">
        <v>1573.083333333333</v>
      </c>
      <c r="K72" s="230">
        <v>1538.65</v>
      </c>
      <c r="L72" s="230">
        <v>1509</v>
      </c>
      <c r="M72" s="230">
        <v>2.3512400000000002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4127.1000000000004</v>
      </c>
      <c r="D73" s="231">
        <v>4124.1833333333334</v>
      </c>
      <c r="E73" s="231">
        <v>4090.916666666667</v>
      </c>
      <c r="F73" s="231">
        <v>4054.7333333333336</v>
      </c>
      <c r="G73" s="231">
        <v>4021.4666666666672</v>
      </c>
      <c r="H73" s="231">
        <v>4160.3666666666668</v>
      </c>
      <c r="I73" s="231">
        <v>4193.6333333333332</v>
      </c>
      <c r="J73" s="231">
        <v>4229.8166666666666</v>
      </c>
      <c r="K73" s="230">
        <v>4157.45</v>
      </c>
      <c r="L73" s="230">
        <v>4088</v>
      </c>
      <c r="M73" s="230">
        <v>9.2179999999999998E-2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626.20000000000005</v>
      </c>
      <c r="D74" s="231">
        <v>623.5</v>
      </c>
      <c r="E74" s="231">
        <v>617.75</v>
      </c>
      <c r="F74" s="231">
        <v>609.29999999999995</v>
      </c>
      <c r="G74" s="231">
        <v>603.54999999999995</v>
      </c>
      <c r="H74" s="231">
        <v>631.95000000000005</v>
      </c>
      <c r="I74" s="231">
        <v>637.70000000000005</v>
      </c>
      <c r="J74" s="231">
        <v>646.15000000000009</v>
      </c>
      <c r="K74" s="230">
        <v>629.25</v>
      </c>
      <c r="L74" s="230">
        <v>615.04999999999995</v>
      </c>
      <c r="M74" s="230">
        <v>4.2619999999999996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1071.95</v>
      </c>
      <c r="D75" s="231">
        <v>1065.3999999999999</v>
      </c>
      <c r="E75" s="231">
        <v>1050.7999999999997</v>
      </c>
      <c r="F75" s="231">
        <v>1029.6499999999999</v>
      </c>
      <c r="G75" s="231">
        <v>1015.0499999999997</v>
      </c>
      <c r="H75" s="231">
        <v>1086.5499999999997</v>
      </c>
      <c r="I75" s="231">
        <v>1101.1499999999996</v>
      </c>
      <c r="J75" s="231">
        <v>1122.2999999999997</v>
      </c>
      <c r="K75" s="230">
        <v>1080</v>
      </c>
      <c r="L75" s="230">
        <v>1044.25</v>
      </c>
      <c r="M75" s="230">
        <v>3.7709899999999998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110.45</v>
      </c>
      <c r="D76" s="231">
        <v>109.78333333333335</v>
      </c>
      <c r="E76" s="231">
        <v>108.26666666666669</v>
      </c>
      <c r="F76" s="231">
        <v>106.08333333333334</v>
      </c>
      <c r="G76" s="231">
        <v>104.56666666666669</v>
      </c>
      <c r="H76" s="231">
        <v>111.9666666666667</v>
      </c>
      <c r="I76" s="231">
        <v>113.48333333333335</v>
      </c>
      <c r="J76" s="231">
        <v>115.6666666666667</v>
      </c>
      <c r="K76" s="230">
        <v>111.3</v>
      </c>
      <c r="L76" s="230">
        <v>107.6</v>
      </c>
      <c r="M76" s="230">
        <v>279.46526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760.35</v>
      </c>
      <c r="D77" s="231">
        <v>759.96666666666658</v>
      </c>
      <c r="E77" s="231">
        <v>756.43333333333317</v>
      </c>
      <c r="F77" s="231">
        <v>752.51666666666654</v>
      </c>
      <c r="G77" s="231">
        <v>748.98333333333312</v>
      </c>
      <c r="H77" s="231">
        <v>763.88333333333321</v>
      </c>
      <c r="I77" s="231">
        <v>767.41666666666674</v>
      </c>
      <c r="J77" s="231">
        <v>771.33333333333326</v>
      </c>
      <c r="K77" s="230">
        <v>763.5</v>
      </c>
      <c r="L77" s="230">
        <v>756.05</v>
      </c>
      <c r="M77" s="230">
        <v>4.3932900000000004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79.3</v>
      </c>
      <c r="D78" s="231">
        <v>79.650000000000006</v>
      </c>
      <c r="E78" s="231">
        <v>78.800000000000011</v>
      </c>
      <c r="F78" s="231">
        <v>78.300000000000011</v>
      </c>
      <c r="G78" s="231">
        <v>77.450000000000017</v>
      </c>
      <c r="H78" s="231">
        <v>80.150000000000006</v>
      </c>
      <c r="I78" s="231">
        <v>81</v>
      </c>
      <c r="J78" s="231">
        <v>81.5</v>
      </c>
      <c r="K78" s="230">
        <v>80.5</v>
      </c>
      <c r="L78" s="230">
        <v>79.150000000000006</v>
      </c>
      <c r="M78" s="230">
        <v>165.22856999999999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361.6</v>
      </c>
      <c r="D79" s="231">
        <v>360.9666666666667</v>
      </c>
      <c r="E79" s="231">
        <v>359.18333333333339</v>
      </c>
      <c r="F79" s="231">
        <v>356.76666666666671</v>
      </c>
      <c r="G79" s="231">
        <v>354.98333333333341</v>
      </c>
      <c r="H79" s="231">
        <v>363.38333333333338</v>
      </c>
      <c r="I79" s="231">
        <v>365.16666666666669</v>
      </c>
      <c r="J79" s="231">
        <v>367.58333333333337</v>
      </c>
      <c r="K79" s="230">
        <v>362.75</v>
      </c>
      <c r="L79" s="230">
        <v>358.55</v>
      </c>
      <c r="M79" s="230">
        <v>16.03444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9925.65</v>
      </c>
      <c r="D80" s="231">
        <v>9944.8333333333339</v>
      </c>
      <c r="E80" s="231">
        <v>9890.9166666666679</v>
      </c>
      <c r="F80" s="231">
        <v>9856.1833333333343</v>
      </c>
      <c r="G80" s="231">
        <v>9802.2666666666682</v>
      </c>
      <c r="H80" s="231">
        <v>9979.5666666666675</v>
      </c>
      <c r="I80" s="231">
        <v>10033.483333333335</v>
      </c>
      <c r="J80" s="231">
        <v>10068.216666666667</v>
      </c>
      <c r="K80" s="230">
        <v>9998.75</v>
      </c>
      <c r="L80" s="230">
        <v>9910.1</v>
      </c>
      <c r="M80" s="230">
        <v>3.4099999999999998E-3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801.85</v>
      </c>
      <c r="D81" s="231">
        <v>801.7833333333333</v>
      </c>
      <c r="E81" s="231">
        <v>799.56666666666661</v>
      </c>
      <c r="F81" s="231">
        <v>797.2833333333333</v>
      </c>
      <c r="G81" s="231">
        <v>795.06666666666661</v>
      </c>
      <c r="H81" s="231">
        <v>804.06666666666661</v>
      </c>
      <c r="I81" s="231">
        <v>806.2833333333333</v>
      </c>
      <c r="J81" s="231">
        <v>808.56666666666661</v>
      </c>
      <c r="K81" s="230">
        <v>804</v>
      </c>
      <c r="L81" s="230">
        <v>799.5</v>
      </c>
      <c r="M81" s="230">
        <v>99.967619999999997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240.45</v>
      </c>
      <c r="D82" s="231">
        <v>241.11666666666667</v>
      </c>
      <c r="E82" s="231">
        <v>238.73333333333335</v>
      </c>
      <c r="F82" s="231">
        <v>237.01666666666668</v>
      </c>
      <c r="G82" s="231">
        <v>234.63333333333335</v>
      </c>
      <c r="H82" s="231">
        <v>242.83333333333334</v>
      </c>
      <c r="I82" s="231">
        <v>245.21666666666667</v>
      </c>
      <c r="J82" s="231">
        <v>246.93333333333334</v>
      </c>
      <c r="K82" s="230">
        <v>243.5</v>
      </c>
      <c r="L82" s="230">
        <v>239.4</v>
      </c>
      <c r="M82" s="230">
        <v>18.95656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986.5</v>
      </c>
      <c r="D83" s="231">
        <v>988.61666666666679</v>
      </c>
      <c r="E83" s="231">
        <v>977.8333333333336</v>
      </c>
      <c r="F83" s="231">
        <v>969.16666666666686</v>
      </c>
      <c r="G83" s="231">
        <v>958.38333333333367</v>
      </c>
      <c r="H83" s="231">
        <v>997.28333333333353</v>
      </c>
      <c r="I83" s="231">
        <v>1008.0666666666668</v>
      </c>
      <c r="J83" s="231">
        <v>1016.7333333333335</v>
      </c>
      <c r="K83" s="230">
        <v>999.4</v>
      </c>
      <c r="L83" s="230">
        <v>979.95</v>
      </c>
      <c r="M83" s="230">
        <v>0.74670000000000003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340.1</v>
      </c>
      <c r="D84" s="231">
        <v>337.76666666666665</v>
      </c>
      <c r="E84" s="231">
        <v>334.5333333333333</v>
      </c>
      <c r="F84" s="231">
        <v>328.96666666666664</v>
      </c>
      <c r="G84" s="231">
        <v>325.73333333333329</v>
      </c>
      <c r="H84" s="231">
        <v>343.33333333333331</v>
      </c>
      <c r="I84" s="231">
        <v>346.56666666666666</v>
      </c>
      <c r="J84" s="231">
        <v>352.13333333333333</v>
      </c>
      <c r="K84" s="230">
        <v>341</v>
      </c>
      <c r="L84" s="230">
        <v>332.2</v>
      </c>
      <c r="M84" s="230">
        <v>36.436369999999997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6090.75</v>
      </c>
      <c r="D85" s="231">
        <v>6086.2</v>
      </c>
      <c r="E85" s="231">
        <v>6054.5499999999993</v>
      </c>
      <c r="F85" s="231">
        <v>6018.3499999999995</v>
      </c>
      <c r="G85" s="231">
        <v>5986.6999999999989</v>
      </c>
      <c r="H85" s="231">
        <v>6122.4</v>
      </c>
      <c r="I85" s="231">
        <v>6154.0499999999993</v>
      </c>
      <c r="J85" s="231">
        <v>6190.25</v>
      </c>
      <c r="K85" s="230">
        <v>6117.85</v>
      </c>
      <c r="L85" s="230">
        <v>6050</v>
      </c>
      <c r="M85" s="230">
        <v>0.10471999999999999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1411.85</v>
      </c>
      <c r="D86" s="231">
        <v>1410.0333333333335</v>
      </c>
      <c r="E86" s="231">
        <v>1400.616666666667</v>
      </c>
      <c r="F86" s="231">
        <v>1389.3833333333334</v>
      </c>
      <c r="G86" s="231">
        <v>1379.9666666666669</v>
      </c>
      <c r="H86" s="231">
        <v>1421.2666666666671</v>
      </c>
      <c r="I86" s="231">
        <v>1430.6833333333336</v>
      </c>
      <c r="J86" s="231">
        <v>1441.9166666666672</v>
      </c>
      <c r="K86" s="230">
        <v>1419.45</v>
      </c>
      <c r="L86" s="230">
        <v>1398.8</v>
      </c>
      <c r="M86" s="230">
        <v>0.37503999999999998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962.25</v>
      </c>
      <c r="D87" s="231">
        <v>956.43333333333339</v>
      </c>
      <c r="E87" s="231">
        <v>947.36666666666679</v>
      </c>
      <c r="F87" s="231">
        <v>932.48333333333335</v>
      </c>
      <c r="G87" s="231">
        <v>923.41666666666674</v>
      </c>
      <c r="H87" s="231">
        <v>971.31666666666683</v>
      </c>
      <c r="I87" s="231">
        <v>980.38333333333344</v>
      </c>
      <c r="J87" s="231">
        <v>995.26666666666688</v>
      </c>
      <c r="K87" s="230">
        <v>965.5</v>
      </c>
      <c r="L87" s="230">
        <v>941.55</v>
      </c>
      <c r="M87" s="230">
        <v>0.39978000000000002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508.55</v>
      </c>
      <c r="D88" s="231">
        <v>510.86666666666662</v>
      </c>
      <c r="E88" s="231">
        <v>501.73333333333323</v>
      </c>
      <c r="F88" s="231">
        <v>494.91666666666663</v>
      </c>
      <c r="G88" s="231">
        <v>485.78333333333325</v>
      </c>
      <c r="H88" s="231">
        <v>517.68333333333317</v>
      </c>
      <c r="I88" s="231">
        <v>526.81666666666661</v>
      </c>
      <c r="J88" s="231">
        <v>533.63333333333321</v>
      </c>
      <c r="K88" s="230">
        <v>520</v>
      </c>
      <c r="L88" s="230">
        <v>504.05</v>
      </c>
      <c r="M88" s="230">
        <v>1.8331900000000001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18830.2</v>
      </c>
      <c r="D89" s="231">
        <v>18837.083333333332</v>
      </c>
      <c r="E89" s="231">
        <v>18734.166666666664</v>
      </c>
      <c r="F89" s="231">
        <v>18638.133333333331</v>
      </c>
      <c r="G89" s="231">
        <v>18535.216666666664</v>
      </c>
      <c r="H89" s="231">
        <v>18933.116666666665</v>
      </c>
      <c r="I89" s="231">
        <v>19036.033333333329</v>
      </c>
      <c r="J89" s="231">
        <v>19132.066666666666</v>
      </c>
      <c r="K89" s="230">
        <v>18940</v>
      </c>
      <c r="L89" s="230">
        <v>18741.05</v>
      </c>
      <c r="M89" s="230">
        <v>0.10716000000000001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527.15</v>
      </c>
      <c r="D90" s="231">
        <v>531.49999999999989</v>
      </c>
      <c r="E90" s="231">
        <v>520.94999999999982</v>
      </c>
      <c r="F90" s="231">
        <v>514.74999999999989</v>
      </c>
      <c r="G90" s="231">
        <v>504.19999999999982</v>
      </c>
      <c r="H90" s="231">
        <v>537.69999999999982</v>
      </c>
      <c r="I90" s="231">
        <v>548.24999999999977</v>
      </c>
      <c r="J90" s="231">
        <v>554.44999999999982</v>
      </c>
      <c r="K90" s="230">
        <v>542.04999999999995</v>
      </c>
      <c r="L90" s="230">
        <v>525.29999999999995</v>
      </c>
      <c r="M90" s="230">
        <v>0.93362999999999996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15.5</v>
      </c>
      <c r="D91" s="231">
        <v>15.033333333333333</v>
      </c>
      <c r="E91" s="231">
        <v>14.566666666666666</v>
      </c>
      <c r="F91" s="231">
        <v>13.633333333333333</v>
      </c>
      <c r="G91" s="231">
        <v>13.166666666666666</v>
      </c>
      <c r="H91" s="231">
        <v>15.966666666666667</v>
      </c>
      <c r="I91" s="231">
        <v>16.43333333333333</v>
      </c>
      <c r="J91" s="231">
        <v>17.366666666666667</v>
      </c>
      <c r="K91" s="230">
        <v>15.5</v>
      </c>
      <c r="L91" s="230">
        <v>14.1</v>
      </c>
      <c r="M91" s="230">
        <v>310.74122999999997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4498.95</v>
      </c>
      <c r="D92" s="231">
        <v>4508.0666666666666</v>
      </c>
      <c r="E92" s="231">
        <v>4475.8833333333332</v>
      </c>
      <c r="F92" s="231">
        <v>4452.8166666666666</v>
      </c>
      <c r="G92" s="231">
        <v>4420.6333333333332</v>
      </c>
      <c r="H92" s="231">
        <v>4531.1333333333332</v>
      </c>
      <c r="I92" s="231">
        <v>4563.3166666666657</v>
      </c>
      <c r="J92" s="231">
        <v>4586.3833333333332</v>
      </c>
      <c r="K92" s="230">
        <v>4540.25</v>
      </c>
      <c r="L92" s="230">
        <v>4485</v>
      </c>
      <c r="M92" s="230">
        <v>1.72174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1071.3</v>
      </c>
      <c r="D93" s="231">
        <v>1076.2666666666667</v>
      </c>
      <c r="E93" s="231">
        <v>1050.0333333333333</v>
      </c>
      <c r="F93" s="231">
        <v>1028.7666666666667</v>
      </c>
      <c r="G93" s="231">
        <v>1002.5333333333333</v>
      </c>
      <c r="H93" s="231">
        <v>1097.5333333333333</v>
      </c>
      <c r="I93" s="231">
        <v>1123.7666666666664</v>
      </c>
      <c r="J93" s="231">
        <v>1145.0333333333333</v>
      </c>
      <c r="K93" s="230">
        <v>1102.5</v>
      </c>
      <c r="L93" s="230">
        <v>1055</v>
      </c>
      <c r="M93" s="230">
        <v>0.49009999999999998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598.25</v>
      </c>
      <c r="D94" s="231">
        <v>598.36666666666667</v>
      </c>
      <c r="E94" s="231">
        <v>593.5333333333333</v>
      </c>
      <c r="F94" s="231">
        <v>588.81666666666661</v>
      </c>
      <c r="G94" s="231">
        <v>583.98333333333323</v>
      </c>
      <c r="H94" s="231">
        <v>603.08333333333337</v>
      </c>
      <c r="I94" s="231">
        <v>607.91666666666663</v>
      </c>
      <c r="J94" s="231">
        <v>612.63333333333344</v>
      </c>
      <c r="K94" s="230">
        <v>603.20000000000005</v>
      </c>
      <c r="L94" s="230">
        <v>593.65</v>
      </c>
      <c r="M94" s="230">
        <v>0.87351000000000001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70.25</v>
      </c>
      <c r="D95" s="231">
        <v>71.166666666666671</v>
      </c>
      <c r="E95" s="231">
        <v>68.983333333333348</v>
      </c>
      <c r="F95" s="231">
        <v>67.716666666666683</v>
      </c>
      <c r="G95" s="231">
        <v>65.53333333333336</v>
      </c>
      <c r="H95" s="231">
        <v>72.433333333333337</v>
      </c>
      <c r="I95" s="231">
        <v>74.616666666666646</v>
      </c>
      <c r="J95" s="231">
        <v>75.883333333333326</v>
      </c>
      <c r="K95" s="230">
        <v>73.349999999999994</v>
      </c>
      <c r="L95" s="230">
        <v>69.900000000000006</v>
      </c>
      <c r="M95" s="230">
        <v>67.991990000000001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353</v>
      </c>
      <c r="D96" s="231">
        <v>348.90000000000003</v>
      </c>
      <c r="E96" s="231">
        <v>343.20000000000005</v>
      </c>
      <c r="F96" s="231">
        <v>333.40000000000003</v>
      </c>
      <c r="G96" s="231">
        <v>327.70000000000005</v>
      </c>
      <c r="H96" s="231">
        <v>358.70000000000005</v>
      </c>
      <c r="I96" s="231">
        <v>364.4</v>
      </c>
      <c r="J96" s="231">
        <v>374.20000000000005</v>
      </c>
      <c r="K96" s="230">
        <v>354.6</v>
      </c>
      <c r="L96" s="230">
        <v>339.1</v>
      </c>
      <c r="M96" s="230">
        <v>34.38288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3597.45</v>
      </c>
      <c r="D97" s="231">
        <v>3607.5</v>
      </c>
      <c r="E97" s="231">
        <v>3525</v>
      </c>
      <c r="F97" s="231">
        <v>3452.55</v>
      </c>
      <c r="G97" s="231">
        <v>3370.05</v>
      </c>
      <c r="H97" s="231">
        <v>3679.95</v>
      </c>
      <c r="I97" s="231">
        <v>3762.45</v>
      </c>
      <c r="J97" s="231">
        <v>3834.8999999999996</v>
      </c>
      <c r="K97" s="230">
        <v>3690</v>
      </c>
      <c r="L97" s="230">
        <v>3535.05</v>
      </c>
      <c r="M97" s="230">
        <v>0.45467000000000002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287</v>
      </c>
      <c r="D98" s="231">
        <v>286.93333333333334</v>
      </c>
      <c r="E98" s="231">
        <v>283.91666666666669</v>
      </c>
      <c r="F98" s="231">
        <v>280.83333333333337</v>
      </c>
      <c r="G98" s="231">
        <v>277.81666666666672</v>
      </c>
      <c r="H98" s="231">
        <v>290.01666666666665</v>
      </c>
      <c r="I98" s="231">
        <v>293.0333333333333</v>
      </c>
      <c r="J98" s="231">
        <v>296.11666666666662</v>
      </c>
      <c r="K98" s="230">
        <v>289.95</v>
      </c>
      <c r="L98" s="230">
        <v>283.85000000000002</v>
      </c>
      <c r="M98" s="230">
        <v>1.1170100000000001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362</v>
      </c>
      <c r="D99" s="231">
        <v>361.5</v>
      </c>
      <c r="E99" s="231">
        <v>356.1</v>
      </c>
      <c r="F99" s="231">
        <v>350.20000000000005</v>
      </c>
      <c r="G99" s="231">
        <v>344.80000000000007</v>
      </c>
      <c r="H99" s="231">
        <v>367.4</v>
      </c>
      <c r="I99" s="231">
        <v>372.79999999999995</v>
      </c>
      <c r="J99" s="231">
        <v>378.69999999999993</v>
      </c>
      <c r="K99" s="230">
        <v>366.9</v>
      </c>
      <c r="L99" s="230">
        <v>355.6</v>
      </c>
      <c r="M99" s="230">
        <v>9.9987899999999996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670.1</v>
      </c>
      <c r="D100" s="231">
        <v>666.63333333333333</v>
      </c>
      <c r="E100" s="231">
        <v>658.91666666666663</v>
      </c>
      <c r="F100" s="231">
        <v>647.73333333333335</v>
      </c>
      <c r="G100" s="231">
        <v>640.01666666666665</v>
      </c>
      <c r="H100" s="231">
        <v>677.81666666666661</v>
      </c>
      <c r="I100" s="231">
        <v>685.5333333333333</v>
      </c>
      <c r="J100" s="231">
        <v>696.71666666666658</v>
      </c>
      <c r="K100" s="230">
        <v>674.35</v>
      </c>
      <c r="L100" s="230">
        <v>655.45</v>
      </c>
      <c r="M100" s="230">
        <v>5.0040100000000001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300.95</v>
      </c>
      <c r="D101" s="231">
        <v>299.81666666666666</v>
      </c>
      <c r="E101" s="231">
        <v>297.98333333333335</v>
      </c>
      <c r="F101" s="231">
        <v>295.01666666666671</v>
      </c>
      <c r="G101" s="231">
        <v>293.18333333333339</v>
      </c>
      <c r="H101" s="231">
        <v>302.7833333333333</v>
      </c>
      <c r="I101" s="231">
        <v>304.61666666666667</v>
      </c>
      <c r="J101" s="231">
        <v>307.58333333333326</v>
      </c>
      <c r="K101" s="230">
        <v>301.64999999999998</v>
      </c>
      <c r="L101" s="230">
        <v>296.85000000000002</v>
      </c>
      <c r="M101" s="230">
        <v>34.36842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711.05</v>
      </c>
      <c r="D102" s="231">
        <v>707.9666666666667</v>
      </c>
      <c r="E102" s="231">
        <v>702.93333333333339</v>
      </c>
      <c r="F102" s="231">
        <v>694.81666666666672</v>
      </c>
      <c r="G102" s="231">
        <v>689.78333333333342</v>
      </c>
      <c r="H102" s="231">
        <v>716.08333333333337</v>
      </c>
      <c r="I102" s="231">
        <v>721.11666666666667</v>
      </c>
      <c r="J102" s="231">
        <v>729.23333333333335</v>
      </c>
      <c r="K102" s="230">
        <v>713</v>
      </c>
      <c r="L102" s="230">
        <v>699.85</v>
      </c>
      <c r="M102" s="230">
        <v>0.44116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675.4</v>
      </c>
      <c r="D103" s="231">
        <v>675.76666666666665</v>
      </c>
      <c r="E103" s="231">
        <v>670.68333333333328</v>
      </c>
      <c r="F103" s="231">
        <v>665.96666666666658</v>
      </c>
      <c r="G103" s="231">
        <v>660.88333333333321</v>
      </c>
      <c r="H103" s="231">
        <v>680.48333333333335</v>
      </c>
      <c r="I103" s="231">
        <v>685.56666666666683</v>
      </c>
      <c r="J103" s="231">
        <v>690.28333333333342</v>
      </c>
      <c r="K103" s="230">
        <v>680.85</v>
      </c>
      <c r="L103" s="230">
        <v>671.05</v>
      </c>
      <c r="M103" s="230">
        <v>1.2500199999999999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1221.75</v>
      </c>
      <c r="D104" s="231">
        <v>1213.9333333333334</v>
      </c>
      <c r="E104" s="231">
        <v>1198.8666666666668</v>
      </c>
      <c r="F104" s="231">
        <v>1175.9833333333333</v>
      </c>
      <c r="G104" s="231">
        <v>1160.9166666666667</v>
      </c>
      <c r="H104" s="231">
        <v>1236.8166666666668</v>
      </c>
      <c r="I104" s="231">
        <v>1251.8833333333334</v>
      </c>
      <c r="J104" s="231">
        <v>1274.7666666666669</v>
      </c>
      <c r="K104" s="230">
        <v>1229</v>
      </c>
      <c r="L104" s="230">
        <v>1191.05</v>
      </c>
      <c r="M104" s="230">
        <v>1.4168499999999999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112.9</v>
      </c>
      <c r="D105" s="231">
        <v>112.78333333333335</v>
      </c>
      <c r="E105" s="231">
        <v>112.41666666666669</v>
      </c>
      <c r="F105" s="231">
        <v>111.93333333333334</v>
      </c>
      <c r="G105" s="231">
        <v>111.56666666666668</v>
      </c>
      <c r="H105" s="231">
        <v>113.26666666666669</v>
      </c>
      <c r="I105" s="231">
        <v>113.63333333333334</v>
      </c>
      <c r="J105" s="231">
        <v>114.1166666666667</v>
      </c>
      <c r="K105" s="230">
        <v>113.15</v>
      </c>
      <c r="L105" s="230">
        <v>112.3</v>
      </c>
      <c r="M105" s="230">
        <v>3.2597100000000001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1928.05</v>
      </c>
      <c r="D106" s="231">
        <v>1915.4333333333334</v>
      </c>
      <c r="E106" s="231">
        <v>1882.6166666666668</v>
      </c>
      <c r="F106" s="231">
        <v>1837.1833333333334</v>
      </c>
      <c r="G106" s="231">
        <v>1804.3666666666668</v>
      </c>
      <c r="H106" s="231">
        <v>1960.8666666666668</v>
      </c>
      <c r="I106" s="231">
        <v>1993.6833333333334</v>
      </c>
      <c r="J106" s="231">
        <v>2039.1166666666668</v>
      </c>
      <c r="K106" s="230">
        <v>1948.25</v>
      </c>
      <c r="L106" s="230">
        <v>1870</v>
      </c>
      <c r="M106" s="230">
        <v>4.2011799999999999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26.4</v>
      </c>
      <c r="D107" s="231">
        <v>26.533333333333331</v>
      </c>
      <c r="E107" s="231">
        <v>26.166666666666664</v>
      </c>
      <c r="F107" s="231">
        <v>25.933333333333334</v>
      </c>
      <c r="G107" s="231">
        <v>25.566666666666666</v>
      </c>
      <c r="H107" s="231">
        <v>26.766666666666662</v>
      </c>
      <c r="I107" s="231">
        <v>27.133333333333329</v>
      </c>
      <c r="J107" s="231">
        <v>27.36666666666666</v>
      </c>
      <c r="K107" s="230">
        <v>26.9</v>
      </c>
      <c r="L107" s="230">
        <v>26.3</v>
      </c>
      <c r="M107" s="230">
        <v>39.296019999999999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990.95</v>
      </c>
      <c r="D108" s="231">
        <v>989.4666666666667</v>
      </c>
      <c r="E108" s="231">
        <v>984.68333333333339</v>
      </c>
      <c r="F108" s="231">
        <v>978.41666666666674</v>
      </c>
      <c r="G108" s="231">
        <v>973.63333333333344</v>
      </c>
      <c r="H108" s="231">
        <v>995.73333333333335</v>
      </c>
      <c r="I108" s="231">
        <v>1000.5166666666667</v>
      </c>
      <c r="J108" s="231">
        <v>1006.7833333333333</v>
      </c>
      <c r="K108" s="230">
        <v>994.25</v>
      </c>
      <c r="L108" s="230">
        <v>983.2</v>
      </c>
      <c r="M108" s="230">
        <v>2.40063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573.15</v>
      </c>
      <c r="D109" s="231">
        <v>574.23333333333323</v>
      </c>
      <c r="E109" s="231">
        <v>568.91666666666652</v>
      </c>
      <c r="F109" s="231">
        <v>564.68333333333328</v>
      </c>
      <c r="G109" s="231">
        <v>559.36666666666656</v>
      </c>
      <c r="H109" s="231">
        <v>578.46666666666647</v>
      </c>
      <c r="I109" s="231">
        <v>583.7833333333333</v>
      </c>
      <c r="J109" s="231">
        <v>588.01666666666642</v>
      </c>
      <c r="K109" s="230">
        <v>579.54999999999995</v>
      </c>
      <c r="L109" s="230">
        <v>570</v>
      </c>
      <c r="M109" s="230">
        <v>0.78722999999999999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801.35</v>
      </c>
      <c r="D110" s="231">
        <v>801.15</v>
      </c>
      <c r="E110" s="231">
        <v>790.3</v>
      </c>
      <c r="F110" s="231">
        <v>779.25</v>
      </c>
      <c r="G110" s="231">
        <v>768.4</v>
      </c>
      <c r="H110" s="231">
        <v>812.19999999999993</v>
      </c>
      <c r="I110" s="231">
        <v>823.05000000000007</v>
      </c>
      <c r="J110" s="231">
        <v>834.09999999999991</v>
      </c>
      <c r="K110" s="230">
        <v>812</v>
      </c>
      <c r="L110" s="230">
        <v>790.1</v>
      </c>
      <c r="M110" s="230">
        <v>2.1421399999999999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7483.25</v>
      </c>
      <c r="D111" s="231">
        <v>7477.8666666666659</v>
      </c>
      <c r="E111" s="231">
        <v>7435.8833333333314</v>
      </c>
      <c r="F111" s="231">
        <v>7388.5166666666655</v>
      </c>
      <c r="G111" s="231">
        <v>7346.533333333331</v>
      </c>
      <c r="H111" s="231">
        <v>7525.2333333333318</v>
      </c>
      <c r="I111" s="231">
        <v>7567.2166666666672</v>
      </c>
      <c r="J111" s="231">
        <v>7614.5833333333321</v>
      </c>
      <c r="K111" s="230">
        <v>7519.85</v>
      </c>
      <c r="L111" s="230">
        <v>7430.5</v>
      </c>
      <c r="M111" s="230">
        <v>0.15062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433.3</v>
      </c>
      <c r="D112" s="231">
        <v>432.58333333333331</v>
      </c>
      <c r="E112" s="231">
        <v>427.76666666666665</v>
      </c>
      <c r="F112" s="231">
        <v>422.23333333333335</v>
      </c>
      <c r="G112" s="231">
        <v>417.41666666666669</v>
      </c>
      <c r="H112" s="231">
        <v>438.11666666666662</v>
      </c>
      <c r="I112" s="231">
        <v>442.93333333333334</v>
      </c>
      <c r="J112" s="231">
        <v>448.46666666666658</v>
      </c>
      <c r="K112" s="230">
        <v>437.4</v>
      </c>
      <c r="L112" s="230">
        <v>427.05</v>
      </c>
      <c r="M112" s="230">
        <v>0.80230999999999997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292.64999999999998</v>
      </c>
      <c r="D113" s="231">
        <v>290.90000000000003</v>
      </c>
      <c r="E113" s="231">
        <v>288.00000000000006</v>
      </c>
      <c r="F113" s="231">
        <v>283.35000000000002</v>
      </c>
      <c r="G113" s="231">
        <v>280.45000000000005</v>
      </c>
      <c r="H113" s="231">
        <v>295.55000000000007</v>
      </c>
      <c r="I113" s="231">
        <v>298.45000000000005</v>
      </c>
      <c r="J113" s="231">
        <v>303.10000000000008</v>
      </c>
      <c r="K113" s="230">
        <v>293.8</v>
      </c>
      <c r="L113" s="230">
        <v>286.25</v>
      </c>
      <c r="M113" s="230">
        <v>7.9539299999999997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440.4</v>
      </c>
      <c r="D114" s="231">
        <v>446.01666666666665</v>
      </c>
      <c r="E114" s="231">
        <v>427.0333333333333</v>
      </c>
      <c r="F114" s="231">
        <v>413.66666666666663</v>
      </c>
      <c r="G114" s="231">
        <v>394.68333333333328</v>
      </c>
      <c r="H114" s="231">
        <v>459.38333333333333</v>
      </c>
      <c r="I114" s="231">
        <v>478.36666666666667</v>
      </c>
      <c r="J114" s="231">
        <v>491.73333333333335</v>
      </c>
      <c r="K114" s="230">
        <v>465</v>
      </c>
      <c r="L114" s="230">
        <v>432.65</v>
      </c>
      <c r="M114" s="230">
        <v>2.5449099999999998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835.25</v>
      </c>
      <c r="D115" s="231">
        <v>835.61666666666667</v>
      </c>
      <c r="E115" s="231">
        <v>821.23333333333335</v>
      </c>
      <c r="F115" s="231">
        <v>807.2166666666667</v>
      </c>
      <c r="G115" s="231">
        <v>792.83333333333337</v>
      </c>
      <c r="H115" s="231">
        <v>849.63333333333333</v>
      </c>
      <c r="I115" s="231">
        <v>864.01666666666677</v>
      </c>
      <c r="J115" s="231">
        <v>878.0333333333333</v>
      </c>
      <c r="K115" s="230">
        <v>850</v>
      </c>
      <c r="L115" s="230">
        <v>821.6</v>
      </c>
      <c r="M115" s="230">
        <v>1.4284699999999999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1053.7</v>
      </c>
      <c r="D116" s="231">
        <v>1048.1833333333332</v>
      </c>
      <c r="E116" s="231">
        <v>1039.8666666666663</v>
      </c>
      <c r="F116" s="231">
        <v>1026.0333333333331</v>
      </c>
      <c r="G116" s="231">
        <v>1017.7166666666662</v>
      </c>
      <c r="H116" s="231">
        <v>1062.0166666666664</v>
      </c>
      <c r="I116" s="231">
        <v>1070.3333333333335</v>
      </c>
      <c r="J116" s="231">
        <v>1084.1666666666665</v>
      </c>
      <c r="K116" s="230">
        <v>1056.5</v>
      </c>
      <c r="L116" s="230">
        <v>1034.3499999999999</v>
      </c>
      <c r="M116" s="230">
        <v>9.7503600000000006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924.95</v>
      </c>
      <c r="D117" s="231">
        <v>923.81666666666661</v>
      </c>
      <c r="E117" s="231">
        <v>916.58333333333326</v>
      </c>
      <c r="F117" s="231">
        <v>908.2166666666667</v>
      </c>
      <c r="G117" s="231">
        <v>900.98333333333335</v>
      </c>
      <c r="H117" s="231">
        <v>932.18333333333317</v>
      </c>
      <c r="I117" s="231">
        <v>939.41666666666652</v>
      </c>
      <c r="J117" s="231">
        <v>947.78333333333308</v>
      </c>
      <c r="K117" s="230">
        <v>931.05</v>
      </c>
      <c r="L117" s="230">
        <v>915.45</v>
      </c>
      <c r="M117" s="230">
        <v>14.02783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140.65</v>
      </c>
      <c r="D118" s="231">
        <v>139.95000000000002</v>
      </c>
      <c r="E118" s="231">
        <v>138.75000000000003</v>
      </c>
      <c r="F118" s="231">
        <v>136.85000000000002</v>
      </c>
      <c r="G118" s="231">
        <v>135.65000000000003</v>
      </c>
      <c r="H118" s="231">
        <v>141.85000000000002</v>
      </c>
      <c r="I118" s="231">
        <v>143.05000000000001</v>
      </c>
      <c r="J118" s="231">
        <v>144.95000000000002</v>
      </c>
      <c r="K118" s="230">
        <v>141.15</v>
      </c>
      <c r="L118" s="230">
        <v>138.05000000000001</v>
      </c>
      <c r="M118" s="230">
        <v>23.381129999999999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1500.1</v>
      </c>
      <c r="D119" s="231">
        <v>1495.1166666666668</v>
      </c>
      <c r="E119" s="231">
        <v>1480.2833333333335</v>
      </c>
      <c r="F119" s="231">
        <v>1460.4666666666667</v>
      </c>
      <c r="G119" s="231">
        <v>1445.6333333333334</v>
      </c>
      <c r="H119" s="231">
        <v>1514.9333333333336</v>
      </c>
      <c r="I119" s="231">
        <v>1529.7666666666667</v>
      </c>
      <c r="J119" s="231">
        <v>1549.5833333333337</v>
      </c>
      <c r="K119" s="230">
        <v>1509.95</v>
      </c>
      <c r="L119" s="230">
        <v>1475.3</v>
      </c>
      <c r="M119" s="230">
        <v>0.48021999999999998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238.7</v>
      </c>
      <c r="D120" s="231">
        <v>239.11666666666665</v>
      </c>
      <c r="E120" s="231">
        <v>237.0333333333333</v>
      </c>
      <c r="F120" s="231">
        <v>235.36666666666665</v>
      </c>
      <c r="G120" s="231">
        <v>233.2833333333333</v>
      </c>
      <c r="H120" s="231">
        <v>240.7833333333333</v>
      </c>
      <c r="I120" s="231">
        <v>242.86666666666662</v>
      </c>
      <c r="J120" s="231">
        <v>244.5333333333333</v>
      </c>
      <c r="K120" s="230">
        <v>241.2</v>
      </c>
      <c r="L120" s="230">
        <v>237.45</v>
      </c>
      <c r="M120" s="230">
        <v>28.914149999999999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485.75</v>
      </c>
      <c r="D121" s="231">
        <v>485.63333333333338</v>
      </c>
      <c r="E121" s="231">
        <v>476.26666666666677</v>
      </c>
      <c r="F121" s="231">
        <v>466.78333333333336</v>
      </c>
      <c r="G121" s="231">
        <v>457.41666666666674</v>
      </c>
      <c r="H121" s="231">
        <v>495.11666666666679</v>
      </c>
      <c r="I121" s="231">
        <v>504.48333333333346</v>
      </c>
      <c r="J121" s="231">
        <v>513.96666666666681</v>
      </c>
      <c r="K121" s="230">
        <v>495</v>
      </c>
      <c r="L121" s="230">
        <v>476.15</v>
      </c>
      <c r="M121" s="230">
        <v>18.984670000000001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4370.95</v>
      </c>
      <c r="D122" s="231">
        <v>4340.7</v>
      </c>
      <c r="E122" s="231">
        <v>4296.3999999999996</v>
      </c>
      <c r="F122" s="231">
        <v>4221.8499999999995</v>
      </c>
      <c r="G122" s="231">
        <v>4177.5499999999993</v>
      </c>
      <c r="H122" s="231">
        <v>4415.25</v>
      </c>
      <c r="I122" s="231">
        <v>4459.5500000000011</v>
      </c>
      <c r="J122" s="231">
        <v>4534.1000000000004</v>
      </c>
      <c r="K122" s="230">
        <v>4385</v>
      </c>
      <c r="L122" s="230">
        <v>4266.1499999999996</v>
      </c>
      <c r="M122" s="230">
        <v>3.5867300000000002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1612.15</v>
      </c>
      <c r="D123" s="231">
        <v>1608.4000000000003</v>
      </c>
      <c r="E123" s="231">
        <v>1597.8500000000006</v>
      </c>
      <c r="F123" s="231">
        <v>1583.5500000000002</v>
      </c>
      <c r="G123" s="231">
        <v>1573.0000000000005</v>
      </c>
      <c r="H123" s="231">
        <v>1622.7000000000007</v>
      </c>
      <c r="I123" s="231">
        <v>1633.2500000000005</v>
      </c>
      <c r="J123" s="231">
        <v>1647.5500000000009</v>
      </c>
      <c r="K123" s="230">
        <v>1618.95</v>
      </c>
      <c r="L123" s="230">
        <v>1594.1</v>
      </c>
      <c r="M123" s="230">
        <v>1.77278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2134.8000000000002</v>
      </c>
      <c r="D124" s="231">
        <v>2126.1333333333332</v>
      </c>
      <c r="E124" s="231">
        <v>2092.2666666666664</v>
      </c>
      <c r="F124" s="231">
        <v>2049.7333333333331</v>
      </c>
      <c r="G124" s="231">
        <v>2015.8666666666663</v>
      </c>
      <c r="H124" s="231">
        <v>2168.6666666666665</v>
      </c>
      <c r="I124" s="231">
        <v>2202.5333333333333</v>
      </c>
      <c r="J124" s="231">
        <v>2245.0666666666666</v>
      </c>
      <c r="K124" s="230">
        <v>2160</v>
      </c>
      <c r="L124" s="230">
        <v>2083.6</v>
      </c>
      <c r="M124" s="230">
        <v>1.8904300000000001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644.9</v>
      </c>
      <c r="D125" s="231">
        <v>637.75</v>
      </c>
      <c r="E125" s="231">
        <v>629.4</v>
      </c>
      <c r="F125" s="231">
        <v>613.9</v>
      </c>
      <c r="G125" s="231">
        <v>605.54999999999995</v>
      </c>
      <c r="H125" s="231">
        <v>653.25</v>
      </c>
      <c r="I125" s="231">
        <v>661.59999999999991</v>
      </c>
      <c r="J125" s="231">
        <v>677.1</v>
      </c>
      <c r="K125" s="230">
        <v>646.1</v>
      </c>
      <c r="L125" s="230">
        <v>622.25</v>
      </c>
      <c r="M125" s="230">
        <v>9.0817800000000002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931.75</v>
      </c>
      <c r="D126" s="231">
        <v>927.2833333333333</v>
      </c>
      <c r="E126" s="231">
        <v>912.56666666666661</v>
      </c>
      <c r="F126" s="231">
        <v>893.38333333333333</v>
      </c>
      <c r="G126" s="231">
        <v>878.66666666666663</v>
      </c>
      <c r="H126" s="231">
        <v>946.46666666666658</v>
      </c>
      <c r="I126" s="231">
        <v>961.18333333333328</v>
      </c>
      <c r="J126" s="231">
        <v>980.36666666666656</v>
      </c>
      <c r="K126" s="230">
        <v>942</v>
      </c>
      <c r="L126" s="230">
        <v>908.1</v>
      </c>
      <c r="M126" s="230">
        <v>3.8959999999999999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1257.5999999999999</v>
      </c>
      <c r="D127" s="231">
        <v>1242.2833333333335</v>
      </c>
      <c r="E127" s="231">
        <v>1215.616666666667</v>
      </c>
      <c r="F127" s="231">
        <v>1173.6333333333334</v>
      </c>
      <c r="G127" s="231">
        <v>1146.9666666666669</v>
      </c>
      <c r="H127" s="231">
        <v>1284.2666666666671</v>
      </c>
      <c r="I127" s="231">
        <v>1310.9333333333336</v>
      </c>
      <c r="J127" s="231">
        <v>1352.9166666666672</v>
      </c>
      <c r="K127" s="230">
        <v>1268.95</v>
      </c>
      <c r="L127" s="230">
        <v>1200.3</v>
      </c>
      <c r="M127" s="230">
        <v>4.5862499999999997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259.64999999999998</v>
      </c>
      <c r="D128" s="231">
        <v>262.2833333333333</v>
      </c>
      <c r="E128" s="231">
        <v>253.56666666666661</v>
      </c>
      <c r="F128" s="231">
        <v>247.48333333333329</v>
      </c>
      <c r="G128" s="231">
        <v>238.76666666666659</v>
      </c>
      <c r="H128" s="231">
        <v>268.36666666666662</v>
      </c>
      <c r="I128" s="231">
        <v>277.08333333333331</v>
      </c>
      <c r="J128" s="231">
        <v>283.16666666666663</v>
      </c>
      <c r="K128" s="230">
        <v>271</v>
      </c>
      <c r="L128" s="230">
        <v>256.2</v>
      </c>
      <c r="M128" s="230">
        <v>182.19881000000001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1666.55</v>
      </c>
      <c r="D129" s="231">
        <v>1653.5</v>
      </c>
      <c r="E129" s="231">
        <v>1636.05</v>
      </c>
      <c r="F129" s="231">
        <v>1605.55</v>
      </c>
      <c r="G129" s="231">
        <v>1588.1</v>
      </c>
      <c r="H129" s="231">
        <v>1684</v>
      </c>
      <c r="I129" s="231">
        <v>1701.4499999999998</v>
      </c>
      <c r="J129" s="231">
        <v>1731.95</v>
      </c>
      <c r="K129" s="230">
        <v>1670.95</v>
      </c>
      <c r="L129" s="230">
        <v>1623</v>
      </c>
      <c r="M129" s="230">
        <v>3.7074699999999998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1386.75</v>
      </c>
      <c r="D130" s="231">
        <v>1370.6666666666667</v>
      </c>
      <c r="E130" s="231">
        <v>1325.3333333333335</v>
      </c>
      <c r="F130" s="231">
        <v>1263.9166666666667</v>
      </c>
      <c r="G130" s="231">
        <v>1218.5833333333335</v>
      </c>
      <c r="H130" s="231">
        <v>1432.0833333333335</v>
      </c>
      <c r="I130" s="231">
        <v>1477.416666666667</v>
      </c>
      <c r="J130" s="231">
        <v>1538.8333333333335</v>
      </c>
      <c r="K130" s="230">
        <v>1416</v>
      </c>
      <c r="L130" s="230">
        <v>1309.25</v>
      </c>
      <c r="M130" s="230">
        <v>22.198740000000001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841.8</v>
      </c>
      <c r="D131" s="231">
        <v>837.81666666666661</v>
      </c>
      <c r="E131" s="231">
        <v>832.63333333333321</v>
      </c>
      <c r="F131" s="231">
        <v>823.46666666666658</v>
      </c>
      <c r="G131" s="231">
        <v>818.28333333333319</v>
      </c>
      <c r="H131" s="231">
        <v>846.98333333333323</v>
      </c>
      <c r="I131" s="231">
        <v>852.16666666666663</v>
      </c>
      <c r="J131" s="231">
        <v>861.33333333333326</v>
      </c>
      <c r="K131" s="230">
        <v>843</v>
      </c>
      <c r="L131" s="230">
        <v>828.65</v>
      </c>
      <c r="M131" s="230">
        <v>0.1721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478.15</v>
      </c>
      <c r="D132" s="231">
        <v>476.16666666666669</v>
      </c>
      <c r="E132" s="231">
        <v>471.18333333333339</v>
      </c>
      <c r="F132" s="231">
        <v>464.2166666666667</v>
      </c>
      <c r="G132" s="231">
        <v>459.23333333333341</v>
      </c>
      <c r="H132" s="231">
        <v>483.13333333333338</v>
      </c>
      <c r="I132" s="231">
        <v>488.11666666666662</v>
      </c>
      <c r="J132" s="231">
        <v>495.08333333333337</v>
      </c>
      <c r="K132" s="230">
        <v>481.15</v>
      </c>
      <c r="L132" s="230">
        <v>469.2</v>
      </c>
      <c r="M132" s="230">
        <v>65.665260000000004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522.25</v>
      </c>
      <c r="D133" s="231">
        <v>520.94999999999993</v>
      </c>
      <c r="E133" s="231">
        <v>516.69999999999982</v>
      </c>
      <c r="F133" s="231">
        <v>511.14999999999986</v>
      </c>
      <c r="G133" s="231">
        <v>506.89999999999975</v>
      </c>
      <c r="H133" s="231">
        <v>526.49999999999989</v>
      </c>
      <c r="I133" s="231">
        <v>530.75000000000011</v>
      </c>
      <c r="J133" s="231">
        <v>536.29999999999995</v>
      </c>
      <c r="K133" s="230">
        <v>525.20000000000005</v>
      </c>
      <c r="L133" s="230">
        <v>515.4</v>
      </c>
      <c r="M133" s="230">
        <v>13.052709999999999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2077.6999999999998</v>
      </c>
      <c r="D134" s="231">
        <v>2070.1333333333332</v>
      </c>
      <c r="E134" s="231">
        <v>2060.2666666666664</v>
      </c>
      <c r="F134" s="231">
        <v>2042.833333333333</v>
      </c>
      <c r="G134" s="231">
        <v>2032.9666666666662</v>
      </c>
      <c r="H134" s="231">
        <v>2087.5666666666666</v>
      </c>
      <c r="I134" s="231">
        <v>2097.4333333333334</v>
      </c>
      <c r="J134" s="231">
        <v>2114.8666666666668</v>
      </c>
      <c r="K134" s="230">
        <v>2080</v>
      </c>
      <c r="L134" s="230">
        <v>2052.6999999999998</v>
      </c>
      <c r="M134" s="230">
        <v>1.4211499999999999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547.54999999999995</v>
      </c>
      <c r="D135" s="231">
        <v>543.15</v>
      </c>
      <c r="E135" s="231">
        <v>535.4</v>
      </c>
      <c r="F135" s="231">
        <v>523.25</v>
      </c>
      <c r="G135" s="231">
        <v>515.5</v>
      </c>
      <c r="H135" s="231">
        <v>555.29999999999995</v>
      </c>
      <c r="I135" s="231">
        <v>563.04999999999995</v>
      </c>
      <c r="J135" s="231">
        <v>575.19999999999993</v>
      </c>
      <c r="K135" s="230">
        <v>550.9</v>
      </c>
      <c r="L135" s="230">
        <v>531</v>
      </c>
      <c r="M135" s="230">
        <v>8.0506100000000007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1944.95</v>
      </c>
      <c r="D136" s="231">
        <v>1939.5999999999997</v>
      </c>
      <c r="E136" s="231">
        <v>1924.1999999999994</v>
      </c>
      <c r="F136" s="231">
        <v>1903.4499999999996</v>
      </c>
      <c r="G136" s="231">
        <v>1888.0499999999993</v>
      </c>
      <c r="H136" s="231">
        <v>1960.3499999999995</v>
      </c>
      <c r="I136" s="231">
        <v>1975.7499999999995</v>
      </c>
      <c r="J136" s="231">
        <v>1996.4999999999995</v>
      </c>
      <c r="K136" s="230">
        <v>1955</v>
      </c>
      <c r="L136" s="230">
        <v>1918.85</v>
      </c>
      <c r="M136" s="230">
        <v>1.7920100000000001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361.85</v>
      </c>
      <c r="D137" s="231">
        <v>359.98333333333335</v>
      </c>
      <c r="E137" s="231">
        <v>349.9666666666667</v>
      </c>
      <c r="F137" s="231">
        <v>338.08333333333337</v>
      </c>
      <c r="G137" s="231">
        <v>328.06666666666672</v>
      </c>
      <c r="H137" s="231">
        <v>371.86666666666667</v>
      </c>
      <c r="I137" s="231">
        <v>381.88333333333333</v>
      </c>
      <c r="J137" s="231">
        <v>393.76666666666665</v>
      </c>
      <c r="K137" s="230">
        <v>370</v>
      </c>
      <c r="L137" s="230">
        <v>348.1</v>
      </c>
      <c r="M137" s="230">
        <v>7.0984999999999996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222.2</v>
      </c>
      <c r="D138" s="231">
        <v>220.96666666666667</v>
      </c>
      <c r="E138" s="231">
        <v>218.23333333333335</v>
      </c>
      <c r="F138" s="231">
        <v>214.26666666666668</v>
      </c>
      <c r="G138" s="231">
        <v>211.53333333333336</v>
      </c>
      <c r="H138" s="231">
        <v>224.93333333333334</v>
      </c>
      <c r="I138" s="231">
        <v>227.66666666666663</v>
      </c>
      <c r="J138" s="231">
        <v>231.63333333333333</v>
      </c>
      <c r="K138" s="230">
        <v>223.7</v>
      </c>
      <c r="L138" s="230">
        <v>217</v>
      </c>
      <c r="M138" s="230">
        <v>12.80846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177.1</v>
      </c>
      <c r="D139" s="231">
        <v>178.54999999999998</v>
      </c>
      <c r="E139" s="231">
        <v>174.99999999999997</v>
      </c>
      <c r="F139" s="231">
        <v>172.89999999999998</v>
      </c>
      <c r="G139" s="231">
        <v>169.34999999999997</v>
      </c>
      <c r="H139" s="231">
        <v>180.64999999999998</v>
      </c>
      <c r="I139" s="231">
        <v>184.2</v>
      </c>
      <c r="J139" s="231">
        <v>186.29999999999998</v>
      </c>
      <c r="K139" s="230">
        <v>182.1</v>
      </c>
      <c r="L139" s="230">
        <v>176.45</v>
      </c>
      <c r="M139" s="230">
        <v>16.168320000000001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34.700000000000003</v>
      </c>
      <c r="D140" s="231">
        <v>35.016666666666666</v>
      </c>
      <c r="E140" s="231">
        <v>34.233333333333334</v>
      </c>
      <c r="F140" s="231">
        <v>33.766666666666666</v>
      </c>
      <c r="G140" s="231">
        <v>32.983333333333334</v>
      </c>
      <c r="H140" s="231">
        <v>35.483333333333334</v>
      </c>
      <c r="I140" s="231">
        <v>36.266666666666666</v>
      </c>
      <c r="J140" s="231">
        <v>36.733333333333334</v>
      </c>
      <c r="K140" s="230">
        <v>35.799999999999997</v>
      </c>
      <c r="L140" s="230">
        <v>34.549999999999997</v>
      </c>
      <c r="M140" s="230">
        <v>12.635730000000001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162.1</v>
      </c>
      <c r="D141" s="231">
        <v>163.43333333333334</v>
      </c>
      <c r="E141" s="231">
        <v>159.86666666666667</v>
      </c>
      <c r="F141" s="231">
        <v>157.63333333333333</v>
      </c>
      <c r="G141" s="231">
        <v>154.06666666666666</v>
      </c>
      <c r="H141" s="231">
        <v>165.66666666666669</v>
      </c>
      <c r="I141" s="231">
        <v>169.23333333333335</v>
      </c>
      <c r="J141" s="231">
        <v>171.4666666666667</v>
      </c>
      <c r="K141" s="230">
        <v>167</v>
      </c>
      <c r="L141" s="230">
        <v>161.19999999999999</v>
      </c>
      <c r="M141" s="230">
        <v>7.3191699999999997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3265</v>
      </c>
      <c r="D142" s="231">
        <v>3195.7166666666667</v>
      </c>
      <c r="E142" s="231">
        <v>3120.2833333333333</v>
      </c>
      <c r="F142" s="231">
        <v>2975.5666666666666</v>
      </c>
      <c r="G142" s="231">
        <v>2900.1333333333332</v>
      </c>
      <c r="H142" s="231">
        <v>3340.4333333333334</v>
      </c>
      <c r="I142" s="231">
        <v>3415.8666666666668</v>
      </c>
      <c r="J142" s="231">
        <v>3560.5833333333335</v>
      </c>
      <c r="K142" s="230">
        <v>3271.15</v>
      </c>
      <c r="L142" s="230">
        <v>3051</v>
      </c>
      <c r="M142" s="230">
        <v>15.38574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3231.55</v>
      </c>
      <c r="D143" s="231">
        <v>3181.9333333333329</v>
      </c>
      <c r="E143" s="231">
        <v>3090.6666666666661</v>
      </c>
      <c r="F143" s="231">
        <v>2949.7833333333333</v>
      </c>
      <c r="G143" s="231">
        <v>2858.5166666666664</v>
      </c>
      <c r="H143" s="231">
        <v>3322.8166666666657</v>
      </c>
      <c r="I143" s="231">
        <v>3414.083333333333</v>
      </c>
      <c r="J143" s="231">
        <v>3554.9666666666653</v>
      </c>
      <c r="K143" s="230">
        <v>3273.2</v>
      </c>
      <c r="L143" s="230">
        <v>3041.05</v>
      </c>
      <c r="M143" s="230">
        <v>15.59023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2018.2</v>
      </c>
      <c r="D144" s="231">
        <v>1991.3833333333332</v>
      </c>
      <c r="E144" s="231">
        <v>1957.8166666666664</v>
      </c>
      <c r="F144" s="231">
        <v>1897.4333333333332</v>
      </c>
      <c r="G144" s="231">
        <v>1863.8666666666663</v>
      </c>
      <c r="H144" s="231">
        <v>2051.7666666666664</v>
      </c>
      <c r="I144" s="231">
        <v>2085.333333333333</v>
      </c>
      <c r="J144" s="231">
        <v>2145.7166666666662</v>
      </c>
      <c r="K144" s="230">
        <v>2024.95</v>
      </c>
      <c r="L144" s="230">
        <v>1931</v>
      </c>
      <c r="M144" s="230">
        <v>2.0718999999999999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4457.6499999999996</v>
      </c>
      <c r="D145" s="231">
        <v>4437.25</v>
      </c>
      <c r="E145" s="231">
        <v>4404.6499999999996</v>
      </c>
      <c r="F145" s="231">
        <v>4351.6499999999996</v>
      </c>
      <c r="G145" s="231">
        <v>4319.0499999999993</v>
      </c>
      <c r="H145" s="231">
        <v>4490.25</v>
      </c>
      <c r="I145" s="231">
        <v>4522.8500000000004</v>
      </c>
      <c r="J145" s="231">
        <v>4575.8500000000004</v>
      </c>
      <c r="K145" s="230">
        <v>4469.8500000000004</v>
      </c>
      <c r="L145" s="230">
        <v>4384.25</v>
      </c>
      <c r="M145" s="230">
        <v>2.4497599999999999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494.15</v>
      </c>
      <c r="D146" s="231">
        <v>495.14999999999992</v>
      </c>
      <c r="E146" s="231">
        <v>491.34999999999985</v>
      </c>
      <c r="F146" s="231">
        <v>488.54999999999995</v>
      </c>
      <c r="G146" s="231">
        <v>484.74999999999989</v>
      </c>
      <c r="H146" s="231">
        <v>497.94999999999982</v>
      </c>
      <c r="I146" s="231">
        <v>501.74999999999989</v>
      </c>
      <c r="J146" s="231">
        <v>504.54999999999978</v>
      </c>
      <c r="K146" s="230">
        <v>498.95</v>
      </c>
      <c r="L146" s="230">
        <v>492.35</v>
      </c>
      <c r="M146" s="230">
        <v>0.55979000000000001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201.25</v>
      </c>
      <c r="D147" s="231">
        <v>203.01666666666665</v>
      </c>
      <c r="E147" s="231">
        <v>198.5333333333333</v>
      </c>
      <c r="F147" s="231">
        <v>195.81666666666666</v>
      </c>
      <c r="G147" s="231">
        <v>191.33333333333331</v>
      </c>
      <c r="H147" s="231">
        <v>205.73333333333329</v>
      </c>
      <c r="I147" s="231">
        <v>210.21666666666664</v>
      </c>
      <c r="J147" s="231">
        <v>212.93333333333328</v>
      </c>
      <c r="K147" s="230">
        <v>207.5</v>
      </c>
      <c r="L147" s="230">
        <v>200.3</v>
      </c>
      <c r="M147" s="230">
        <v>7.2329600000000003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193.65</v>
      </c>
      <c r="D148" s="231">
        <v>189.45000000000002</v>
      </c>
      <c r="E148" s="231">
        <v>183.95000000000005</v>
      </c>
      <c r="F148" s="231">
        <v>174.25000000000003</v>
      </c>
      <c r="G148" s="231">
        <v>168.75000000000006</v>
      </c>
      <c r="H148" s="231">
        <v>199.15000000000003</v>
      </c>
      <c r="I148" s="231">
        <v>204.64999999999998</v>
      </c>
      <c r="J148" s="231">
        <v>214.35000000000002</v>
      </c>
      <c r="K148" s="230">
        <v>194.95</v>
      </c>
      <c r="L148" s="230">
        <v>179.75</v>
      </c>
      <c r="M148" s="230">
        <v>10.580679999999999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45.9</v>
      </c>
      <c r="D149" s="231">
        <v>45.966666666666669</v>
      </c>
      <c r="E149" s="231">
        <v>45.683333333333337</v>
      </c>
      <c r="F149" s="231">
        <v>45.466666666666669</v>
      </c>
      <c r="G149" s="231">
        <v>45.183333333333337</v>
      </c>
      <c r="H149" s="231">
        <v>46.183333333333337</v>
      </c>
      <c r="I149" s="231">
        <v>46.466666666666669</v>
      </c>
      <c r="J149" s="231">
        <v>46.683333333333337</v>
      </c>
      <c r="K149" s="230">
        <v>46.25</v>
      </c>
      <c r="L149" s="230">
        <v>45.75</v>
      </c>
      <c r="M149" s="230">
        <v>20.237100000000002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63.9</v>
      </c>
      <c r="D150" s="231">
        <v>63.85</v>
      </c>
      <c r="E150" s="231">
        <v>63.3</v>
      </c>
      <c r="F150" s="231">
        <v>62.699999999999996</v>
      </c>
      <c r="G150" s="231">
        <v>62.149999999999991</v>
      </c>
      <c r="H150" s="231">
        <v>64.45</v>
      </c>
      <c r="I150" s="231">
        <v>65</v>
      </c>
      <c r="J150" s="231">
        <v>65.600000000000009</v>
      </c>
      <c r="K150" s="230">
        <v>64.400000000000006</v>
      </c>
      <c r="L150" s="230">
        <v>63.25</v>
      </c>
      <c r="M150" s="230">
        <v>19.022839999999999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3545.45</v>
      </c>
      <c r="D151" s="231">
        <v>3549.75</v>
      </c>
      <c r="E151" s="231">
        <v>3522.7</v>
      </c>
      <c r="F151" s="231">
        <v>3499.95</v>
      </c>
      <c r="G151" s="231">
        <v>3472.8999999999996</v>
      </c>
      <c r="H151" s="231">
        <v>3572.5</v>
      </c>
      <c r="I151" s="231">
        <v>3599.55</v>
      </c>
      <c r="J151" s="231">
        <v>3622.3</v>
      </c>
      <c r="K151" s="230">
        <v>3576.8</v>
      </c>
      <c r="L151" s="230">
        <v>3527</v>
      </c>
      <c r="M151" s="230">
        <v>3.0312100000000002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557.5</v>
      </c>
      <c r="D152" s="231">
        <v>535.56666666666661</v>
      </c>
      <c r="E152" s="231">
        <v>506.33333333333326</v>
      </c>
      <c r="F152" s="231">
        <v>455.16666666666663</v>
      </c>
      <c r="G152" s="231">
        <v>425.93333333333328</v>
      </c>
      <c r="H152" s="231">
        <v>586.73333333333323</v>
      </c>
      <c r="I152" s="231">
        <v>615.96666666666658</v>
      </c>
      <c r="J152" s="231">
        <v>667.13333333333321</v>
      </c>
      <c r="K152" s="230">
        <v>564.79999999999995</v>
      </c>
      <c r="L152" s="230">
        <v>484.4</v>
      </c>
      <c r="M152" s="230">
        <v>80.144639999999995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392.65</v>
      </c>
      <c r="D153" s="231">
        <v>392.08333333333331</v>
      </c>
      <c r="E153" s="231">
        <v>390.36666666666662</v>
      </c>
      <c r="F153" s="231">
        <v>388.08333333333331</v>
      </c>
      <c r="G153" s="231">
        <v>386.36666666666662</v>
      </c>
      <c r="H153" s="231">
        <v>394.36666666666662</v>
      </c>
      <c r="I153" s="231">
        <v>396.08333333333331</v>
      </c>
      <c r="J153" s="231">
        <v>398.36666666666662</v>
      </c>
      <c r="K153" s="230">
        <v>393.8</v>
      </c>
      <c r="L153" s="230">
        <v>389.8</v>
      </c>
      <c r="M153" s="230">
        <v>1.1705099999999999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1370.75</v>
      </c>
      <c r="D154" s="231">
        <v>1379.5666666666666</v>
      </c>
      <c r="E154" s="231">
        <v>1354.1833333333332</v>
      </c>
      <c r="F154" s="231">
        <v>1337.6166666666666</v>
      </c>
      <c r="G154" s="231">
        <v>1312.2333333333331</v>
      </c>
      <c r="H154" s="231">
        <v>1396.1333333333332</v>
      </c>
      <c r="I154" s="231">
        <v>1421.5166666666664</v>
      </c>
      <c r="J154" s="231">
        <v>1438.0833333333333</v>
      </c>
      <c r="K154" s="230">
        <v>1404.95</v>
      </c>
      <c r="L154" s="230">
        <v>1363</v>
      </c>
      <c r="M154" s="230">
        <v>0.23277999999999999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100</v>
      </c>
      <c r="D155" s="231">
        <v>100.14999999999999</v>
      </c>
      <c r="E155" s="231">
        <v>99.34999999999998</v>
      </c>
      <c r="F155" s="231">
        <v>98.699999999999989</v>
      </c>
      <c r="G155" s="231">
        <v>97.899999999999977</v>
      </c>
      <c r="H155" s="231">
        <v>100.79999999999998</v>
      </c>
      <c r="I155" s="231">
        <v>101.6</v>
      </c>
      <c r="J155" s="231">
        <v>102.24999999999999</v>
      </c>
      <c r="K155" s="230">
        <v>100.95</v>
      </c>
      <c r="L155" s="230">
        <v>99.5</v>
      </c>
      <c r="M155" s="230">
        <v>42.587769999999999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81.849999999999994</v>
      </c>
      <c r="D156" s="231">
        <v>80.983333333333334</v>
      </c>
      <c r="E156" s="231">
        <v>79.966666666666669</v>
      </c>
      <c r="F156" s="231">
        <v>78.083333333333329</v>
      </c>
      <c r="G156" s="231">
        <v>77.066666666666663</v>
      </c>
      <c r="H156" s="231">
        <v>82.866666666666674</v>
      </c>
      <c r="I156" s="231">
        <v>83.883333333333354</v>
      </c>
      <c r="J156" s="231">
        <v>85.76666666666668</v>
      </c>
      <c r="K156" s="230">
        <v>82</v>
      </c>
      <c r="L156" s="230">
        <v>79.099999999999994</v>
      </c>
      <c r="M156" s="230">
        <v>42.938879999999997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2070.25</v>
      </c>
      <c r="D157" s="231">
        <v>2059.4833333333336</v>
      </c>
      <c r="E157" s="231">
        <v>2042.8666666666672</v>
      </c>
      <c r="F157" s="231">
        <v>2015.4833333333336</v>
      </c>
      <c r="G157" s="231">
        <v>1998.8666666666672</v>
      </c>
      <c r="H157" s="231">
        <v>2086.8666666666672</v>
      </c>
      <c r="I157" s="231">
        <v>2103.483333333334</v>
      </c>
      <c r="J157" s="231">
        <v>2130.8666666666672</v>
      </c>
      <c r="K157" s="230">
        <v>2076.1</v>
      </c>
      <c r="L157" s="230">
        <v>2032.1</v>
      </c>
      <c r="M157" s="230">
        <v>1.1757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202.1</v>
      </c>
      <c r="D158" s="231">
        <v>202.56666666666669</v>
      </c>
      <c r="E158" s="231">
        <v>200.53333333333339</v>
      </c>
      <c r="F158" s="231">
        <v>198.9666666666667</v>
      </c>
      <c r="G158" s="231">
        <v>196.93333333333339</v>
      </c>
      <c r="H158" s="231">
        <v>204.13333333333338</v>
      </c>
      <c r="I158" s="231">
        <v>206.16666666666669</v>
      </c>
      <c r="J158" s="231">
        <v>207.73333333333338</v>
      </c>
      <c r="K158" s="230">
        <v>204.6</v>
      </c>
      <c r="L158" s="230">
        <v>201</v>
      </c>
      <c r="M158" s="230">
        <v>12.268470000000001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289.8</v>
      </c>
      <c r="D159" s="231">
        <v>288.93333333333334</v>
      </c>
      <c r="E159" s="231">
        <v>285.61666666666667</v>
      </c>
      <c r="F159" s="231">
        <v>281.43333333333334</v>
      </c>
      <c r="G159" s="231">
        <v>278.11666666666667</v>
      </c>
      <c r="H159" s="231">
        <v>293.11666666666667</v>
      </c>
      <c r="I159" s="231">
        <v>296.43333333333339</v>
      </c>
      <c r="J159" s="231">
        <v>300.61666666666667</v>
      </c>
      <c r="K159" s="230">
        <v>292.25</v>
      </c>
      <c r="L159" s="230">
        <v>284.75</v>
      </c>
      <c r="M159" s="230">
        <v>1.29495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126.85</v>
      </c>
      <c r="D160" s="231">
        <v>126.83333333333333</v>
      </c>
      <c r="E160" s="231">
        <v>125.61666666666665</v>
      </c>
      <c r="F160" s="231">
        <v>124.38333333333331</v>
      </c>
      <c r="G160" s="231">
        <v>123.16666666666663</v>
      </c>
      <c r="H160" s="231">
        <v>128.06666666666666</v>
      </c>
      <c r="I160" s="231">
        <v>129.28333333333333</v>
      </c>
      <c r="J160" s="231">
        <v>130.51666666666668</v>
      </c>
      <c r="K160" s="230">
        <v>128.05000000000001</v>
      </c>
      <c r="L160" s="230">
        <v>125.6</v>
      </c>
      <c r="M160" s="230">
        <v>33.957500000000003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126.2</v>
      </c>
      <c r="D161" s="231">
        <v>125.93333333333334</v>
      </c>
      <c r="E161" s="231">
        <v>125.26666666666668</v>
      </c>
      <c r="F161" s="231">
        <v>124.33333333333334</v>
      </c>
      <c r="G161" s="231">
        <v>123.66666666666669</v>
      </c>
      <c r="H161" s="231">
        <v>126.86666666666667</v>
      </c>
      <c r="I161" s="231">
        <v>127.53333333333333</v>
      </c>
      <c r="J161" s="231">
        <v>128.46666666666667</v>
      </c>
      <c r="K161" s="230">
        <v>126.6</v>
      </c>
      <c r="L161" s="230">
        <v>125</v>
      </c>
      <c r="M161" s="230">
        <v>159.34321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303.7</v>
      </c>
      <c r="D162" s="231">
        <v>304.71666666666664</v>
      </c>
      <c r="E162" s="231">
        <v>300.58333333333326</v>
      </c>
      <c r="F162" s="231">
        <v>297.46666666666664</v>
      </c>
      <c r="G162" s="231">
        <v>293.33333333333326</v>
      </c>
      <c r="H162" s="231">
        <v>307.83333333333326</v>
      </c>
      <c r="I162" s="231">
        <v>311.96666666666658</v>
      </c>
      <c r="J162" s="231">
        <v>315.08333333333326</v>
      </c>
      <c r="K162" s="230">
        <v>308.85000000000002</v>
      </c>
      <c r="L162" s="230">
        <v>301.60000000000002</v>
      </c>
      <c r="M162" s="230">
        <v>2.7173400000000001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4381.45</v>
      </c>
      <c r="D163" s="231">
        <v>4388.8</v>
      </c>
      <c r="E163" s="231">
        <v>4342.6500000000005</v>
      </c>
      <c r="F163" s="231">
        <v>4303.8500000000004</v>
      </c>
      <c r="G163" s="231">
        <v>4257.7000000000007</v>
      </c>
      <c r="H163" s="231">
        <v>4427.6000000000004</v>
      </c>
      <c r="I163" s="231">
        <v>4473.75</v>
      </c>
      <c r="J163" s="231">
        <v>4512.55</v>
      </c>
      <c r="K163" s="230">
        <v>4434.95</v>
      </c>
      <c r="L163" s="230">
        <v>4350</v>
      </c>
      <c r="M163" s="230">
        <v>0.20355000000000001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878.8</v>
      </c>
      <c r="D164" s="231">
        <v>878.4</v>
      </c>
      <c r="E164" s="231">
        <v>868.4</v>
      </c>
      <c r="F164" s="231">
        <v>858</v>
      </c>
      <c r="G164" s="231">
        <v>848</v>
      </c>
      <c r="H164" s="231">
        <v>888.8</v>
      </c>
      <c r="I164" s="231">
        <v>898.8</v>
      </c>
      <c r="J164" s="231">
        <v>909.19999999999993</v>
      </c>
      <c r="K164" s="230">
        <v>888.4</v>
      </c>
      <c r="L164" s="230">
        <v>868</v>
      </c>
      <c r="M164" s="230">
        <v>1.7161500000000001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190.9</v>
      </c>
      <c r="D165" s="231">
        <v>191.9</v>
      </c>
      <c r="E165" s="231">
        <v>188.3</v>
      </c>
      <c r="F165" s="231">
        <v>185.70000000000002</v>
      </c>
      <c r="G165" s="231">
        <v>182.10000000000002</v>
      </c>
      <c r="H165" s="231">
        <v>194.5</v>
      </c>
      <c r="I165" s="231">
        <v>198.09999999999997</v>
      </c>
      <c r="J165" s="231">
        <v>200.7</v>
      </c>
      <c r="K165" s="230">
        <v>195.5</v>
      </c>
      <c r="L165" s="230">
        <v>189.3</v>
      </c>
      <c r="M165" s="230">
        <v>15.47329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134.05000000000001</v>
      </c>
      <c r="D166" s="231">
        <v>134.5</v>
      </c>
      <c r="E166" s="231">
        <v>133</v>
      </c>
      <c r="F166" s="231">
        <v>131.94999999999999</v>
      </c>
      <c r="G166" s="231">
        <v>130.44999999999999</v>
      </c>
      <c r="H166" s="231">
        <v>135.55000000000001</v>
      </c>
      <c r="I166" s="231">
        <v>137.05000000000001</v>
      </c>
      <c r="J166" s="231">
        <v>138.10000000000002</v>
      </c>
      <c r="K166" s="230">
        <v>136</v>
      </c>
      <c r="L166" s="230">
        <v>133.44999999999999</v>
      </c>
      <c r="M166" s="230">
        <v>16.772929999999999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285.39999999999998</v>
      </c>
      <c r="D167" s="231">
        <v>283.51666666666665</v>
      </c>
      <c r="E167" s="231">
        <v>280.68333333333328</v>
      </c>
      <c r="F167" s="231">
        <v>275.96666666666664</v>
      </c>
      <c r="G167" s="231">
        <v>273.13333333333327</v>
      </c>
      <c r="H167" s="231">
        <v>288.23333333333329</v>
      </c>
      <c r="I167" s="231">
        <v>291.06666666666666</v>
      </c>
      <c r="J167" s="231">
        <v>295.7833333333333</v>
      </c>
      <c r="K167" s="230">
        <v>286.35000000000002</v>
      </c>
      <c r="L167" s="230">
        <v>278.8</v>
      </c>
      <c r="M167" s="230">
        <v>3.7439900000000002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1090.95</v>
      </c>
      <c r="D168" s="231">
        <v>1098.55</v>
      </c>
      <c r="E168" s="231">
        <v>1071</v>
      </c>
      <c r="F168" s="231">
        <v>1051.05</v>
      </c>
      <c r="G168" s="231">
        <v>1023.5</v>
      </c>
      <c r="H168" s="231">
        <v>1118.5</v>
      </c>
      <c r="I168" s="231">
        <v>1146.0499999999997</v>
      </c>
      <c r="J168" s="231">
        <v>1166</v>
      </c>
      <c r="K168" s="230">
        <v>1126.0999999999999</v>
      </c>
      <c r="L168" s="230">
        <v>1078.5999999999999</v>
      </c>
      <c r="M168" s="230">
        <v>0.31844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106.35</v>
      </c>
      <c r="D169" s="231">
        <v>105.81666666666666</v>
      </c>
      <c r="E169" s="231">
        <v>104.73333333333332</v>
      </c>
      <c r="F169" s="231">
        <v>103.11666666666666</v>
      </c>
      <c r="G169" s="231">
        <v>102.03333333333332</v>
      </c>
      <c r="H169" s="231">
        <v>107.43333333333332</v>
      </c>
      <c r="I169" s="231">
        <v>108.51666666666667</v>
      </c>
      <c r="J169" s="231">
        <v>110.13333333333333</v>
      </c>
      <c r="K169" s="230">
        <v>106.9</v>
      </c>
      <c r="L169" s="230">
        <v>104.2</v>
      </c>
      <c r="M169" s="230">
        <v>113.38813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1480.15</v>
      </c>
      <c r="D170" s="231">
        <v>1486.0666666666668</v>
      </c>
      <c r="E170" s="231">
        <v>1468.9333333333336</v>
      </c>
      <c r="F170" s="231">
        <v>1457.7166666666667</v>
      </c>
      <c r="G170" s="231">
        <v>1440.5833333333335</v>
      </c>
      <c r="H170" s="231">
        <v>1497.2833333333338</v>
      </c>
      <c r="I170" s="231">
        <v>1514.416666666667</v>
      </c>
      <c r="J170" s="231">
        <v>1525.6333333333339</v>
      </c>
      <c r="K170" s="230">
        <v>1503.2</v>
      </c>
      <c r="L170" s="230">
        <v>1474.85</v>
      </c>
      <c r="M170" s="230">
        <v>0.56923999999999997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45.35</v>
      </c>
      <c r="D171" s="231">
        <v>45.183333333333337</v>
      </c>
      <c r="E171" s="231">
        <v>44.866666666666674</v>
      </c>
      <c r="F171" s="231">
        <v>44.38333333333334</v>
      </c>
      <c r="G171" s="231">
        <v>44.066666666666677</v>
      </c>
      <c r="H171" s="231">
        <v>45.666666666666671</v>
      </c>
      <c r="I171" s="231">
        <v>45.983333333333334</v>
      </c>
      <c r="J171" s="231">
        <v>46.466666666666669</v>
      </c>
      <c r="K171" s="230">
        <v>45.5</v>
      </c>
      <c r="L171" s="230">
        <v>44.7</v>
      </c>
      <c r="M171" s="230">
        <v>84.66292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2585</v>
      </c>
      <c r="D172" s="231">
        <v>2596.9</v>
      </c>
      <c r="E172" s="231">
        <v>2568.1000000000004</v>
      </c>
      <c r="F172" s="231">
        <v>2551.2000000000003</v>
      </c>
      <c r="G172" s="231">
        <v>2522.4000000000005</v>
      </c>
      <c r="H172" s="231">
        <v>2613.8000000000002</v>
      </c>
      <c r="I172" s="231">
        <v>2642.6000000000004</v>
      </c>
      <c r="J172" s="231">
        <v>2659.5</v>
      </c>
      <c r="K172" s="230">
        <v>2625.7</v>
      </c>
      <c r="L172" s="230">
        <v>2580</v>
      </c>
      <c r="M172" s="230">
        <v>7.8520000000000006E-2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2983.7</v>
      </c>
      <c r="D173" s="231">
        <v>2989.9666666666667</v>
      </c>
      <c r="E173" s="231">
        <v>2963.7333333333336</v>
      </c>
      <c r="F173" s="231">
        <v>2943.7666666666669</v>
      </c>
      <c r="G173" s="231">
        <v>2917.5333333333338</v>
      </c>
      <c r="H173" s="231">
        <v>3009.9333333333334</v>
      </c>
      <c r="I173" s="231">
        <v>3036.1666666666661</v>
      </c>
      <c r="J173" s="231">
        <v>3056.1333333333332</v>
      </c>
      <c r="K173" s="230">
        <v>3016.2</v>
      </c>
      <c r="L173" s="230">
        <v>2970</v>
      </c>
      <c r="M173" s="230">
        <v>0.21992999999999999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171.65</v>
      </c>
      <c r="D174" s="231">
        <v>172.20000000000002</v>
      </c>
      <c r="E174" s="231">
        <v>169.95000000000005</v>
      </c>
      <c r="F174" s="231">
        <v>168.25000000000003</v>
      </c>
      <c r="G174" s="231">
        <v>166.00000000000006</v>
      </c>
      <c r="H174" s="231">
        <v>173.90000000000003</v>
      </c>
      <c r="I174" s="231">
        <v>176.14999999999998</v>
      </c>
      <c r="J174" s="231">
        <v>177.85000000000002</v>
      </c>
      <c r="K174" s="230">
        <v>174.45</v>
      </c>
      <c r="L174" s="230">
        <v>170.5</v>
      </c>
      <c r="M174" s="230">
        <v>4.4387800000000004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893.55</v>
      </c>
      <c r="D175" s="231">
        <v>911.48333333333323</v>
      </c>
      <c r="E175" s="231">
        <v>843.06666666666649</v>
      </c>
      <c r="F175" s="231">
        <v>792.58333333333326</v>
      </c>
      <c r="G175" s="231">
        <v>724.16666666666652</v>
      </c>
      <c r="H175" s="231">
        <v>961.96666666666647</v>
      </c>
      <c r="I175" s="231">
        <v>1030.3833333333332</v>
      </c>
      <c r="J175" s="231">
        <v>1080.8666666666663</v>
      </c>
      <c r="K175" s="230">
        <v>979.9</v>
      </c>
      <c r="L175" s="230">
        <v>861</v>
      </c>
      <c r="M175" s="230">
        <v>107.65871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1299.5999999999999</v>
      </c>
      <c r="D176" s="231">
        <v>1293.05</v>
      </c>
      <c r="E176" s="231">
        <v>1284.1499999999999</v>
      </c>
      <c r="F176" s="231">
        <v>1268.6999999999998</v>
      </c>
      <c r="G176" s="231">
        <v>1259.7999999999997</v>
      </c>
      <c r="H176" s="231">
        <v>1308.5</v>
      </c>
      <c r="I176" s="231">
        <v>1317.4</v>
      </c>
      <c r="J176" s="231">
        <v>1332.8500000000001</v>
      </c>
      <c r="K176" s="230">
        <v>1301.95</v>
      </c>
      <c r="L176" s="230">
        <v>1277.5999999999999</v>
      </c>
      <c r="M176" s="230">
        <v>1.0136400000000001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606</v>
      </c>
      <c r="D177" s="231">
        <v>599.35</v>
      </c>
      <c r="E177" s="231">
        <v>587.65000000000009</v>
      </c>
      <c r="F177" s="231">
        <v>569.30000000000007</v>
      </c>
      <c r="G177" s="231">
        <v>557.60000000000014</v>
      </c>
      <c r="H177" s="231">
        <v>617.70000000000005</v>
      </c>
      <c r="I177" s="231">
        <v>629.40000000000009</v>
      </c>
      <c r="J177" s="231">
        <v>647.75</v>
      </c>
      <c r="K177" s="230">
        <v>611.04999999999995</v>
      </c>
      <c r="L177" s="230">
        <v>581</v>
      </c>
      <c r="M177" s="230">
        <v>50.620060000000002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1119.95</v>
      </c>
      <c r="D178" s="231">
        <v>1118.4833333333333</v>
      </c>
      <c r="E178" s="231">
        <v>1101.9666666666667</v>
      </c>
      <c r="F178" s="231">
        <v>1083.9833333333333</v>
      </c>
      <c r="G178" s="231">
        <v>1067.4666666666667</v>
      </c>
      <c r="H178" s="231">
        <v>1136.4666666666667</v>
      </c>
      <c r="I178" s="231">
        <v>1152.9833333333336</v>
      </c>
      <c r="J178" s="231">
        <v>1170.9666666666667</v>
      </c>
      <c r="K178" s="230">
        <v>1135</v>
      </c>
      <c r="L178" s="230">
        <v>1100.5</v>
      </c>
      <c r="M178" s="230">
        <v>0.53339999999999999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1746.7</v>
      </c>
      <c r="D179" s="231">
        <v>1745.5666666666668</v>
      </c>
      <c r="E179" s="231">
        <v>1731.2333333333336</v>
      </c>
      <c r="F179" s="231">
        <v>1715.7666666666667</v>
      </c>
      <c r="G179" s="231">
        <v>1701.4333333333334</v>
      </c>
      <c r="H179" s="231">
        <v>1761.0333333333338</v>
      </c>
      <c r="I179" s="231">
        <v>1775.3666666666672</v>
      </c>
      <c r="J179" s="231">
        <v>1790.8333333333339</v>
      </c>
      <c r="K179" s="230">
        <v>1759.9</v>
      </c>
      <c r="L179" s="230">
        <v>1730.1</v>
      </c>
      <c r="M179" s="230">
        <v>0.32014999999999999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424.3</v>
      </c>
      <c r="D180" s="231">
        <v>424.59999999999997</v>
      </c>
      <c r="E180" s="231">
        <v>421.74999999999994</v>
      </c>
      <c r="F180" s="231">
        <v>419.2</v>
      </c>
      <c r="G180" s="231">
        <v>416.34999999999997</v>
      </c>
      <c r="H180" s="231">
        <v>427.14999999999992</v>
      </c>
      <c r="I180" s="231">
        <v>429.99999999999994</v>
      </c>
      <c r="J180" s="231">
        <v>432.5499999999999</v>
      </c>
      <c r="K180" s="230">
        <v>427.45</v>
      </c>
      <c r="L180" s="230">
        <v>422.05</v>
      </c>
      <c r="M180" s="230">
        <v>0.25906000000000001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1016.9</v>
      </c>
      <c r="D181" s="231">
        <v>1012.9499999999999</v>
      </c>
      <c r="E181" s="231">
        <v>1005.9499999999998</v>
      </c>
      <c r="F181" s="231">
        <v>994.99999999999989</v>
      </c>
      <c r="G181" s="231">
        <v>987.99999999999977</v>
      </c>
      <c r="H181" s="231">
        <v>1023.8999999999999</v>
      </c>
      <c r="I181" s="231">
        <v>1030.9000000000001</v>
      </c>
      <c r="J181" s="231">
        <v>1041.8499999999999</v>
      </c>
      <c r="K181" s="230">
        <v>1019.95</v>
      </c>
      <c r="L181" s="230">
        <v>1002</v>
      </c>
      <c r="M181" s="230">
        <v>6.1080699999999997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474.75</v>
      </c>
      <c r="D182" s="231">
        <v>473.45</v>
      </c>
      <c r="E182" s="231">
        <v>469.9</v>
      </c>
      <c r="F182" s="231">
        <v>465.05</v>
      </c>
      <c r="G182" s="231">
        <v>461.5</v>
      </c>
      <c r="H182" s="231">
        <v>478.29999999999995</v>
      </c>
      <c r="I182" s="231">
        <v>481.85</v>
      </c>
      <c r="J182" s="231">
        <v>486.69999999999993</v>
      </c>
      <c r="K182" s="230">
        <v>477</v>
      </c>
      <c r="L182" s="230">
        <v>468.6</v>
      </c>
      <c r="M182" s="230">
        <v>1.7240200000000001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1342.4</v>
      </c>
      <c r="D183" s="231">
        <v>1334.7666666666667</v>
      </c>
      <c r="E183" s="231">
        <v>1323.8833333333332</v>
      </c>
      <c r="F183" s="231">
        <v>1305.3666666666666</v>
      </c>
      <c r="G183" s="231">
        <v>1294.4833333333331</v>
      </c>
      <c r="H183" s="231">
        <v>1353.2833333333333</v>
      </c>
      <c r="I183" s="231">
        <v>1364.166666666667</v>
      </c>
      <c r="J183" s="231">
        <v>1382.6833333333334</v>
      </c>
      <c r="K183" s="230">
        <v>1345.65</v>
      </c>
      <c r="L183" s="230">
        <v>1316.25</v>
      </c>
      <c r="M183" s="230">
        <v>4.7707300000000004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276.25</v>
      </c>
      <c r="D184" s="231">
        <v>277.03333333333336</v>
      </c>
      <c r="E184" s="231">
        <v>272.2166666666667</v>
      </c>
      <c r="F184" s="231">
        <v>268.18333333333334</v>
      </c>
      <c r="G184" s="231">
        <v>263.36666666666667</v>
      </c>
      <c r="H184" s="231">
        <v>281.06666666666672</v>
      </c>
      <c r="I184" s="231">
        <v>285.88333333333344</v>
      </c>
      <c r="J184" s="231">
        <v>289.91666666666674</v>
      </c>
      <c r="K184" s="230">
        <v>281.85000000000002</v>
      </c>
      <c r="L184" s="230">
        <v>273</v>
      </c>
      <c r="M184" s="230">
        <v>13.51751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341.2</v>
      </c>
      <c r="D185" s="231">
        <v>340.43333333333334</v>
      </c>
      <c r="E185" s="231">
        <v>336.4666666666667</v>
      </c>
      <c r="F185" s="231">
        <v>331.73333333333335</v>
      </c>
      <c r="G185" s="231">
        <v>327.76666666666671</v>
      </c>
      <c r="H185" s="231">
        <v>345.16666666666669</v>
      </c>
      <c r="I185" s="231">
        <v>349.13333333333327</v>
      </c>
      <c r="J185" s="231">
        <v>353.86666666666667</v>
      </c>
      <c r="K185" s="230">
        <v>344.4</v>
      </c>
      <c r="L185" s="230">
        <v>335.7</v>
      </c>
      <c r="M185" s="230">
        <v>7.1664000000000003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1718.35</v>
      </c>
      <c r="D186" s="231">
        <v>1716.7166666666665</v>
      </c>
      <c r="E186" s="231">
        <v>1706.5333333333328</v>
      </c>
      <c r="F186" s="231">
        <v>1694.7166666666665</v>
      </c>
      <c r="G186" s="231">
        <v>1684.5333333333328</v>
      </c>
      <c r="H186" s="231">
        <v>1728.5333333333328</v>
      </c>
      <c r="I186" s="231">
        <v>1738.7166666666667</v>
      </c>
      <c r="J186" s="231">
        <v>1750.5333333333328</v>
      </c>
      <c r="K186" s="230">
        <v>1726.9</v>
      </c>
      <c r="L186" s="230">
        <v>1704.9</v>
      </c>
      <c r="M186" s="230">
        <v>2.62819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669.7</v>
      </c>
      <c r="D187" s="231">
        <v>671.83333333333337</v>
      </c>
      <c r="E187" s="231">
        <v>659.41666666666674</v>
      </c>
      <c r="F187" s="231">
        <v>649.13333333333333</v>
      </c>
      <c r="G187" s="231">
        <v>636.7166666666667</v>
      </c>
      <c r="H187" s="231">
        <v>682.11666666666679</v>
      </c>
      <c r="I187" s="231">
        <v>694.53333333333353</v>
      </c>
      <c r="J187" s="231">
        <v>704.81666666666683</v>
      </c>
      <c r="K187" s="230">
        <v>684.25</v>
      </c>
      <c r="L187" s="230">
        <v>661.55</v>
      </c>
      <c r="M187" s="230">
        <v>2.0623499999999999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321</v>
      </c>
      <c r="D188" s="231">
        <v>321.66666666666669</v>
      </c>
      <c r="E188" s="231">
        <v>316.33333333333337</v>
      </c>
      <c r="F188" s="231">
        <v>311.66666666666669</v>
      </c>
      <c r="G188" s="231">
        <v>306.33333333333337</v>
      </c>
      <c r="H188" s="231">
        <v>326.33333333333337</v>
      </c>
      <c r="I188" s="231">
        <v>331.66666666666674</v>
      </c>
      <c r="J188" s="231">
        <v>336.33333333333337</v>
      </c>
      <c r="K188" s="230">
        <v>327</v>
      </c>
      <c r="L188" s="230">
        <v>317</v>
      </c>
      <c r="M188" s="230">
        <v>4.17788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2072</v>
      </c>
      <c r="D189" s="231">
        <v>2070.7166666666667</v>
      </c>
      <c r="E189" s="231">
        <v>2060.2833333333333</v>
      </c>
      <c r="F189" s="231">
        <v>2048.5666666666666</v>
      </c>
      <c r="G189" s="231">
        <v>2038.1333333333332</v>
      </c>
      <c r="H189" s="231">
        <v>2082.4333333333334</v>
      </c>
      <c r="I189" s="231">
        <v>2092.8666666666668</v>
      </c>
      <c r="J189" s="231">
        <v>2104.5833333333335</v>
      </c>
      <c r="K189" s="230">
        <v>2081.15</v>
      </c>
      <c r="L189" s="230">
        <v>2059</v>
      </c>
      <c r="M189" s="230">
        <v>0.17577999999999999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681.7</v>
      </c>
      <c r="D190" s="231">
        <v>685.08333333333337</v>
      </c>
      <c r="E190" s="231">
        <v>676.41666666666674</v>
      </c>
      <c r="F190" s="231">
        <v>671.13333333333333</v>
      </c>
      <c r="G190" s="231">
        <v>662.4666666666667</v>
      </c>
      <c r="H190" s="231">
        <v>690.36666666666679</v>
      </c>
      <c r="I190" s="231">
        <v>699.03333333333353</v>
      </c>
      <c r="J190" s="231">
        <v>704.31666666666683</v>
      </c>
      <c r="K190" s="230">
        <v>693.75</v>
      </c>
      <c r="L190" s="230">
        <v>679.8</v>
      </c>
      <c r="M190" s="230">
        <v>0.99322999999999995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234.25</v>
      </c>
      <c r="D191" s="231">
        <v>234.33333333333334</v>
      </c>
      <c r="E191" s="231">
        <v>232.16666666666669</v>
      </c>
      <c r="F191" s="231">
        <v>230.08333333333334</v>
      </c>
      <c r="G191" s="231">
        <v>227.91666666666669</v>
      </c>
      <c r="H191" s="231">
        <v>236.41666666666669</v>
      </c>
      <c r="I191" s="231">
        <v>238.58333333333337</v>
      </c>
      <c r="J191" s="231">
        <v>240.66666666666669</v>
      </c>
      <c r="K191" s="230">
        <v>236.5</v>
      </c>
      <c r="L191" s="230">
        <v>232.25</v>
      </c>
      <c r="M191" s="230">
        <v>2.36714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3317.35</v>
      </c>
      <c r="D192" s="231">
        <v>3316.3666666666668</v>
      </c>
      <c r="E192" s="231">
        <v>3292.7333333333336</v>
      </c>
      <c r="F192" s="231">
        <v>3268.1166666666668</v>
      </c>
      <c r="G192" s="231">
        <v>3244.4833333333336</v>
      </c>
      <c r="H192" s="231">
        <v>3340.9833333333336</v>
      </c>
      <c r="I192" s="231">
        <v>3364.6166666666668</v>
      </c>
      <c r="J192" s="231">
        <v>3389.2333333333336</v>
      </c>
      <c r="K192" s="230">
        <v>3340</v>
      </c>
      <c r="L192" s="230">
        <v>3291.75</v>
      </c>
      <c r="M192" s="230">
        <v>0.40322999999999998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482.95</v>
      </c>
      <c r="D193" s="231">
        <v>480.73333333333335</v>
      </c>
      <c r="E193" s="231">
        <v>475.7166666666667</v>
      </c>
      <c r="F193" s="231">
        <v>468.48333333333335</v>
      </c>
      <c r="G193" s="231">
        <v>463.4666666666667</v>
      </c>
      <c r="H193" s="231">
        <v>487.9666666666667</v>
      </c>
      <c r="I193" s="231">
        <v>492.98333333333335</v>
      </c>
      <c r="J193" s="231">
        <v>500.2166666666667</v>
      </c>
      <c r="K193" s="230">
        <v>485.75</v>
      </c>
      <c r="L193" s="230">
        <v>473.5</v>
      </c>
      <c r="M193" s="230">
        <v>4.8818799999999998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600.15</v>
      </c>
      <c r="D194" s="231">
        <v>594.7166666666667</v>
      </c>
      <c r="E194" s="231">
        <v>585.43333333333339</v>
      </c>
      <c r="F194" s="231">
        <v>570.7166666666667</v>
      </c>
      <c r="G194" s="231">
        <v>561.43333333333339</v>
      </c>
      <c r="H194" s="231">
        <v>609.43333333333339</v>
      </c>
      <c r="I194" s="231">
        <v>618.7166666666667</v>
      </c>
      <c r="J194" s="231">
        <v>633.43333333333339</v>
      </c>
      <c r="K194" s="230">
        <v>604</v>
      </c>
      <c r="L194" s="230">
        <v>580</v>
      </c>
      <c r="M194" s="230">
        <v>12.27941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110.95</v>
      </c>
      <c r="D195" s="231">
        <v>111.48333333333333</v>
      </c>
      <c r="E195" s="231">
        <v>109.01666666666667</v>
      </c>
      <c r="F195" s="231">
        <v>107.08333333333333</v>
      </c>
      <c r="G195" s="231">
        <v>104.61666666666666</v>
      </c>
      <c r="H195" s="231">
        <v>113.41666666666667</v>
      </c>
      <c r="I195" s="231">
        <v>115.88333333333334</v>
      </c>
      <c r="J195" s="231">
        <v>117.81666666666668</v>
      </c>
      <c r="K195" s="230">
        <v>113.95</v>
      </c>
      <c r="L195" s="230">
        <v>109.55</v>
      </c>
      <c r="M195" s="230">
        <v>11.307700000000001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166.75</v>
      </c>
      <c r="D196" s="231">
        <v>167.08333333333334</v>
      </c>
      <c r="E196" s="231">
        <v>164.4666666666667</v>
      </c>
      <c r="F196" s="231">
        <v>162.18333333333337</v>
      </c>
      <c r="G196" s="231">
        <v>159.56666666666672</v>
      </c>
      <c r="H196" s="231">
        <v>169.36666666666667</v>
      </c>
      <c r="I196" s="231">
        <v>171.98333333333329</v>
      </c>
      <c r="J196" s="231">
        <v>174.26666666666665</v>
      </c>
      <c r="K196" s="230">
        <v>169.7</v>
      </c>
      <c r="L196" s="230">
        <v>164.8</v>
      </c>
      <c r="M196" s="230">
        <v>25.579280000000001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286.14999999999998</v>
      </c>
      <c r="D197" s="231">
        <v>284.40000000000003</v>
      </c>
      <c r="E197" s="231">
        <v>281.75000000000006</v>
      </c>
      <c r="F197" s="231">
        <v>277.35000000000002</v>
      </c>
      <c r="G197" s="231">
        <v>274.70000000000005</v>
      </c>
      <c r="H197" s="231">
        <v>288.80000000000007</v>
      </c>
      <c r="I197" s="231">
        <v>291.45000000000005</v>
      </c>
      <c r="J197" s="231">
        <v>295.85000000000008</v>
      </c>
      <c r="K197" s="230">
        <v>287.05</v>
      </c>
      <c r="L197" s="230">
        <v>280</v>
      </c>
      <c r="M197" s="230">
        <v>2.7071100000000001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1260.9000000000001</v>
      </c>
      <c r="D198" s="231">
        <v>1251.3666666666668</v>
      </c>
      <c r="E198" s="231">
        <v>1236.7333333333336</v>
      </c>
      <c r="F198" s="231">
        <v>1212.5666666666668</v>
      </c>
      <c r="G198" s="231">
        <v>1197.9333333333336</v>
      </c>
      <c r="H198" s="231">
        <v>1275.5333333333335</v>
      </c>
      <c r="I198" s="231">
        <v>1290.1666666666667</v>
      </c>
      <c r="J198" s="231">
        <v>1314.3333333333335</v>
      </c>
      <c r="K198" s="230">
        <v>1266</v>
      </c>
      <c r="L198" s="230">
        <v>1227.2</v>
      </c>
      <c r="M198" s="230">
        <v>2.4852699999999999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1119.8499999999999</v>
      </c>
      <c r="D199" s="231">
        <v>1110.2333333333333</v>
      </c>
      <c r="E199" s="231">
        <v>1098.5666666666666</v>
      </c>
      <c r="F199" s="231">
        <v>1077.2833333333333</v>
      </c>
      <c r="G199" s="231">
        <v>1065.6166666666666</v>
      </c>
      <c r="H199" s="231">
        <v>1131.5166666666667</v>
      </c>
      <c r="I199" s="231">
        <v>1143.1833333333332</v>
      </c>
      <c r="J199" s="231">
        <v>1164.4666666666667</v>
      </c>
      <c r="K199" s="230">
        <v>1121.9000000000001</v>
      </c>
      <c r="L199" s="230">
        <v>1088.95</v>
      </c>
      <c r="M199" s="230">
        <v>18.649319999999999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1787.15</v>
      </c>
      <c r="D200" s="231">
        <v>1798.95</v>
      </c>
      <c r="E200" s="231">
        <v>1773.2</v>
      </c>
      <c r="F200" s="231">
        <v>1759.25</v>
      </c>
      <c r="G200" s="231">
        <v>1733.5</v>
      </c>
      <c r="H200" s="231">
        <v>1812.9</v>
      </c>
      <c r="I200" s="231">
        <v>1838.65</v>
      </c>
      <c r="J200" s="231">
        <v>1852.6000000000001</v>
      </c>
      <c r="K200" s="230">
        <v>1824.7</v>
      </c>
      <c r="L200" s="230">
        <v>1785</v>
      </c>
      <c r="M200" s="230">
        <v>2.7162600000000001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1641.05</v>
      </c>
      <c r="D201" s="231">
        <v>1642.2166666666665</v>
      </c>
      <c r="E201" s="231">
        <v>1631.5333333333328</v>
      </c>
      <c r="F201" s="231">
        <v>1622.0166666666664</v>
      </c>
      <c r="G201" s="231">
        <v>1611.3333333333328</v>
      </c>
      <c r="H201" s="231">
        <v>1651.7333333333329</v>
      </c>
      <c r="I201" s="231">
        <v>1662.4166666666667</v>
      </c>
      <c r="J201" s="231">
        <v>1671.9333333333329</v>
      </c>
      <c r="K201" s="230">
        <v>1652.9</v>
      </c>
      <c r="L201" s="230">
        <v>1632.7</v>
      </c>
      <c r="M201" s="230">
        <v>141.67016000000001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567</v>
      </c>
      <c r="D202" s="231">
        <v>563.56666666666672</v>
      </c>
      <c r="E202" s="231">
        <v>557.93333333333339</v>
      </c>
      <c r="F202" s="231">
        <v>548.86666666666667</v>
      </c>
      <c r="G202" s="231">
        <v>543.23333333333335</v>
      </c>
      <c r="H202" s="231">
        <v>572.63333333333344</v>
      </c>
      <c r="I202" s="231">
        <v>578.26666666666688</v>
      </c>
      <c r="J202" s="231">
        <v>587.33333333333348</v>
      </c>
      <c r="K202" s="230">
        <v>569.20000000000005</v>
      </c>
      <c r="L202" s="230">
        <v>554.5</v>
      </c>
      <c r="M202" s="230">
        <v>19.758410000000001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65.25</v>
      </c>
      <c r="D203" s="231">
        <v>65.083333333333329</v>
      </c>
      <c r="E203" s="231">
        <v>64.216666666666654</v>
      </c>
      <c r="F203" s="231">
        <v>63.183333333333323</v>
      </c>
      <c r="G203" s="231">
        <v>62.316666666666649</v>
      </c>
      <c r="H203" s="231">
        <v>66.11666666666666</v>
      </c>
      <c r="I203" s="231">
        <v>66.983333333333334</v>
      </c>
      <c r="J203" s="231">
        <v>68.016666666666666</v>
      </c>
      <c r="K203" s="230">
        <v>65.95</v>
      </c>
      <c r="L203" s="230">
        <v>64.05</v>
      </c>
      <c r="M203" s="230">
        <v>33.282290000000003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604.85</v>
      </c>
      <c r="D204" s="231">
        <v>609.61666666666667</v>
      </c>
      <c r="E204" s="231">
        <v>598.23333333333335</v>
      </c>
      <c r="F204" s="231">
        <v>591.61666666666667</v>
      </c>
      <c r="G204" s="231">
        <v>580.23333333333335</v>
      </c>
      <c r="H204" s="231">
        <v>616.23333333333335</v>
      </c>
      <c r="I204" s="231">
        <v>627.61666666666679</v>
      </c>
      <c r="J204" s="231">
        <v>634.23333333333335</v>
      </c>
      <c r="K204" s="230">
        <v>621</v>
      </c>
      <c r="L204" s="230">
        <v>603</v>
      </c>
      <c r="M204" s="230">
        <v>0.36021999999999998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903.25</v>
      </c>
      <c r="D205" s="231">
        <v>895.5333333333333</v>
      </c>
      <c r="E205" s="231">
        <v>881.26666666666665</v>
      </c>
      <c r="F205" s="231">
        <v>859.2833333333333</v>
      </c>
      <c r="G205" s="231">
        <v>845.01666666666665</v>
      </c>
      <c r="H205" s="231">
        <v>917.51666666666665</v>
      </c>
      <c r="I205" s="231">
        <v>931.7833333333333</v>
      </c>
      <c r="J205" s="231">
        <v>953.76666666666665</v>
      </c>
      <c r="K205" s="230">
        <v>909.8</v>
      </c>
      <c r="L205" s="230">
        <v>873.55</v>
      </c>
      <c r="M205" s="230">
        <v>6.1239400000000002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876.4</v>
      </c>
      <c r="D206" s="231">
        <v>877.85</v>
      </c>
      <c r="E206" s="231">
        <v>865.7</v>
      </c>
      <c r="F206" s="231">
        <v>855</v>
      </c>
      <c r="G206" s="231">
        <v>842.85</v>
      </c>
      <c r="H206" s="231">
        <v>888.55000000000007</v>
      </c>
      <c r="I206" s="231">
        <v>900.69999999999993</v>
      </c>
      <c r="J206" s="231">
        <v>911.40000000000009</v>
      </c>
      <c r="K206" s="230">
        <v>890</v>
      </c>
      <c r="L206" s="230">
        <v>867.15</v>
      </c>
      <c r="M206" s="230">
        <v>7.0849999999999996E-2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1263.75</v>
      </c>
      <c r="D207" s="231">
        <v>1266.05</v>
      </c>
      <c r="E207" s="231">
        <v>1254.6999999999998</v>
      </c>
      <c r="F207" s="231">
        <v>1245.6499999999999</v>
      </c>
      <c r="G207" s="231">
        <v>1234.2999999999997</v>
      </c>
      <c r="H207" s="231">
        <v>1275.0999999999999</v>
      </c>
      <c r="I207" s="231">
        <v>1286.4499999999998</v>
      </c>
      <c r="J207" s="231">
        <v>1295.5</v>
      </c>
      <c r="K207" s="230">
        <v>1277.4000000000001</v>
      </c>
      <c r="L207" s="230">
        <v>1257</v>
      </c>
      <c r="M207" s="230">
        <v>4.4464600000000001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2692.15</v>
      </c>
      <c r="D208" s="231">
        <v>2698.4166666666665</v>
      </c>
      <c r="E208" s="231">
        <v>2674.833333333333</v>
      </c>
      <c r="F208" s="231">
        <v>2657.5166666666664</v>
      </c>
      <c r="G208" s="231">
        <v>2633.9333333333329</v>
      </c>
      <c r="H208" s="231">
        <v>2715.7333333333331</v>
      </c>
      <c r="I208" s="231">
        <v>2739.3166666666662</v>
      </c>
      <c r="J208" s="231">
        <v>2756.6333333333332</v>
      </c>
      <c r="K208" s="230">
        <v>2722</v>
      </c>
      <c r="L208" s="230">
        <v>2681.1</v>
      </c>
      <c r="M208" s="230">
        <v>2.4192399999999998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293.60000000000002</v>
      </c>
      <c r="D209" s="231">
        <v>295.41666666666669</v>
      </c>
      <c r="E209" s="231">
        <v>290.33333333333337</v>
      </c>
      <c r="F209" s="231">
        <v>287.06666666666666</v>
      </c>
      <c r="G209" s="231">
        <v>281.98333333333335</v>
      </c>
      <c r="H209" s="231">
        <v>298.68333333333339</v>
      </c>
      <c r="I209" s="231">
        <v>303.76666666666677</v>
      </c>
      <c r="J209" s="231">
        <v>307.03333333333342</v>
      </c>
      <c r="K209" s="230">
        <v>300.5</v>
      </c>
      <c r="L209" s="230">
        <v>292.14999999999998</v>
      </c>
      <c r="M209" s="230">
        <v>1.80772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407.7</v>
      </c>
      <c r="D210" s="231">
        <v>406.4666666666667</v>
      </c>
      <c r="E210" s="231">
        <v>403.93333333333339</v>
      </c>
      <c r="F210" s="231">
        <v>400.16666666666669</v>
      </c>
      <c r="G210" s="231">
        <v>397.63333333333338</v>
      </c>
      <c r="H210" s="231">
        <v>410.23333333333341</v>
      </c>
      <c r="I210" s="231">
        <v>412.76666666666671</v>
      </c>
      <c r="J210" s="231">
        <v>416.53333333333342</v>
      </c>
      <c r="K210" s="230">
        <v>409</v>
      </c>
      <c r="L210" s="230">
        <v>402.7</v>
      </c>
      <c r="M210" s="230">
        <v>42.371980000000001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1157.8</v>
      </c>
      <c r="D211" s="231">
        <v>1160.95</v>
      </c>
      <c r="E211" s="231">
        <v>1147.9000000000001</v>
      </c>
      <c r="F211" s="231">
        <v>1138</v>
      </c>
      <c r="G211" s="231">
        <v>1124.95</v>
      </c>
      <c r="H211" s="231">
        <v>1170.8500000000001</v>
      </c>
      <c r="I211" s="231">
        <v>1183.8999999999999</v>
      </c>
      <c r="J211" s="231">
        <v>1193.8000000000002</v>
      </c>
      <c r="K211" s="230">
        <v>1174</v>
      </c>
      <c r="L211" s="230">
        <v>1151.05</v>
      </c>
      <c r="M211" s="230">
        <v>0.26402999999999999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3099.3</v>
      </c>
      <c r="D212" s="231">
        <v>3084.9666666666667</v>
      </c>
      <c r="E212" s="231">
        <v>3062.9333333333334</v>
      </c>
      <c r="F212" s="231">
        <v>3026.5666666666666</v>
      </c>
      <c r="G212" s="231">
        <v>3004.5333333333333</v>
      </c>
      <c r="H212" s="231">
        <v>3121.3333333333335</v>
      </c>
      <c r="I212" s="231">
        <v>3143.3666666666672</v>
      </c>
      <c r="J212" s="231">
        <v>3179.7333333333336</v>
      </c>
      <c r="K212" s="230">
        <v>3107</v>
      </c>
      <c r="L212" s="230">
        <v>3048.6</v>
      </c>
      <c r="M212" s="230">
        <v>5.9527700000000001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103.7</v>
      </c>
      <c r="D213" s="231">
        <v>103.28333333333335</v>
      </c>
      <c r="E213" s="231">
        <v>102.56666666666669</v>
      </c>
      <c r="F213" s="231">
        <v>101.43333333333335</v>
      </c>
      <c r="G213" s="231">
        <v>100.7166666666667</v>
      </c>
      <c r="H213" s="231">
        <v>104.41666666666669</v>
      </c>
      <c r="I213" s="231">
        <v>105.13333333333335</v>
      </c>
      <c r="J213" s="231">
        <v>106.26666666666668</v>
      </c>
      <c r="K213" s="230">
        <v>104</v>
      </c>
      <c r="L213" s="230">
        <v>102.15</v>
      </c>
      <c r="M213" s="230">
        <v>39.40408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255.5</v>
      </c>
      <c r="D214" s="231">
        <v>254.68333333333331</v>
      </c>
      <c r="E214" s="231">
        <v>253.06666666666661</v>
      </c>
      <c r="F214" s="231">
        <v>250.6333333333333</v>
      </c>
      <c r="G214" s="231">
        <v>249.01666666666659</v>
      </c>
      <c r="H214" s="231">
        <v>257.11666666666662</v>
      </c>
      <c r="I214" s="231">
        <v>258.73333333333335</v>
      </c>
      <c r="J214" s="231">
        <v>261.16666666666663</v>
      </c>
      <c r="K214" s="230">
        <v>256.3</v>
      </c>
      <c r="L214" s="230">
        <v>252.25</v>
      </c>
      <c r="M214" s="230">
        <v>12.69136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2638.1</v>
      </c>
      <c r="D215" s="231">
        <v>2638.8666666666663</v>
      </c>
      <c r="E215" s="231">
        <v>2622.2833333333328</v>
      </c>
      <c r="F215" s="231">
        <v>2606.4666666666667</v>
      </c>
      <c r="G215" s="231">
        <v>2589.8833333333332</v>
      </c>
      <c r="H215" s="231">
        <v>2654.6833333333325</v>
      </c>
      <c r="I215" s="231">
        <v>2671.2666666666655</v>
      </c>
      <c r="J215" s="231">
        <v>2687.0833333333321</v>
      </c>
      <c r="K215" s="230">
        <v>2655.45</v>
      </c>
      <c r="L215" s="230">
        <v>2623.05</v>
      </c>
      <c r="M215" s="230">
        <v>7.6823199999999998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308.7</v>
      </c>
      <c r="D216" s="231">
        <v>309.2</v>
      </c>
      <c r="E216" s="231">
        <v>307.5</v>
      </c>
      <c r="F216" s="231">
        <v>306.3</v>
      </c>
      <c r="G216" s="231">
        <v>304.60000000000002</v>
      </c>
      <c r="H216" s="231">
        <v>310.39999999999998</v>
      </c>
      <c r="I216" s="231">
        <v>312.09999999999991</v>
      </c>
      <c r="J216" s="231">
        <v>313.29999999999995</v>
      </c>
      <c r="K216" s="230">
        <v>310.89999999999998</v>
      </c>
      <c r="L216" s="230">
        <v>308</v>
      </c>
      <c r="M216" s="230">
        <v>3.30803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3939.75</v>
      </c>
      <c r="D217" s="231">
        <v>3972.25</v>
      </c>
      <c r="E217" s="231">
        <v>3892.65</v>
      </c>
      <c r="F217" s="231">
        <v>3845.55</v>
      </c>
      <c r="G217" s="231">
        <v>3765.9500000000003</v>
      </c>
      <c r="H217" s="231">
        <v>4019.35</v>
      </c>
      <c r="I217" s="231">
        <v>4098.9500000000007</v>
      </c>
      <c r="J217" s="231">
        <v>4146.0499999999993</v>
      </c>
      <c r="K217" s="230">
        <v>4051.85</v>
      </c>
      <c r="L217" s="230">
        <v>3925.15</v>
      </c>
      <c r="M217" s="230">
        <v>0.18348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694.4</v>
      </c>
      <c r="D218" s="231">
        <v>696.5</v>
      </c>
      <c r="E218" s="231">
        <v>688.95</v>
      </c>
      <c r="F218" s="231">
        <v>683.5</v>
      </c>
      <c r="G218" s="231">
        <v>675.95</v>
      </c>
      <c r="H218" s="231">
        <v>701.95</v>
      </c>
      <c r="I218" s="231">
        <v>709.5</v>
      </c>
      <c r="J218" s="231">
        <v>714.95</v>
      </c>
      <c r="K218" s="230">
        <v>704.05</v>
      </c>
      <c r="L218" s="230">
        <v>691.05</v>
      </c>
      <c r="M218" s="230">
        <v>0.93661000000000005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39517.85</v>
      </c>
      <c r="D219" s="231">
        <v>39368.199999999997</v>
      </c>
      <c r="E219" s="231">
        <v>38900.449999999997</v>
      </c>
      <c r="F219" s="231">
        <v>38283.050000000003</v>
      </c>
      <c r="G219" s="231">
        <v>37815.300000000003</v>
      </c>
      <c r="H219" s="231">
        <v>39985.599999999991</v>
      </c>
      <c r="I219" s="231">
        <v>40453.349999999991</v>
      </c>
      <c r="J219" s="231">
        <v>41070.749999999985</v>
      </c>
      <c r="K219" s="230">
        <v>39835.949999999997</v>
      </c>
      <c r="L219" s="230">
        <v>38750.800000000003</v>
      </c>
      <c r="M219" s="230">
        <v>4.836E-2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56.2</v>
      </c>
      <c r="D220" s="231">
        <v>56.516666666666673</v>
      </c>
      <c r="E220" s="231">
        <v>55.633333333333347</v>
      </c>
      <c r="F220" s="231">
        <v>55.066666666666677</v>
      </c>
      <c r="G220" s="231">
        <v>54.183333333333351</v>
      </c>
      <c r="H220" s="231">
        <v>57.083333333333343</v>
      </c>
      <c r="I220" s="231">
        <v>57.966666666666669</v>
      </c>
      <c r="J220" s="231">
        <v>58.533333333333339</v>
      </c>
      <c r="K220" s="230">
        <v>57.4</v>
      </c>
      <c r="L220" s="230">
        <v>55.95</v>
      </c>
      <c r="M220" s="230">
        <v>72.799509999999998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2704.75</v>
      </c>
      <c r="D221" s="231">
        <v>2706.2666666666664</v>
      </c>
      <c r="E221" s="231">
        <v>2691.583333333333</v>
      </c>
      <c r="F221" s="231">
        <v>2678.4166666666665</v>
      </c>
      <c r="G221" s="231">
        <v>2663.7333333333331</v>
      </c>
      <c r="H221" s="231">
        <v>2719.4333333333329</v>
      </c>
      <c r="I221" s="231">
        <v>2734.1166666666663</v>
      </c>
      <c r="J221" s="231">
        <v>2747.2833333333328</v>
      </c>
      <c r="K221" s="230">
        <v>2720.95</v>
      </c>
      <c r="L221" s="230">
        <v>2693.1</v>
      </c>
      <c r="M221" s="230">
        <v>19.336310000000001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950.35</v>
      </c>
      <c r="D222" s="231">
        <v>950.25</v>
      </c>
      <c r="E222" s="231">
        <v>946.25</v>
      </c>
      <c r="F222" s="231">
        <v>942.15</v>
      </c>
      <c r="G222" s="231">
        <v>938.15</v>
      </c>
      <c r="H222" s="231">
        <v>954.35</v>
      </c>
      <c r="I222" s="231">
        <v>958.35</v>
      </c>
      <c r="J222" s="231">
        <v>962.45</v>
      </c>
      <c r="K222" s="230">
        <v>954.25</v>
      </c>
      <c r="L222" s="230">
        <v>946.15</v>
      </c>
      <c r="M222" s="230">
        <v>155.09524999999999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1092.7</v>
      </c>
      <c r="D223" s="231">
        <v>1088.4333333333332</v>
      </c>
      <c r="E223" s="231">
        <v>1078.8666666666663</v>
      </c>
      <c r="F223" s="231">
        <v>1065.0333333333331</v>
      </c>
      <c r="G223" s="231">
        <v>1055.4666666666662</v>
      </c>
      <c r="H223" s="231">
        <v>1102.2666666666664</v>
      </c>
      <c r="I223" s="231">
        <v>1111.8333333333335</v>
      </c>
      <c r="J223" s="231">
        <v>1125.6666666666665</v>
      </c>
      <c r="K223" s="230">
        <v>1098</v>
      </c>
      <c r="L223" s="230">
        <v>1074.5999999999999</v>
      </c>
      <c r="M223" s="230">
        <v>6.8764700000000003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436.55</v>
      </c>
      <c r="D224" s="231">
        <v>434.08333333333331</v>
      </c>
      <c r="E224" s="231">
        <v>428.16666666666663</v>
      </c>
      <c r="F224" s="231">
        <v>419.7833333333333</v>
      </c>
      <c r="G224" s="231">
        <v>413.86666666666662</v>
      </c>
      <c r="H224" s="231">
        <v>442.46666666666664</v>
      </c>
      <c r="I224" s="231">
        <v>448.38333333333327</v>
      </c>
      <c r="J224" s="231">
        <v>456.76666666666665</v>
      </c>
      <c r="K224" s="230">
        <v>440</v>
      </c>
      <c r="L224" s="230">
        <v>425.7</v>
      </c>
      <c r="M224" s="230">
        <v>11.63715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491.8</v>
      </c>
      <c r="D225" s="231">
        <v>493.13333333333338</v>
      </c>
      <c r="E225" s="231">
        <v>489.31666666666678</v>
      </c>
      <c r="F225" s="231">
        <v>486.83333333333337</v>
      </c>
      <c r="G225" s="231">
        <v>483.01666666666677</v>
      </c>
      <c r="H225" s="231">
        <v>495.61666666666679</v>
      </c>
      <c r="I225" s="231">
        <v>499.43333333333339</v>
      </c>
      <c r="J225" s="231">
        <v>501.9166666666668</v>
      </c>
      <c r="K225" s="230">
        <v>496.95</v>
      </c>
      <c r="L225" s="230">
        <v>490.65</v>
      </c>
      <c r="M225" s="230">
        <v>0.68296999999999997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55.15</v>
      </c>
      <c r="D226" s="231">
        <v>54.933333333333337</v>
      </c>
      <c r="E226" s="231">
        <v>54.616666666666674</v>
      </c>
      <c r="F226" s="231">
        <v>54.083333333333336</v>
      </c>
      <c r="G226" s="231">
        <v>53.766666666666673</v>
      </c>
      <c r="H226" s="231">
        <v>55.466666666666676</v>
      </c>
      <c r="I226" s="231">
        <v>55.783333333333339</v>
      </c>
      <c r="J226" s="231">
        <v>56.316666666666677</v>
      </c>
      <c r="K226" s="230">
        <v>55.25</v>
      </c>
      <c r="L226" s="230">
        <v>54.4</v>
      </c>
      <c r="M226" s="230">
        <v>46.35277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66.400000000000006</v>
      </c>
      <c r="D227" s="231">
        <v>66.533333333333331</v>
      </c>
      <c r="E227" s="231">
        <v>65.966666666666669</v>
      </c>
      <c r="F227" s="231">
        <v>65.533333333333331</v>
      </c>
      <c r="G227" s="231">
        <v>64.966666666666669</v>
      </c>
      <c r="H227" s="231">
        <v>66.966666666666669</v>
      </c>
      <c r="I227" s="231">
        <v>67.533333333333331</v>
      </c>
      <c r="J227" s="231">
        <v>67.966666666666669</v>
      </c>
      <c r="K227" s="230">
        <v>67.099999999999994</v>
      </c>
      <c r="L227" s="230">
        <v>66.099999999999994</v>
      </c>
      <c r="M227" s="230">
        <v>146.73851999999999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90.8</v>
      </c>
      <c r="D228" s="231">
        <v>90.3</v>
      </c>
      <c r="E228" s="231">
        <v>89.6</v>
      </c>
      <c r="F228" s="231">
        <v>88.399999999999991</v>
      </c>
      <c r="G228" s="231">
        <v>87.699999999999989</v>
      </c>
      <c r="H228" s="231">
        <v>91.5</v>
      </c>
      <c r="I228" s="231">
        <v>92.200000000000017</v>
      </c>
      <c r="J228" s="231">
        <v>93.4</v>
      </c>
      <c r="K228" s="230">
        <v>91</v>
      </c>
      <c r="L228" s="230">
        <v>89.1</v>
      </c>
      <c r="M228" s="230">
        <v>40.009590000000003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824.55</v>
      </c>
      <c r="D229" s="231">
        <v>822.44999999999993</v>
      </c>
      <c r="E229" s="231">
        <v>816.89999999999986</v>
      </c>
      <c r="F229" s="231">
        <v>809.24999999999989</v>
      </c>
      <c r="G229" s="231">
        <v>803.69999999999982</v>
      </c>
      <c r="H229" s="231">
        <v>830.09999999999991</v>
      </c>
      <c r="I229" s="231">
        <v>835.64999999999986</v>
      </c>
      <c r="J229" s="231">
        <v>843.3</v>
      </c>
      <c r="K229" s="230">
        <v>828</v>
      </c>
      <c r="L229" s="230">
        <v>814.8</v>
      </c>
      <c r="M229" s="230">
        <v>0.19886000000000001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443.55</v>
      </c>
      <c r="D230" s="231">
        <v>447.85000000000008</v>
      </c>
      <c r="E230" s="231">
        <v>437.30000000000018</v>
      </c>
      <c r="F230" s="231">
        <v>431.05000000000013</v>
      </c>
      <c r="G230" s="231">
        <v>420.50000000000023</v>
      </c>
      <c r="H230" s="231">
        <v>454.10000000000014</v>
      </c>
      <c r="I230" s="231">
        <v>464.65</v>
      </c>
      <c r="J230" s="231">
        <v>470.90000000000009</v>
      </c>
      <c r="K230" s="230">
        <v>458.4</v>
      </c>
      <c r="L230" s="230">
        <v>441.6</v>
      </c>
      <c r="M230" s="230">
        <v>3.10799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27.55</v>
      </c>
      <c r="D231" s="231">
        <v>27.850000000000005</v>
      </c>
      <c r="E231" s="231">
        <v>27.100000000000009</v>
      </c>
      <c r="F231" s="231">
        <v>26.650000000000002</v>
      </c>
      <c r="G231" s="231">
        <v>25.900000000000006</v>
      </c>
      <c r="H231" s="231">
        <v>28.300000000000011</v>
      </c>
      <c r="I231" s="231">
        <v>29.050000000000004</v>
      </c>
      <c r="J231" s="231">
        <v>29.500000000000014</v>
      </c>
      <c r="K231" s="230">
        <v>28.6</v>
      </c>
      <c r="L231" s="230">
        <v>27.4</v>
      </c>
      <c r="M231" s="230">
        <v>143.98468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424.75</v>
      </c>
      <c r="D232" s="231">
        <v>423.2</v>
      </c>
      <c r="E232" s="231">
        <v>420.65</v>
      </c>
      <c r="F232" s="231">
        <v>416.55</v>
      </c>
      <c r="G232" s="231">
        <v>414</v>
      </c>
      <c r="H232" s="231">
        <v>427.29999999999995</v>
      </c>
      <c r="I232" s="231">
        <v>429.85</v>
      </c>
      <c r="J232" s="231">
        <v>433.94999999999993</v>
      </c>
      <c r="K232" s="230">
        <v>425.75</v>
      </c>
      <c r="L232" s="230">
        <v>419.1</v>
      </c>
      <c r="M232" s="230">
        <v>154.21680000000001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106.05</v>
      </c>
      <c r="D233" s="231">
        <v>107.08333333333333</v>
      </c>
      <c r="E233" s="231">
        <v>104.21666666666665</v>
      </c>
      <c r="F233" s="231">
        <v>102.38333333333333</v>
      </c>
      <c r="G233" s="231">
        <v>99.516666666666652</v>
      </c>
      <c r="H233" s="231">
        <v>108.91666666666666</v>
      </c>
      <c r="I233" s="231">
        <v>111.78333333333333</v>
      </c>
      <c r="J233" s="231">
        <v>113.61666666666666</v>
      </c>
      <c r="K233" s="230">
        <v>109.95</v>
      </c>
      <c r="L233" s="230">
        <v>105.25</v>
      </c>
      <c r="M233" s="230">
        <v>14.154870000000001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194.3</v>
      </c>
      <c r="D234" s="231">
        <v>193.45000000000002</v>
      </c>
      <c r="E234" s="231">
        <v>191.20000000000005</v>
      </c>
      <c r="F234" s="231">
        <v>188.10000000000002</v>
      </c>
      <c r="G234" s="231">
        <v>185.85000000000005</v>
      </c>
      <c r="H234" s="231">
        <v>196.55000000000004</v>
      </c>
      <c r="I234" s="231">
        <v>198.79999999999998</v>
      </c>
      <c r="J234" s="231">
        <v>201.90000000000003</v>
      </c>
      <c r="K234" s="230">
        <v>195.7</v>
      </c>
      <c r="L234" s="230">
        <v>190.35</v>
      </c>
      <c r="M234" s="230">
        <v>18.131170000000001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113.6</v>
      </c>
      <c r="D235" s="231">
        <v>113.41666666666667</v>
      </c>
      <c r="E235" s="231">
        <v>111.83333333333334</v>
      </c>
      <c r="F235" s="231">
        <v>110.06666666666668</v>
      </c>
      <c r="G235" s="231">
        <v>108.48333333333335</v>
      </c>
      <c r="H235" s="231">
        <v>115.18333333333334</v>
      </c>
      <c r="I235" s="231">
        <v>116.76666666666668</v>
      </c>
      <c r="J235" s="231">
        <v>118.53333333333333</v>
      </c>
      <c r="K235" s="230">
        <v>115</v>
      </c>
      <c r="L235" s="230">
        <v>111.65</v>
      </c>
      <c r="M235" s="230">
        <v>94.429349999999999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57.05</v>
      </c>
      <c r="D236" s="231">
        <v>56.65</v>
      </c>
      <c r="E236" s="231">
        <v>54.949999999999996</v>
      </c>
      <c r="F236" s="231">
        <v>52.849999999999994</v>
      </c>
      <c r="G236" s="231">
        <v>51.149999999999991</v>
      </c>
      <c r="H236" s="231">
        <v>58.75</v>
      </c>
      <c r="I236" s="231">
        <v>60.45</v>
      </c>
      <c r="J236" s="231">
        <v>62.550000000000004</v>
      </c>
      <c r="K236" s="230">
        <v>58.35</v>
      </c>
      <c r="L236" s="230">
        <v>54.55</v>
      </c>
      <c r="M236" s="230">
        <v>68.541610000000006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5571.15</v>
      </c>
      <c r="D237" s="231">
        <v>5570.3</v>
      </c>
      <c r="E237" s="231">
        <v>5522.75</v>
      </c>
      <c r="F237" s="231">
        <v>5474.3499999999995</v>
      </c>
      <c r="G237" s="231">
        <v>5426.7999999999993</v>
      </c>
      <c r="H237" s="231">
        <v>5618.7000000000007</v>
      </c>
      <c r="I237" s="231">
        <v>5666.2500000000018</v>
      </c>
      <c r="J237" s="231">
        <v>5714.6500000000015</v>
      </c>
      <c r="K237" s="230">
        <v>5617.85</v>
      </c>
      <c r="L237" s="230">
        <v>5521.9</v>
      </c>
      <c r="M237" s="230">
        <v>0.51297000000000004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288.10000000000002</v>
      </c>
      <c r="D238" s="231">
        <v>287.2166666666667</v>
      </c>
      <c r="E238" s="231">
        <v>285.43333333333339</v>
      </c>
      <c r="F238" s="231">
        <v>282.76666666666671</v>
      </c>
      <c r="G238" s="231">
        <v>280.98333333333341</v>
      </c>
      <c r="H238" s="231">
        <v>289.88333333333338</v>
      </c>
      <c r="I238" s="231">
        <v>291.66666666666669</v>
      </c>
      <c r="J238" s="231">
        <v>294.33333333333337</v>
      </c>
      <c r="K238" s="230">
        <v>289</v>
      </c>
      <c r="L238" s="230">
        <v>284.55</v>
      </c>
      <c r="M238" s="230">
        <v>5.4534000000000002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155.65</v>
      </c>
      <c r="D239" s="231">
        <v>156.28333333333333</v>
      </c>
      <c r="E239" s="231">
        <v>153.61666666666667</v>
      </c>
      <c r="F239" s="231">
        <v>151.58333333333334</v>
      </c>
      <c r="G239" s="231">
        <v>148.91666666666669</v>
      </c>
      <c r="H239" s="231">
        <v>158.31666666666666</v>
      </c>
      <c r="I239" s="231">
        <v>160.98333333333335</v>
      </c>
      <c r="J239" s="231">
        <v>163.01666666666665</v>
      </c>
      <c r="K239" s="230">
        <v>158.94999999999999</v>
      </c>
      <c r="L239" s="230">
        <v>154.25</v>
      </c>
      <c r="M239" s="230">
        <v>58.998690000000003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371.2</v>
      </c>
      <c r="D240" s="231">
        <v>371.93333333333334</v>
      </c>
      <c r="E240" s="231">
        <v>368.4666666666667</v>
      </c>
      <c r="F240" s="231">
        <v>365.73333333333335</v>
      </c>
      <c r="G240" s="231">
        <v>362.26666666666671</v>
      </c>
      <c r="H240" s="231">
        <v>374.66666666666669</v>
      </c>
      <c r="I240" s="231">
        <v>378.13333333333327</v>
      </c>
      <c r="J240" s="231">
        <v>380.86666666666667</v>
      </c>
      <c r="K240" s="230">
        <v>375.4</v>
      </c>
      <c r="L240" s="230">
        <v>369.2</v>
      </c>
      <c r="M240" s="230">
        <v>29.202120000000001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87.15</v>
      </c>
      <c r="D241" s="231">
        <v>86.583333333333329</v>
      </c>
      <c r="E241" s="231">
        <v>85.86666666666666</v>
      </c>
      <c r="F241" s="231">
        <v>84.583333333333329</v>
      </c>
      <c r="G241" s="231">
        <v>83.86666666666666</v>
      </c>
      <c r="H241" s="231">
        <v>87.86666666666666</v>
      </c>
      <c r="I241" s="231">
        <v>88.583333333333329</v>
      </c>
      <c r="J241" s="231">
        <v>89.86666666666666</v>
      </c>
      <c r="K241" s="230">
        <v>87.3</v>
      </c>
      <c r="L241" s="230">
        <v>85.3</v>
      </c>
      <c r="M241" s="230">
        <v>92.265020000000007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24.05</v>
      </c>
      <c r="D242" s="231">
        <v>24.150000000000002</v>
      </c>
      <c r="E242" s="231">
        <v>23.900000000000006</v>
      </c>
      <c r="F242" s="231">
        <v>23.750000000000004</v>
      </c>
      <c r="G242" s="231">
        <v>23.500000000000007</v>
      </c>
      <c r="H242" s="231">
        <v>24.300000000000004</v>
      </c>
      <c r="I242" s="231">
        <v>24.549999999999997</v>
      </c>
      <c r="J242" s="231">
        <v>24.700000000000003</v>
      </c>
      <c r="K242" s="230">
        <v>24.4</v>
      </c>
      <c r="L242" s="230">
        <v>24</v>
      </c>
      <c r="M242" s="230">
        <v>50.83867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623.5</v>
      </c>
      <c r="D243" s="231">
        <v>618.5</v>
      </c>
      <c r="E243" s="231">
        <v>612.1</v>
      </c>
      <c r="F243" s="231">
        <v>600.70000000000005</v>
      </c>
      <c r="G243" s="231">
        <v>594.30000000000007</v>
      </c>
      <c r="H243" s="231">
        <v>629.9</v>
      </c>
      <c r="I243" s="231">
        <v>636.30000000000007</v>
      </c>
      <c r="J243" s="231">
        <v>647.69999999999993</v>
      </c>
      <c r="K243" s="230">
        <v>624.9</v>
      </c>
      <c r="L243" s="230">
        <v>607.1</v>
      </c>
      <c r="M243" s="230">
        <v>10.835279999999999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33.35</v>
      </c>
      <c r="D244" s="231">
        <v>33.400000000000006</v>
      </c>
      <c r="E244" s="231">
        <v>33.100000000000009</v>
      </c>
      <c r="F244" s="231">
        <v>32.85</v>
      </c>
      <c r="G244" s="231">
        <v>32.550000000000004</v>
      </c>
      <c r="H244" s="231">
        <v>33.650000000000013</v>
      </c>
      <c r="I244" s="231">
        <v>33.95000000000001</v>
      </c>
      <c r="J244" s="231">
        <v>34.200000000000017</v>
      </c>
      <c r="K244" s="230">
        <v>33.700000000000003</v>
      </c>
      <c r="L244" s="230">
        <v>33.15</v>
      </c>
      <c r="M244" s="230">
        <v>390.38713000000001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1409.15</v>
      </c>
      <c r="D245" s="231">
        <v>1415.1833333333334</v>
      </c>
      <c r="E245" s="231">
        <v>1390.0166666666669</v>
      </c>
      <c r="F245" s="231">
        <v>1370.8833333333334</v>
      </c>
      <c r="G245" s="231">
        <v>1345.7166666666669</v>
      </c>
      <c r="H245" s="231">
        <v>1434.3166666666668</v>
      </c>
      <c r="I245" s="231">
        <v>1459.4833333333333</v>
      </c>
      <c r="J245" s="231">
        <v>1478.6166666666668</v>
      </c>
      <c r="K245" s="230">
        <v>1440.35</v>
      </c>
      <c r="L245" s="230">
        <v>1396.05</v>
      </c>
      <c r="M245" s="230">
        <v>1.1696599999999999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347.8</v>
      </c>
      <c r="D246" s="231">
        <v>348.73333333333329</v>
      </c>
      <c r="E246" s="231">
        <v>344.96666666666658</v>
      </c>
      <c r="F246" s="231">
        <v>342.13333333333327</v>
      </c>
      <c r="G246" s="231">
        <v>338.36666666666656</v>
      </c>
      <c r="H246" s="231">
        <v>351.56666666666661</v>
      </c>
      <c r="I246" s="231">
        <v>355.33333333333337</v>
      </c>
      <c r="J246" s="231">
        <v>358.16666666666663</v>
      </c>
      <c r="K246" s="230">
        <v>352.5</v>
      </c>
      <c r="L246" s="230">
        <v>345.9</v>
      </c>
      <c r="M246" s="230">
        <v>0.21457999999999999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478.6</v>
      </c>
      <c r="D247" s="231">
        <v>475.33333333333331</v>
      </c>
      <c r="E247" s="231">
        <v>471.06666666666661</v>
      </c>
      <c r="F247" s="231">
        <v>463.5333333333333</v>
      </c>
      <c r="G247" s="231">
        <v>459.26666666666659</v>
      </c>
      <c r="H247" s="231">
        <v>482.86666666666662</v>
      </c>
      <c r="I247" s="231">
        <v>487.13333333333338</v>
      </c>
      <c r="J247" s="231">
        <v>494.66666666666663</v>
      </c>
      <c r="K247" s="230">
        <v>479.6</v>
      </c>
      <c r="L247" s="230">
        <v>467.8</v>
      </c>
      <c r="M247" s="230">
        <v>11.44253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143.1</v>
      </c>
      <c r="D248" s="231">
        <v>143.39999999999998</v>
      </c>
      <c r="E248" s="231">
        <v>141.59999999999997</v>
      </c>
      <c r="F248" s="231">
        <v>140.1</v>
      </c>
      <c r="G248" s="231">
        <v>138.29999999999998</v>
      </c>
      <c r="H248" s="231">
        <v>144.89999999999995</v>
      </c>
      <c r="I248" s="231">
        <v>146.69999999999996</v>
      </c>
      <c r="J248" s="231">
        <v>148.19999999999993</v>
      </c>
      <c r="K248" s="230">
        <v>145.19999999999999</v>
      </c>
      <c r="L248" s="230">
        <v>141.9</v>
      </c>
      <c r="M248" s="230">
        <v>25.758109999999999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1246.1500000000001</v>
      </c>
      <c r="D249" s="231">
        <v>1243.2166666666667</v>
      </c>
      <c r="E249" s="231">
        <v>1235.4333333333334</v>
      </c>
      <c r="F249" s="231">
        <v>1224.7166666666667</v>
      </c>
      <c r="G249" s="231">
        <v>1216.9333333333334</v>
      </c>
      <c r="H249" s="231">
        <v>1253.9333333333334</v>
      </c>
      <c r="I249" s="231">
        <v>1261.7166666666667</v>
      </c>
      <c r="J249" s="231">
        <v>1272.4333333333334</v>
      </c>
      <c r="K249" s="230">
        <v>1251</v>
      </c>
      <c r="L249" s="230">
        <v>1232.5</v>
      </c>
      <c r="M249" s="230">
        <v>21.063510000000001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14.6</v>
      </c>
      <c r="D250" s="231">
        <v>14.666666666666666</v>
      </c>
      <c r="E250" s="231">
        <v>14.283333333333331</v>
      </c>
      <c r="F250" s="231">
        <v>13.966666666666665</v>
      </c>
      <c r="G250" s="231">
        <v>13.58333333333333</v>
      </c>
      <c r="H250" s="231">
        <v>14.983333333333333</v>
      </c>
      <c r="I250" s="231">
        <v>15.366666666666669</v>
      </c>
      <c r="J250" s="231">
        <v>15.683333333333334</v>
      </c>
      <c r="K250" s="230">
        <v>15.05</v>
      </c>
      <c r="L250" s="230">
        <v>14.35</v>
      </c>
      <c r="M250" s="230">
        <v>110.92265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3888.8</v>
      </c>
      <c r="D251" s="231">
        <v>3863.8166666666671</v>
      </c>
      <c r="E251" s="231">
        <v>3831.6333333333341</v>
      </c>
      <c r="F251" s="231">
        <v>3774.4666666666672</v>
      </c>
      <c r="G251" s="231">
        <v>3742.2833333333342</v>
      </c>
      <c r="H251" s="231">
        <v>3920.983333333334</v>
      </c>
      <c r="I251" s="231">
        <v>3953.1666666666674</v>
      </c>
      <c r="J251" s="231">
        <v>4010.3333333333339</v>
      </c>
      <c r="K251" s="230">
        <v>3896</v>
      </c>
      <c r="L251" s="230">
        <v>3806.65</v>
      </c>
      <c r="M251" s="230">
        <v>2.9643700000000002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1292.8</v>
      </c>
      <c r="D252" s="231">
        <v>1286.2166666666665</v>
      </c>
      <c r="E252" s="231">
        <v>1276.833333333333</v>
      </c>
      <c r="F252" s="231">
        <v>1260.8666666666666</v>
      </c>
      <c r="G252" s="231">
        <v>1251.4833333333331</v>
      </c>
      <c r="H252" s="231">
        <v>1302.1833333333329</v>
      </c>
      <c r="I252" s="231">
        <v>1311.5666666666666</v>
      </c>
      <c r="J252" s="231">
        <v>1327.5333333333328</v>
      </c>
      <c r="K252" s="230">
        <v>1295.5999999999999</v>
      </c>
      <c r="L252" s="230">
        <v>1270.25</v>
      </c>
      <c r="M252" s="230">
        <v>76.259469999999993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560.6</v>
      </c>
      <c r="D253" s="231">
        <v>556.19999999999993</v>
      </c>
      <c r="E253" s="231">
        <v>544.39999999999986</v>
      </c>
      <c r="F253" s="231">
        <v>528.19999999999993</v>
      </c>
      <c r="G253" s="231">
        <v>516.39999999999986</v>
      </c>
      <c r="H253" s="231">
        <v>572.39999999999986</v>
      </c>
      <c r="I253" s="231">
        <v>584.19999999999982</v>
      </c>
      <c r="J253" s="231">
        <v>600.39999999999986</v>
      </c>
      <c r="K253" s="230">
        <v>568</v>
      </c>
      <c r="L253" s="230">
        <v>540</v>
      </c>
      <c r="M253" s="230">
        <v>12.18909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2290.0500000000002</v>
      </c>
      <c r="D254" s="231">
        <v>2281.3666666666668</v>
      </c>
      <c r="E254" s="231">
        <v>2263.6833333333334</v>
      </c>
      <c r="F254" s="231">
        <v>2237.3166666666666</v>
      </c>
      <c r="G254" s="231">
        <v>2219.6333333333332</v>
      </c>
      <c r="H254" s="231">
        <v>2307.7333333333336</v>
      </c>
      <c r="I254" s="231">
        <v>2325.416666666667</v>
      </c>
      <c r="J254" s="231">
        <v>2351.7833333333338</v>
      </c>
      <c r="K254" s="230">
        <v>2299.0500000000002</v>
      </c>
      <c r="L254" s="230">
        <v>2255</v>
      </c>
      <c r="M254" s="230">
        <v>5.2862400000000003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682.15</v>
      </c>
      <c r="D255" s="231">
        <v>678.61666666666667</v>
      </c>
      <c r="E255" s="231">
        <v>673.33333333333337</v>
      </c>
      <c r="F255" s="231">
        <v>664.51666666666665</v>
      </c>
      <c r="G255" s="231">
        <v>659.23333333333335</v>
      </c>
      <c r="H255" s="231">
        <v>687.43333333333339</v>
      </c>
      <c r="I255" s="231">
        <v>692.7166666666667</v>
      </c>
      <c r="J255" s="231">
        <v>701.53333333333342</v>
      </c>
      <c r="K255" s="230">
        <v>683.9</v>
      </c>
      <c r="L255" s="230">
        <v>669.8</v>
      </c>
      <c r="M255" s="230">
        <v>4.3443899999999998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1963.55</v>
      </c>
      <c r="D256" s="231">
        <v>1908.6000000000001</v>
      </c>
      <c r="E256" s="231">
        <v>1804.9500000000003</v>
      </c>
      <c r="F256" s="231">
        <v>1646.3500000000001</v>
      </c>
      <c r="G256" s="231">
        <v>1542.7000000000003</v>
      </c>
      <c r="H256" s="231">
        <v>2067.2000000000003</v>
      </c>
      <c r="I256" s="231">
        <v>2170.8500000000004</v>
      </c>
      <c r="J256" s="231">
        <v>2329.4500000000003</v>
      </c>
      <c r="K256" s="230">
        <v>2012.25</v>
      </c>
      <c r="L256" s="230">
        <v>1750</v>
      </c>
      <c r="M256" s="230">
        <v>0.90312999999999999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2979.5</v>
      </c>
      <c r="D257" s="231">
        <v>2984.8333333333335</v>
      </c>
      <c r="E257" s="231">
        <v>2948.6166666666668</v>
      </c>
      <c r="F257" s="231">
        <v>2917.7333333333331</v>
      </c>
      <c r="G257" s="231">
        <v>2881.5166666666664</v>
      </c>
      <c r="H257" s="231">
        <v>3015.7166666666672</v>
      </c>
      <c r="I257" s="231">
        <v>3051.9333333333334</v>
      </c>
      <c r="J257" s="231">
        <v>3082.8166666666675</v>
      </c>
      <c r="K257" s="230">
        <v>3021.05</v>
      </c>
      <c r="L257" s="230">
        <v>2953.95</v>
      </c>
      <c r="M257" s="230">
        <v>1.0942099999999999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766.9</v>
      </c>
      <c r="D258" s="231">
        <v>763.55000000000007</v>
      </c>
      <c r="E258" s="231">
        <v>755.10000000000014</v>
      </c>
      <c r="F258" s="231">
        <v>743.30000000000007</v>
      </c>
      <c r="G258" s="231">
        <v>734.85000000000014</v>
      </c>
      <c r="H258" s="231">
        <v>775.35000000000014</v>
      </c>
      <c r="I258" s="231">
        <v>783.80000000000018</v>
      </c>
      <c r="J258" s="231">
        <v>795.60000000000014</v>
      </c>
      <c r="K258" s="230">
        <v>772</v>
      </c>
      <c r="L258" s="230">
        <v>751.75</v>
      </c>
      <c r="M258" s="230">
        <v>1.3346100000000001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724.1</v>
      </c>
      <c r="D259" s="231">
        <v>735.46666666666658</v>
      </c>
      <c r="E259" s="231">
        <v>700.93333333333317</v>
      </c>
      <c r="F259" s="231">
        <v>677.76666666666654</v>
      </c>
      <c r="G259" s="231">
        <v>643.23333333333312</v>
      </c>
      <c r="H259" s="231">
        <v>758.63333333333321</v>
      </c>
      <c r="I259" s="231">
        <v>793.16666666666674</v>
      </c>
      <c r="J259" s="231">
        <v>816.33333333333326</v>
      </c>
      <c r="K259" s="230">
        <v>770</v>
      </c>
      <c r="L259" s="230">
        <v>712.3</v>
      </c>
      <c r="M259" s="230">
        <v>10.450950000000001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352.75</v>
      </c>
      <c r="D260" s="231">
        <v>354.65000000000003</v>
      </c>
      <c r="E260" s="231">
        <v>349.05000000000007</v>
      </c>
      <c r="F260" s="231">
        <v>345.35</v>
      </c>
      <c r="G260" s="231">
        <v>339.75000000000006</v>
      </c>
      <c r="H260" s="231">
        <v>358.35000000000008</v>
      </c>
      <c r="I260" s="231">
        <v>363.9500000000001</v>
      </c>
      <c r="J260" s="231">
        <v>367.65000000000009</v>
      </c>
      <c r="K260" s="230">
        <v>360.25</v>
      </c>
      <c r="L260" s="230">
        <v>350.95</v>
      </c>
      <c r="M260" s="230">
        <v>3.42991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66.8</v>
      </c>
      <c r="D261" s="231">
        <v>67.566666666666663</v>
      </c>
      <c r="E261" s="231">
        <v>65.433333333333323</v>
      </c>
      <c r="F261" s="231">
        <v>64.066666666666663</v>
      </c>
      <c r="G261" s="231">
        <v>61.933333333333323</v>
      </c>
      <c r="H261" s="231">
        <v>68.933333333333323</v>
      </c>
      <c r="I261" s="231">
        <v>71.066666666666649</v>
      </c>
      <c r="J261" s="231">
        <v>72.433333333333323</v>
      </c>
      <c r="K261" s="230">
        <v>69.7</v>
      </c>
      <c r="L261" s="230">
        <v>66.2</v>
      </c>
      <c r="M261" s="230">
        <v>23.441739999999999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245.15</v>
      </c>
      <c r="D262" s="231">
        <v>245.29999999999998</v>
      </c>
      <c r="E262" s="231">
        <v>241.94999999999996</v>
      </c>
      <c r="F262" s="231">
        <v>238.74999999999997</v>
      </c>
      <c r="G262" s="231">
        <v>235.39999999999995</v>
      </c>
      <c r="H262" s="231">
        <v>248.49999999999997</v>
      </c>
      <c r="I262" s="231">
        <v>251.85</v>
      </c>
      <c r="J262" s="231">
        <v>255.04999999999998</v>
      </c>
      <c r="K262" s="230">
        <v>248.65</v>
      </c>
      <c r="L262" s="230">
        <v>242.1</v>
      </c>
      <c r="M262" s="230">
        <v>5.80992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704.6</v>
      </c>
      <c r="D263" s="231">
        <v>699.95000000000016</v>
      </c>
      <c r="E263" s="231">
        <v>692.10000000000036</v>
      </c>
      <c r="F263" s="231">
        <v>679.60000000000025</v>
      </c>
      <c r="G263" s="231">
        <v>671.75000000000045</v>
      </c>
      <c r="H263" s="231">
        <v>712.45000000000027</v>
      </c>
      <c r="I263" s="231">
        <v>720.3</v>
      </c>
      <c r="J263" s="231">
        <v>732.80000000000018</v>
      </c>
      <c r="K263" s="230">
        <v>707.8</v>
      </c>
      <c r="L263" s="230">
        <v>687.45</v>
      </c>
      <c r="M263" s="230">
        <v>21.828240000000001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101.05</v>
      </c>
      <c r="D264" s="231">
        <v>100.93333333333334</v>
      </c>
      <c r="E264" s="231">
        <v>100.06666666666668</v>
      </c>
      <c r="F264" s="231">
        <v>99.083333333333343</v>
      </c>
      <c r="G264" s="231">
        <v>98.216666666666683</v>
      </c>
      <c r="H264" s="231">
        <v>101.91666666666667</v>
      </c>
      <c r="I264" s="231">
        <v>102.78333333333335</v>
      </c>
      <c r="J264" s="231">
        <v>103.76666666666667</v>
      </c>
      <c r="K264" s="230">
        <v>101.8</v>
      </c>
      <c r="L264" s="230">
        <v>99.95</v>
      </c>
      <c r="M264" s="230">
        <v>3.0759799999999999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285.3</v>
      </c>
      <c r="D265" s="231">
        <v>285.13333333333333</v>
      </c>
      <c r="E265" s="231">
        <v>282.06666666666666</v>
      </c>
      <c r="F265" s="231">
        <v>278.83333333333331</v>
      </c>
      <c r="G265" s="231">
        <v>275.76666666666665</v>
      </c>
      <c r="H265" s="231">
        <v>288.36666666666667</v>
      </c>
      <c r="I265" s="231">
        <v>291.43333333333328</v>
      </c>
      <c r="J265" s="231">
        <v>294.66666666666669</v>
      </c>
      <c r="K265" s="230">
        <v>288.2</v>
      </c>
      <c r="L265" s="230">
        <v>281.89999999999998</v>
      </c>
      <c r="M265" s="230">
        <v>3.1636299999999999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525.15</v>
      </c>
      <c r="D266" s="231">
        <v>522.98333333333323</v>
      </c>
      <c r="E266" s="231">
        <v>518.16666666666652</v>
      </c>
      <c r="F266" s="231">
        <v>511.18333333333328</v>
      </c>
      <c r="G266" s="231">
        <v>506.36666666666656</v>
      </c>
      <c r="H266" s="231">
        <v>529.96666666666647</v>
      </c>
      <c r="I266" s="231">
        <v>534.7833333333333</v>
      </c>
      <c r="J266" s="231">
        <v>541.76666666666642</v>
      </c>
      <c r="K266" s="230">
        <v>527.79999999999995</v>
      </c>
      <c r="L266" s="230">
        <v>516</v>
      </c>
      <c r="M266" s="230">
        <v>20.397490000000001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469.6</v>
      </c>
      <c r="D267" s="231">
        <v>469.01666666666665</v>
      </c>
      <c r="E267" s="231">
        <v>462.0333333333333</v>
      </c>
      <c r="F267" s="231">
        <v>454.46666666666664</v>
      </c>
      <c r="G267" s="231">
        <v>447.48333333333329</v>
      </c>
      <c r="H267" s="231">
        <v>476.58333333333331</v>
      </c>
      <c r="I267" s="231">
        <v>483.56666666666666</v>
      </c>
      <c r="J267" s="231">
        <v>491.13333333333333</v>
      </c>
      <c r="K267" s="230">
        <v>476</v>
      </c>
      <c r="L267" s="230">
        <v>461.45</v>
      </c>
      <c r="M267" s="230">
        <v>20.05911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380.25</v>
      </c>
      <c r="D268" s="231">
        <v>383.75</v>
      </c>
      <c r="E268" s="231">
        <v>375.55</v>
      </c>
      <c r="F268" s="231">
        <v>370.85</v>
      </c>
      <c r="G268" s="231">
        <v>362.65000000000003</v>
      </c>
      <c r="H268" s="231">
        <v>388.45</v>
      </c>
      <c r="I268" s="231">
        <v>396.65000000000003</v>
      </c>
      <c r="J268" s="231">
        <v>401.34999999999997</v>
      </c>
      <c r="K268" s="230">
        <v>391.95</v>
      </c>
      <c r="L268" s="230">
        <v>379.05</v>
      </c>
      <c r="M268" s="230">
        <v>5.38802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349.95</v>
      </c>
      <c r="D269" s="231">
        <v>349.08333333333331</v>
      </c>
      <c r="E269" s="231">
        <v>344.61666666666662</v>
      </c>
      <c r="F269" s="231">
        <v>339.2833333333333</v>
      </c>
      <c r="G269" s="231">
        <v>334.81666666666661</v>
      </c>
      <c r="H269" s="231">
        <v>354.41666666666663</v>
      </c>
      <c r="I269" s="231">
        <v>358.88333333333333</v>
      </c>
      <c r="J269" s="231">
        <v>364.21666666666664</v>
      </c>
      <c r="K269" s="230">
        <v>353.55</v>
      </c>
      <c r="L269" s="230">
        <v>343.75</v>
      </c>
      <c r="M269" s="230">
        <v>1.7486299999999999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689.15</v>
      </c>
      <c r="D270" s="231">
        <v>692.0333333333333</v>
      </c>
      <c r="E270" s="231">
        <v>684.21666666666658</v>
      </c>
      <c r="F270" s="231">
        <v>679.2833333333333</v>
      </c>
      <c r="G270" s="231">
        <v>671.46666666666658</v>
      </c>
      <c r="H270" s="231">
        <v>696.96666666666658</v>
      </c>
      <c r="I270" s="231">
        <v>704.78333333333319</v>
      </c>
      <c r="J270" s="231">
        <v>709.71666666666658</v>
      </c>
      <c r="K270" s="230">
        <v>699.85</v>
      </c>
      <c r="L270" s="230">
        <v>687.1</v>
      </c>
      <c r="M270" s="230">
        <v>0.82452999999999999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209.75</v>
      </c>
      <c r="D271" s="231">
        <v>209.91666666666666</v>
      </c>
      <c r="E271" s="231">
        <v>208.0333333333333</v>
      </c>
      <c r="F271" s="231">
        <v>206.31666666666663</v>
      </c>
      <c r="G271" s="231">
        <v>204.43333333333328</v>
      </c>
      <c r="H271" s="231">
        <v>211.63333333333333</v>
      </c>
      <c r="I271" s="231">
        <v>213.51666666666671</v>
      </c>
      <c r="J271" s="231">
        <v>215.23333333333335</v>
      </c>
      <c r="K271" s="230">
        <v>211.8</v>
      </c>
      <c r="L271" s="230">
        <v>208.2</v>
      </c>
      <c r="M271" s="230">
        <v>3.47174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576.1</v>
      </c>
      <c r="D272" s="231">
        <v>573.38333333333333</v>
      </c>
      <c r="E272" s="231">
        <v>568.9666666666667</v>
      </c>
      <c r="F272" s="231">
        <v>561.83333333333337</v>
      </c>
      <c r="G272" s="231">
        <v>557.41666666666674</v>
      </c>
      <c r="H272" s="231">
        <v>580.51666666666665</v>
      </c>
      <c r="I272" s="231">
        <v>584.93333333333339</v>
      </c>
      <c r="J272" s="231">
        <v>592.06666666666661</v>
      </c>
      <c r="K272" s="230">
        <v>577.79999999999995</v>
      </c>
      <c r="L272" s="230">
        <v>566.25</v>
      </c>
      <c r="M272" s="230">
        <v>0.88671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2000.7</v>
      </c>
      <c r="D273" s="231">
        <v>2005.8333333333333</v>
      </c>
      <c r="E273" s="231">
        <v>1974.8666666666666</v>
      </c>
      <c r="F273" s="231">
        <v>1949.0333333333333</v>
      </c>
      <c r="G273" s="231">
        <v>1918.0666666666666</v>
      </c>
      <c r="H273" s="231">
        <v>2031.6666666666665</v>
      </c>
      <c r="I273" s="231">
        <v>2062.6333333333332</v>
      </c>
      <c r="J273" s="231">
        <v>2088.4666666666662</v>
      </c>
      <c r="K273" s="230">
        <v>2036.8</v>
      </c>
      <c r="L273" s="230">
        <v>1980</v>
      </c>
      <c r="M273" s="230">
        <v>0.94315000000000004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238.45</v>
      </c>
      <c r="D274" s="231">
        <v>239.4</v>
      </c>
      <c r="E274" s="231">
        <v>237.05</v>
      </c>
      <c r="F274" s="231">
        <v>235.65</v>
      </c>
      <c r="G274" s="231">
        <v>233.3</v>
      </c>
      <c r="H274" s="231">
        <v>240.8</v>
      </c>
      <c r="I274" s="231">
        <v>243.14999999999998</v>
      </c>
      <c r="J274" s="231">
        <v>244.55</v>
      </c>
      <c r="K274" s="230">
        <v>241.75</v>
      </c>
      <c r="L274" s="230">
        <v>238</v>
      </c>
      <c r="M274" s="230">
        <v>1.1424799999999999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938.8</v>
      </c>
      <c r="D275" s="231">
        <v>940.2166666666667</v>
      </c>
      <c r="E275" s="231">
        <v>933.58333333333337</v>
      </c>
      <c r="F275" s="231">
        <v>928.36666666666667</v>
      </c>
      <c r="G275" s="231">
        <v>921.73333333333335</v>
      </c>
      <c r="H275" s="231">
        <v>945.43333333333339</v>
      </c>
      <c r="I275" s="231">
        <v>952.06666666666661</v>
      </c>
      <c r="J275" s="231">
        <v>957.28333333333342</v>
      </c>
      <c r="K275" s="230">
        <v>946.85</v>
      </c>
      <c r="L275" s="230">
        <v>935</v>
      </c>
      <c r="M275" s="230">
        <v>4.3470000000000004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411.6</v>
      </c>
      <c r="D276" s="231">
        <v>412.86666666666662</v>
      </c>
      <c r="E276" s="231">
        <v>405.73333333333323</v>
      </c>
      <c r="F276" s="231">
        <v>399.86666666666662</v>
      </c>
      <c r="G276" s="231">
        <v>392.73333333333323</v>
      </c>
      <c r="H276" s="231">
        <v>418.73333333333323</v>
      </c>
      <c r="I276" s="231">
        <v>425.86666666666656</v>
      </c>
      <c r="J276" s="231">
        <v>431.73333333333323</v>
      </c>
      <c r="K276" s="230">
        <v>420</v>
      </c>
      <c r="L276" s="230">
        <v>407</v>
      </c>
      <c r="M276" s="230">
        <v>4.3232799999999996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1243.6500000000001</v>
      </c>
      <c r="D277" s="231">
        <v>1226.8999999999999</v>
      </c>
      <c r="E277" s="231">
        <v>1206.7999999999997</v>
      </c>
      <c r="F277" s="231">
        <v>1169.9499999999998</v>
      </c>
      <c r="G277" s="231">
        <v>1149.8499999999997</v>
      </c>
      <c r="H277" s="231">
        <v>1263.7499999999998</v>
      </c>
      <c r="I277" s="231">
        <v>1283.8499999999997</v>
      </c>
      <c r="J277" s="231">
        <v>1320.6999999999998</v>
      </c>
      <c r="K277" s="230">
        <v>1247</v>
      </c>
      <c r="L277" s="230">
        <v>1190.05</v>
      </c>
      <c r="M277" s="230">
        <v>4.4910300000000003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510.75</v>
      </c>
      <c r="D278" s="231">
        <v>514.68333333333328</v>
      </c>
      <c r="E278" s="231">
        <v>505.36666666666656</v>
      </c>
      <c r="F278" s="231">
        <v>499.98333333333329</v>
      </c>
      <c r="G278" s="231">
        <v>490.66666666666657</v>
      </c>
      <c r="H278" s="231">
        <v>520.06666666666661</v>
      </c>
      <c r="I278" s="231">
        <v>529.38333333333344</v>
      </c>
      <c r="J278" s="231">
        <v>534.76666666666654</v>
      </c>
      <c r="K278" s="230">
        <v>524</v>
      </c>
      <c r="L278" s="230">
        <v>509.3</v>
      </c>
      <c r="M278" s="230">
        <v>1.80291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107</v>
      </c>
      <c r="D279" s="231">
        <v>107.14999999999999</v>
      </c>
      <c r="E279" s="231">
        <v>105.39999999999998</v>
      </c>
      <c r="F279" s="231">
        <v>103.79999999999998</v>
      </c>
      <c r="G279" s="231">
        <v>102.04999999999997</v>
      </c>
      <c r="H279" s="231">
        <v>108.74999999999999</v>
      </c>
      <c r="I279" s="231">
        <v>110.50000000000001</v>
      </c>
      <c r="J279" s="231">
        <v>112.1</v>
      </c>
      <c r="K279" s="230">
        <v>108.9</v>
      </c>
      <c r="L279" s="230">
        <v>105.55</v>
      </c>
      <c r="M279" s="230">
        <v>36.807200000000002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408.1</v>
      </c>
      <c r="D280" s="231">
        <v>408.91666666666669</v>
      </c>
      <c r="E280" s="231">
        <v>404.98333333333335</v>
      </c>
      <c r="F280" s="231">
        <v>401.86666666666667</v>
      </c>
      <c r="G280" s="231">
        <v>397.93333333333334</v>
      </c>
      <c r="H280" s="231">
        <v>412.03333333333336</v>
      </c>
      <c r="I280" s="231">
        <v>415.96666666666664</v>
      </c>
      <c r="J280" s="231">
        <v>419.08333333333337</v>
      </c>
      <c r="K280" s="230">
        <v>412.85</v>
      </c>
      <c r="L280" s="230">
        <v>405.8</v>
      </c>
      <c r="M280" s="230">
        <v>1.8342700000000001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106.6</v>
      </c>
      <c r="D281" s="231">
        <v>105.11666666666667</v>
      </c>
      <c r="E281" s="231">
        <v>103.23333333333335</v>
      </c>
      <c r="F281" s="231">
        <v>99.866666666666674</v>
      </c>
      <c r="G281" s="231">
        <v>97.983333333333348</v>
      </c>
      <c r="H281" s="231">
        <v>108.48333333333335</v>
      </c>
      <c r="I281" s="231">
        <v>110.36666666666667</v>
      </c>
      <c r="J281" s="231">
        <v>113.73333333333335</v>
      </c>
      <c r="K281" s="230">
        <v>107</v>
      </c>
      <c r="L281" s="230">
        <v>101.75</v>
      </c>
      <c r="M281" s="230">
        <v>33.349690000000002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555.20000000000005</v>
      </c>
      <c r="D282" s="231">
        <v>545.86666666666667</v>
      </c>
      <c r="E282" s="231">
        <v>528.33333333333337</v>
      </c>
      <c r="F282" s="231">
        <v>501.4666666666667</v>
      </c>
      <c r="G282" s="231">
        <v>483.93333333333339</v>
      </c>
      <c r="H282" s="231">
        <v>572.73333333333335</v>
      </c>
      <c r="I282" s="231">
        <v>590.26666666666665</v>
      </c>
      <c r="J282" s="231">
        <v>617.13333333333333</v>
      </c>
      <c r="K282" s="230">
        <v>563.4</v>
      </c>
      <c r="L282" s="230">
        <v>519</v>
      </c>
      <c r="M282" s="230">
        <v>24.418119999999998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1940.2</v>
      </c>
      <c r="D283" s="231">
        <v>1938.7833333333335</v>
      </c>
      <c r="E283" s="231">
        <v>1925.0666666666671</v>
      </c>
      <c r="F283" s="231">
        <v>1909.9333333333336</v>
      </c>
      <c r="G283" s="231">
        <v>1896.2166666666672</v>
      </c>
      <c r="H283" s="231">
        <v>1953.916666666667</v>
      </c>
      <c r="I283" s="231">
        <v>1967.6333333333337</v>
      </c>
      <c r="J283" s="231">
        <v>1982.7666666666669</v>
      </c>
      <c r="K283" s="230">
        <v>1952.5</v>
      </c>
      <c r="L283" s="230">
        <v>1923.65</v>
      </c>
      <c r="M283" s="230">
        <v>34.008800000000001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1590.4</v>
      </c>
      <c r="D284" s="231">
        <v>1579.1666666666667</v>
      </c>
      <c r="E284" s="231">
        <v>1528.3833333333334</v>
      </c>
      <c r="F284" s="231">
        <v>1466.3666666666668</v>
      </c>
      <c r="G284" s="231">
        <v>1415.5833333333335</v>
      </c>
      <c r="H284" s="231">
        <v>1641.1833333333334</v>
      </c>
      <c r="I284" s="231">
        <v>1691.9666666666667</v>
      </c>
      <c r="J284" s="231">
        <v>1753.9833333333333</v>
      </c>
      <c r="K284" s="230">
        <v>1629.95</v>
      </c>
      <c r="L284" s="230">
        <v>1517.15</v>
      </c>
      <c r="M284" s="230">
        <v>1.1015699999999999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99.75</v>
      </c>
      <c r="D285" s="231">
        <v>99.733333333333334</v>
      </c>
      <c r="E285" s="231">
        <v>99.016666666666666</v>
      </c>
      <c r="F285" s="231">
        <v>98.283333333333331</v>
      </c>
      <c r="G285" s="231">
        <v>97.566666666666663</v>
      </c>
      <c r="H285" s="231">
        <v>100.46666666666667</v>
      </c>
      <c r="I285" s="231">
        <v>101.18333333333334</v>
      </c>
      <c r="J285" s="231">
        <v>101.91666666666667</v>
      </c>
      <c r="K285" s="230">
        <v>100.45</v>
      </c>
      <c r="L285" s="230">
        <v>99</v>
      </c>
      <c r="M285" s="230">
        <v>54.902099999999997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3928.55</v>
      </c>
      <c r="D286" s="231">
        <v>3900.6333333333332</v>
      </c>
      <c r="E286" s="231">
        <v>3853.2666666666664</v>
      </c>
      <c r="F286" s="231">
        <v>3777.9833333333331</v>
      </c>
      <c r="G286" s="231">
        <v>3730.6166666666663</v>
      </c>
      <c r="H286" s="231">
        <v>3975.9166666666665</v>
      </c>
      <c r="I286" s="231">
        <v>4023.2833333333333</v>
      </c>
      <c r="J286" s="231">
        <v>4098.5666666666666</v>
      </c>
      <c r="K286" s="230">
        <v>3948</v>
      </c>
      <c r="L286" s="230">
        <v>3825.35</v>
      </c>
      <c r="M286" s="230">
        <v>2.7649400000000002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372.25</v>
      </c>
      <c r="D287" s="231">
        <v>372.76666666666665</v>
      </c>
      <c r="E287" s="231">
        <v>369.13333333333333</v>
      </c>
      <c r="F287" s="231">
        <v>366.01666666666665</v>
      </c>
      <c r="G287" s="231">
        <v>362.38333333333333</v>
      </c>
      <c r="H287" s="231">
        <v>375.88333333333333</v>
      </c>
      <c r="I287" s="231">
        <v>379.51666666666665</v>
      </c>
      <c r="J287" s="231">
        <v>382.63333333333333</v>
      </c>
      <c r="K287" s="230">
        <v>376.4</v>
      </c>
      <c r="L287" s="230">
        <v>369.65</v>
      </c>
      <c r="M287" s="230">
        <v>22.407119999999999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4987.45</v>
      </c>
      <c r="D288" s="231">
        <v>4937.6166666666659</v>
      </c>
      <c r="E288" s="231">
        <v>4859.8333333333321</v>
      </c>
      <c r="F288" s="231">
        <v>4732.2166666666662</v>
      </c>
      <c r="G288" s="231">
        <v>4654.4333333333325</v>
      </c>
      <c r="H288" s="231">
        <v>5065.2333333333318</v>
      </c>
      <c r="I288" s="231">
        <v>5143.0166666666664</v>
      </c>
      <c r="J288" s="231">
        <v>5270.6333333333314</v>
      </c>
      <c r="K288" s="230">
        <v>5015.3999999999996</v>
      </c>
      <c r="L288" s="230">
        <v>4810</v>
      </c>
      <c r="M288" s="230">
        <v>5.6984599999999999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11252.3</v>
      </c>
      <c r="D289" s="231">
        <v>11283.800000000001</v>
      </c>
      <c r="E289" s="231">
        <v>11168.500000000002</v>
      </c>
      <c r="F289" s="231">
        <v>11084.7</v>
      </c>
      <c r="G289" s="231">
        <v>10969.400000000001</v>
      </c>
      <c r="H289" s="231">
        <v>11367.600000000002</v>
      </c>
      <c r="I289" s="231">
        <v>11482.900000000001</v>
      </c>
      <c r="J289" s="231">
        <v>11566.700000000003</v>
      </c>
      <c r="K289" s="230">
        <v>11399.1</v>
      </c>
      <c r="L289" s="230">
        <v>11200</v>
      </c>
      <c r="M289" s="230">
        <v>6.4140000000000003E-2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2216.6</v>
      </c>
      <c r="D290" s="231">
        <v>2205.6666666666665</v>
      </c>
      <c r="E290" s="231">
        <v>2189.333333333333</v>
      </c>
      <c r="F290" s="231">
        <v>2162.0666666666666</v>
      </c>
      <c r="G290" s="231">
        <v>2145.7333333333331</v>
      </c>
      <c r="H290" s="231">
        <v>2232.9333333333329</v>
      </c>
      <c r="I290" s="231">
        <v>2249.266666666666</v>
      </c>
      <c r="J290" s="231">
        <v>2276.5333333333328</v>
      </c>
      <c r="K290" s="230">
        <v>2222</v>
      </c>
      <c r="L290" s="230">
        <v>2178.4</v>
      </c>
      <c r="M290" s="230">
        <v>11.120990000000001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326.55</v>
      </c>
      <c r="D291" s="231">
        <v>326.26666666666665</v>
      </c>
      <c r="E291" s="231">
        <v>323.0333333333333</v>
      </c>
      <c r="F291" s="231">
        <v>319.51666666666665</v>
      </c>
      <c r="G291" s="231">
        <v>316.2833333333333</v>
      </c>
      <c r="H291" s="231">
        <v>329.7833333333333</v>
      </c>
      <c r="I291" s="231">
        <v>333.01666666666665</v>
      </c>
      <c r="J291" s="231">
        <v>336.5333333333333</v>
      </c>
      <c r="K291" s="230">
        <v>329.5</v>
      </c>
      <c r="L291" s="230">
        <v>322.75</v>
      </c>
      <c r="M291" s="230">
        <v>2.7437399999999998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312.10000000000002</v>
      </c>
      <c r="D292" s="231">
        <v>312.21666666666664</v>
      </c>
      <c r="E292" s="231">
        <v>309.48333333333329</v>
      </c>
      <c r="F292" s="231">
        <v>306.86666666666667</v>
      </c>
      <c r="G292" s="231">
        <v>304.13333333333333</v>
      </c>
      <c r="H292" s="231">
        <v>314.83333333333326</v>
      </c>
      <c r="I292" s="231">
        <v>317.56666666666661</v>
      </c>
      <c r="J292" s="231">
        <v>320.18333333333322</v>
      </c>
      <c r="K292" s="230">
        <v>314.95</v>
      </c>
      <c r="L292" s="230">
        <v>309.60000000000002</v>
      </c>
      <c r="M292" s="230">
        <v>11.06701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251.8</v>
      </c>
      <c r="D293" s="231">
        <v>250.98333333333335</v>
      </c>
      <c r="E293" s="231">
        <v>246.8666666666667</v>
      </c>
      <c r="F293" s="231">
        <v>241.93333333333337</v>
      </c>
      <c r="G293" s="231">
        <v>237.81666666666672</v>
      </c>
      <c r="H293" s="231">
        <v>255.91666666666669</v>
      </c>
      <c r="I293" s="231">
        <v>260.03333333333336</v>
      </c>
      <c r="J293" s="231">
        <v>264.9666666666667</v>
      </c>
      <c r="K293" s="230">
        <v>255.1</v>
      </c>
      <c r="L293" s="230">
        <v>246.05</v>
      </c>
      <c r="M293" s="230">
        <v>4.8968699999999998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95.6</v>
      </c>
      <c r="D294" s="231">
        <v>95.183333333333337</v>
      </c>
      <c r="E294" s="231">
        <v>93.916666666666671</v>
      </c>
      <c r="F294" s="231">
        <v>92.233333333333334</v>
      </c>
      <c r="G294" s="231">
        <v>90.966666666666669</v>
      </c>
      <c r="H294" s="231">
        <v>96.866666666666674</v>
      </c>
      <c r="I294" s="231">
        <v>98.133333333333326</v>
      </c>
      <c r="J294" s="231">
        <v>99.816666666666677</v>
      </c>
      <c r="K294" s="230">
        <v>96.45</v>
      </c>
      <c r="L294" s="230">
        <v>93.5</v>
      </c>
      <c r="M294" s="230">
        <v>43.867710000000002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577.5</v>
      </c>
      <c r="D295" s="231">
        <v>574.5</v>
      </c>
      <c r="E295" s="231">
        <v>569.70000000000005</v>
      </c>
      <c r="F295" s="231">
        <v>561.90000000000009</v>
      </c>
      <c r="G295" s="231">
        <v>557.10000000000014</v>
      </c>
      <c r="H295" s="231">
        <v>582.29999999999995</v>
      </c>
      <c r="I295" s="231">
        <v>587.09999999999991</v>
      </c>
      <c r="J295" s="231">
        <v>594.89999999999986</v>
      </c>
      <c r="K295" s="230">
        <v>579.29999999999995</v>
      </c>
      <c r="L295" s="230">
        <v>566.70000000000005</v>
      </c>
      <c r="M295" s="230">
        <v>15.063269999999999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3891.6</v>
      </c>
      <c r="D296" s="231">
        <v>3898.8333333333335</v>
      </c>
      <c r="E296" s="231">
        <v>3872.7666666666669</v>
      </c>
      <c r="F296" s="231">
        <v>3853.9333333333334</v>
      </c>
      <c r="G296" s="231">
        <v>3827.8666666666668</v>
      </c>
      <c r="H296" s="231">
        <v>3917.666666666667</v>
      </c>
      <c r="I296" s="231">
        <v>3943.7333333333336</v>
      </c>
      <c r="J296" s="231">
        <v>3962.5666666666671</v>
      </c>
      <c r="K296" s="230">
        <v>3924.9</v>
      </c>
      <c r="L296" s="230">
        <v>3880</v>
      </c>
      <c r="M296" s="230">
        <v>0.13819999999999999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774.4</v>
      </c>
      <c r="D297" s="231">
        <v>775.13333333333333</v>
      </c>
      <c r="E297" s="231">
        <v>768.86666666666667</v>
      </c>
      <c r="F297" s="231">
        <v>763.33333333333337</v>
      </c>
      <c r="G297" s="231">
        <v>757.06666666666672</v>
      </c>
      <c r="H297" s="231">
        <v>780.66666666666663</v>
      </c>
      <c r="I297" s="231">
        <v>786.93333333333328</v>
      </c>
      <c r="J297" s="231">
        <v>792.46666666666658</v>
      </c>
      <c r="K297" s="230">
        <v>781.4</v>
      </c>
      <c r="L297" s="230">
        <v>769.6</v>
      </c>
      <c r="M297" s="230">
        <v>4.5100100000000003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1445.45</v>
      </c>
      <c r="D298" s="231">
        <v>1448.4833333333333</v>
      </c>
      <c r="E298" s="231">
        <v>1432.9666666666667</v>
      </c>
      <c r="F298" s="231">
        <v>1420.4833333333333</v>
      </c>
      <c r="G298" s="231">
        <v>1404.9666666666667</v>
      </c>
      <c r="H298" s="231">
        <v>1460.9666666666667</v>
      </c>
      <c r="I298" s="231">
        <v>1476.4833333333336</v>
      </c>
      <c r="J298" s="231">
        <v>1488.9666666666667</v>
      </c>
      <c r="K298" s="230">
        <v>1464</v>
      </c>
      <c r="L298" s="230">
        <v>1436</v>
      </c>
      <c r="M298" s="230">
        <v>0.21593000000000001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29.65</v>
      </c>
      <c r="D299" s="231">
        <v>29.766666666666666</v>
      </c>
      <c r="E299" s="231">
        <v>29.383333333333333</v>
      </c>
      <c r="F299" s="231">
        <v>29.116666666666667</v>
      </c>
      <c r="G299" s="231">
        <v>28.733333333333334</v>
      </c>
      <c r="H299" s="231">
        <v>30.033333333333331</v>
      </c>
      <c r="I299" s="231">
        <v>30.416666666666664</v>
      </c>
      <c r="J299" s="231">
        <v>30.68333333333333</v>
      </c>
      <c r="K299" s="230">
        <v>30.15</v>
      </c>
      <c r="L299" s="230">
        <v>29.5</v>
      </c>
      <c r="M299" s="230">
        <v>6.6786300000000001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157</v>
      </c>
      <c r="D300" s="231">
        <v>156.66666666666666</v>
      </c>
      <c r="E300" s="231">
        <v>156.08333333333331</v>
      </c>
      <c r="F300" s="231">
        <v>155.16666666666666</v>
      </c>
      <c r="G300" s="231">
        <v>154.58333333333331</v>
      </c>
      <c r="H300" s="231">
        <v>157.58333333333331</v>
      </c>
      <c r="I300" s="231">
        <v>158.16666666666663</v>
      </c>
      <c r="J300" s="231">
        <v>159.08333333333331</v>
      </c>
      <c r="K300" s="230">
        <v>157.25</v>
      </c>
      <c r="L300" s="230">
        <v>155.75</v>
      </c>
      <c r="M300" s="230">
        <v>0.41183999999999998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95911.45</v>
      </c>
      <c r="D301" s="231">
        <v>96046.366666666654</v>
      </c>
      <c r="E301" s="231">
        <v>95539.333333333314</v>
      </c>
      <c r="F301" s="231">
        <v>95167.21666666666</v>
      </c>
      <c r="G301" s="231">
        <v>94660.18333333332</v>
      </c>
      <c r="H301" s="231">
        <v>96418.483333333308</v>
      </c>
      <c r="I301" s="231">
        <v>96925.516666666663</v>
      </c>
      <c r="J301" s="231">
        <v>97297.633333333302</v>
      </c>
      <c r="K301" s="230">
        <v>96553.4</v>
      </c>
      <c r="L301" s="230">
        <v>95674.25</v>
      </c>
      <c r="M301" s="230">
        <v>7.0849999999999996E-2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1866.15</v>
      </c>
      <c r="D302" s="231">
        <v>1859.2166666666669</v>
      </c>
      <c r="E302" s="231">
        <v>1827.4833333333338</v>
      </c>
      <c r="F302" s="231">
        <v>1788.8166666666668</v>
      </c>
      <c r="G302" s="231">
        <v>1757.0833333333337</v>
      </c>
      <c r="H302" s="231">
        <v>1897.8833333333339</v>
      </c>
      <c r="I302" s="231">
        <v>1929.616666666667</v>
      </c>
      <c r="J302" s="231">
        <v>1968.283333333334</v>
      </c>
      <c r="K302" s="230">
        <v>1890.95</v>
      </c>
      <c r="L302" s="230">
        <v>1820.55</v>
      </c>
      <c r="M302" s="230">
        <v>2.0239199999999999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961.85</v>
      </c>
      <c r="D303" s="231">
        <v>963.7166666666667</v>
      </c>
      <c r="E303" s="231">
        <v>954.13333333333344</v>
      </c>
      <c r="F303" s="231">
        <v>946.41666666666674</v>
      </c>
      <c r="G303" s="231">
        <v>936.83333333333348</v>
      </c>
      <c r="H303" s="231">
        <v>971.43333333333339</v>
      </c>
      <c r="I303" s="231">
        <v>981.01666666666665</v>
      </c>
      <c r="J303" s="231">
        <v>988.73333333333335</v>
      </c>
      <c r="K303" s="230">
        <v>973.3</v>
      </c>
      <c r="L303" s="230">
        <v>956</v>
      </c>
      <c r="M303" s="230">
        <v>1.8638399999999999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1028.5</v>
      </c>
      <c r="D304" s="231">
        <v>1027.8999999999999</v>
      </c>
      <c r="E304" s="231">
        <v>1021.5499999999997</v>
      </c>
      <c r="F304" s="231">
        <v>1014.5999999999999</v>
      </c>
      <c r="G304" s="231">
        <v>1008.2499999999998</v>
      </c>
      <c r="H304" s="231">
        <v>1034.8499999999997</v>
      </c>
      <c r="I304" s="231">
        <v>1041.1999999999996</v>
      </c>
      <c r="J304" s="231">
        <v>1048.1499999999996</v>
      </c>
      <c r="K304" s="230">
        <v>1034.25</v>
      </c>
      <c r="L304" s="230">
        <v>1020.95</v>
      </c>
      <c r="M304" s="230">
        <v>2.0618099999999999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283.14999999999998</v>
      </c>
      <c r="D305" s="231">
        <v>282.15000000000003</v>
      </c>
      <c r="E305" s="231">
        <v>279.55000000000007</v>
      </c>
      <c r="F305" s="231">
        <v>275.95000000000005</v>
      </c>
      <c r="G305" s="231">
        <v>273.35000000000008</v>
      </c>
      <c r="H305" s="231">
        <v>285.75000000000006</v>
      </c>
      <c r="I305" s="231">
        <v>288.35000000000008</v>
      </c>
      <c r="J305" s="231">
        <v>291.95000000000005</v>
      </c>
      <c r="K305" s="230">
        <v>284.75</v>
      </c>
      <c r="L305" s="230">
        <v>278.55</v>
      </c>
      <c r="M305" s="230">
        <v>34.154240000000001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1265.55</v>
      </c>
      <c r="D306" s="231">
        <v>1262.1000000000001</v>
      </c>
      <c r="E306" s="231">
        <v>1254.7500000000002</v>
      </c>
      <c r="F306" s="231">
        <v>1243.95</v>
      </c>
      <c r="G306" s="231">
        <v>1236.6000000000001</v>
      </c>
      <c r="H306" s="231">
        <v>1272.9000000000003</v>
      </c>
      <c r="I306" s="231">
        <v>1280.2500000000002</v>
      </c>
      <c r="J306" s="231">
        <v>1291.0500000000004</v>
      </c>
      <c r="K306" s="230">
        <v>1269.45</v>
      </c>
      <c r="L306" s="230">
        <v>1251.3</v>
      </c>
      <c r="M306" s="230">
        <v>9.1776900000000001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451.55</v>
      </c>
      <c r="D307" s="231">
        <v>452.65000000000003</v>
      </c>
      <c r="E307" s="231">
        <v>445.85000000000008</v>
      </c>
      <c r="F307" s="231">
        <v>440.15000000000003</v>
      </c>
      <c r="G307" s="231">
        <v>433.35000000000008</v>
      </c>
      <c r="H307" s="231">
        <v>458.35000000000008</v>
      </c>
      <c r="I307" s="231">
        <v>465.15000000000003</v>
      </c>
      <c r="J307" s="231">
        <v>470.85000000000008</v>
      </c>
      <c r="K307" s="230">
        <v>459.45</v>
      </c>
      <c r="L307" s="230">
        <v>446.95</v>
      </c>
      <c r="M307" s="230">
        <v>3.9453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290.25</v>
      </c>
      <c r="D308" s="231">
        <v>289.0333333333333</v>
      </c>
      <c r="E308" s="231">
        <v>286.26666666666659</v>
      </c>
      <c r="F308" s="231">
        <v>282.2833333333333</v>
      </c>
      <c r="G308" s="231">
        <v>279.51666666666659</v>
      </c>
      <c r="H308" s="231">
        <v>293.01666666666659</v>
      </c>
      <c r="I308" s="231">
        <v>295.78333333333325</v>
      </c>
      <c r="J308" s="231">
        <v>299.76666666666659</v>
      </c>
      <c r="K308" s="230">
        <v>291.8</v>
      </c>
      <c r="L308" s="230">
        <v>285.05</v>
      </c>
      <c r="M308" s="230">
        <v>1.1480999999999999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404.95</v>
      </c>
      <c r="D309" s="231">
        <v>402.90000000000003</v>
      </c>
      <c r="E309" s="231">
        <v>397.60000000000008</v>
      </c>
      <c r="F309" s="231">
        <v>390.25000000000006</v>
      </c>
      <c r="G309" s="231">
        <v>384.9500000000001</v>
      </c>
      <c r="H309" s="231">
        <v>410.25000000000006</v>
      </c>
      <c r="I309" s="231">
        <v>415.55</v>
      </c>
      <c r="J309" s="231">
        <v>422.90000000000003</v>
      </c>
      <c r="K309" s="230">
        <v>408.2</v>
      </c>
      <c r="L309" s="230">
        <v>395.55</v>
      </c>
      <c r="M309" s="230">
        <v>1.94754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365.05</v>
      </c>
      <c r="D310" s="231">
        <v>365.8</v>
      </c>
      <c r="E310" s="231">
        <v>359.15000000000003</v>
      </c>
      <c r="F310" s="231">
        <v>353.25</v>
      </c>
      <c r="G310" s="231">
        <v>346.6</v>
      </c>
      <c r="H310" s="231">
        <v>371.70000000000005</v>
      </c>
      <c r="I310" s="231">
        <v>378.35</v>
      </c>
      <c r="J310" s="231">
        <v>384.25000000000006</v>
      </c>
      <c r="K310" s="230">
        <v>372.45</v>
      </c>
      <c r="L310" s="230">
        <v>359.9</v>
      </c>
      <c r="M310" s="230">
        <v>0.96589000000000003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109.25</v>
      </c>
      <c r="D311" s="231">
        <v>109.51666666666667</v>
      </c>
      <c r="E311" s="231">
        <v>108.28333333333333</v>
      </c>
      <c r="F311" s="231">
        <v>107.31666666666666</v>
      </c>
      <c r="G311" s="231">
        <v>106.08333333333333</v>
      </c>
      <c r="H311" s="231">
        <v>110.48333333333333</v>
      </c>
      <c r="I311" s="231">
        <v>111.71666666666665</v>
      </c>
      <c r="J311" s="231">
        <v>112.68333333333334</v>
      </c>
      <c r="K311" s="230">
        <v>110.75</v>
      </c>
      <c r="L311" s="230">
        <v>108.55</v>
      </c>
      <c r="M311" s="230">
        <v>82.598330000000004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64.45</v>
      </c>
      <c r="D312" s="231">
        <v>64.466666666666654</v>
      </c>
      <c r="E312" s="231">
        <v>63.683333333333309</v>
      </c>
      <c r="F312" s="231">
        <v>62.916666666666657</v>
      </c>
      <c r="G312" s="231">
        <v>62.133333333333312</v>
      </c>
      <c r="H312" s="231">
        <v>65.233333333333306</v>
      </c>
      <c r="I312" s="231">
        <v>66.016666666666637</v>
      </c>
      <c r="J312" s="231">
        <v>66.783333333333303</v>
      </c>
      <c r="K312" s="230">
        <v>65.25</v>
      </c>
      <c r="L312" s="230">
        <v>63.7</v>
      </c>
      <c r="M312" s="230">
        <v>30.961819999999999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530.25</v>
      </c>
      <c r="D313" s="231">
        <v>528.2833333333333</v>
      </c>
      <c r="E313" s="231">
        <v>525.26666666666665</v>
      </c>
      <c r="F313" s="231">
        <v>520.2833333333333</v>
      </c>
      <c r="G313" s="231">
        <v>517.26666666666665</v>
      </c>
      <c r="H313" s="231">
        <v>533.26666666666665</v>
      </c>
      <c r="I313" s="231">
        <v>536.2833333333333</v>
      </c>
      <c r="J313" s="231">
        <v>541.26666666666665</v>
      </c>
      <c r="K313" s="230">
        <v>531.29999999999995</v>
      </c>
      <c r="L313" s="230">
        <v>523.29999999999995</v>
      </c>
      <c r="M313" s="230">
        <v>4.0445500000000001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9156.65</v>
      </c>
      <c r="D314" s="231">
        <v>9133.4</v>
      </c>
      <c r="E314" s="231">
        <v>9097.0999999999985</v>
      </c>
      <c r="F314" s="231">
        <v>9037.5499999999993</v>
      </c>
      <c r="G314" s="231">
        <v>9001.2499999999982</v>
      </c>
      <c r="H314" s="231">
        <v>9192.9499999999989</v>
      </c>
      <c r="I314" s="231">
        <v>9229.2499999999982</v>
      </c>
      <c r="J314" s="231">
        <v>9288.7999999999993</v>
      </c>
      <c r="K314" s="230">
        <v>9169.7000000000007</v>
      </c>
      <c r="L314" s="230">
        <v>9073.85</v>
      </c>
      <c r="M314" s="230">
        <v>1.82115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1994.55</v>
      </c>
      <c r="D315" s="231">
        <v>1963.9166666666667</v>
      </c>
      <c r="E315" s="231">
        <v>1927.9333333333334</v>
      </c>
      <c r="F315" s="231">
        <v>1861.3166666666666</v>
      </c>
      <c r="G315" s="231">
        <v>1825.3333333333333</v>
      </c>
      <c r="H315" s="231">
        <v>2030.5333333333335</v>
      </c>
      <c r="I315" s="231">
        <v>2066.5166666666664</v>
      </c>
      <c r="J315" s="231">
        <v>2133.1333333333337</v>
      </c>
      <c r="K315" s="230">
        <v>1999.9</v>
      </c>
      <c r="L315" s="230">
        <v>1897.3</v>
      </c>
      <c r="M315" s="230">
        <v>7.20791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676.05</v>
      </c>
      <c r="D316" s="231">
        <v>675.66666666666663</v>
      </c>
      <c r="E316" s="231">
        <v>670.33333333333326</v>
      </c>
      <c r="F316" s="231">
        <v>664.61666666666667</v>
      </c>
      <c r="G316" s="231">
        <v>659.2833333333333</v>
      </c>
      <c r="H316" s="231">
        <v>681.38333333333321</v>
      </c>
      <c r="I316" s="231">
        <v>686.71666666666647</v>
      </c>
      <c r="J316" s="231">
        <v>692.43333333333317</v>
      </c>
      <c r="K316" s="230">
        <v>681</v>
      </c>
      <c r="L316" s="230">
        <v>669.95</v>
      </c>
      <c r="M316" s="230">
        <v>3.8063400000000001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552.54999999999995</v>
      </c>
      <c r="D317" s="231">
        <v>551.55000000000007</v>
      </c>
      <c r="E317" s="231">
        <v>544.25000000000011</v>
      </c>
      <c r="F317" s="231">
        <v>535.95000000000005</v>
      </c>
      <c r="G317" s="231">
        <v>528.65000000000009</v>
      </c>
      <c r="H317" s="231">
        <v>559.85000000000014</v>
      </c>
      <c r="I317" s="231">
        <v>567.15000000000009</v>
      </c>
      <c r="J317" s="231">
        <v>575.45000000000016</v>
      </c>
      <c r="K317" s="230">
        <v>558.85</v>
      </c>
      <c r="L317" s="230">
        <v>543.25</v>
      </c>
      <c r="M317" s="230">
        <v>122.19797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739.75</v>
      </c>
      <c r="D318" s="231">
        <v>749.9</v>
      </c>
      <c r="E318" s="231">
        <v>727.34999999999991</v>
      </c>
      <c r="F318" s="231">
        <v>714.94999999999993</v>
      </c>
      <c r="G318" s="231">
        <v>692.39999999999986</v>
      </c>
      <c r="H318" s="231">
        <v>762.3</v>
      </c>
      <c r="I318" s="231">
        <v>784.84999999999991</v>
      </c>
      <c r="J318" s="231">
        <v>797.25</v>
      </c>
      <c r="K318" s="230">
        <v>772.45</v>
      </c>
      <c r="L318" s="230">
        <v>737.5</v>
      </c>
      <c r="M318" s="230">
        <v>11.045769999999999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683.7</v>
      </c>
      <c r="D319" s="231">
        <v>683.75</v>
      </c>
      <c r="E319" s="231">
        <v>676.55</v>
      </c>
      <c r="F319" s="231">
        <v>669.4</v>
      </c>
      <c r="G319" s="231">
        <v>662.19999999999993</v>
      </c>
      <c r="H319" s="231">
        <v>690.9</v>
      </c>
      <c r="I319" s="231">
        <v>698.1</v>
      </c>
      <c r="J319" s="231">
        <v>705.25</v>
      </c>
      <c r="K319" s="230">
        <v>690.95</v>
      </c>
      <c r="L319" s="230">
        <v>676.6</v>
      </c>
      <c r="M319" s="230">
        <v>0.31559999999999999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898.75</v>
      </c>
      <c r="D320" s="231">
        <v>901.43333333333339</v>
      </c>
      <c r="E320" s="231">
        <v>877.86666666666679</v>
      </c>
      <c r="F320" s="231">
        <v>856.98333333333335</v>
      </c>
      <c r="G320" s="231">
        <v>833.41666666666674</v>
      </c>
      <c r="H320" s="231">
        <v>922.31666666666683</v>
      </c>
      <c r="I320" s="231">
        <v>945.88333333333344</v>
      </c>
      <c r="J320" s="231">
        <v>966.76666666666688</v>
      </c>
      <c r="K320" s="230">
        <v>925</v>
      </c>
      <c r="L320" s="230">
        <v>880.55</v>
      </c>
      <c r="M320" s="230">
        <v>1.37398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1242.5</v>
      </c>
      <c r="D321" s="231">
        <v>1233.25</v>
      </c>
      <c r="E321" s="231">
        <v>1218.5</v>
      </c>
      <c r="F321" s="231">
        <v>1194.5</v>
      </c>
      <c r="G321" s="231">
        <v>1179.75</v>
      </c>
      <c r="H321" s="231">
        <v>1257.25</v>
      </c>
      <c r="I321" s="231">
        <v>1272</v>
      </c>
      <c r="J321" s="231">
        <v>1296</v>
      </c>
      <c r="K321" s="230">
        <v>1248</v>
      </c>
      <c r="L321" s="230">
        <v>1209.25</v>
      </c>
      <c r="M321" s="230">
        <v>2.1467999999999998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55.1</v>
      </c>
      <c r="D322" s="231">
        <v>55.199999999999996</v>
      </c>
      <c r="E322" s="231">
        <v>54.649999999999991</v>
      </c>
      <c r="F322" s="231">
        <v>54.199999999999996</v>
      </c>
      <c r="G322" s="231">
        <v>53.649999999999991</v>
      </c>
      <c r="H322" s="231">
        <v>55.649999999999991</v>
      </c>
      <c r="I322" s="231">
        <v>56.199999999999989</v>
      </c>
      <c r="J322" s="231">
        <v>56.649999999999991</v>
      </c>
      <c r="K322" s="230">
        <v>55.75</v>
      </c>
      <c r="L322" s="230">
        <v>54.75</v>
      </c>
      <c r="M322" s="230">
        <v>89.772639999999996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636.70000000000005</v>
      </c>
      <c r="D323" s="231">
        <v>630.98333333333335</v>
      </c>
      <c r="E323" s="231">
        <v>622.01666666666665</v>
      </c>
      <c r="F323" s="231">
        <v>607.33333333333326</v>
      </c>
      <c r="G323" s="231">
        <v>598.36666666666656</v>
      </c>
      <c r="H323" s="231">
        <v>645.66666666666674</v>
      </c>
      <c r="I323" s="231">
        <v>654.63333333333344</v>
      </c>
      <c r="J323" s="231">
        <v>669.31666666666683</v>
      </c>
      <c r="K323" s="230">
        <v>639.95000000000005</v>
      </c>
      <c r="L323" s="230">
        <v>616.29999999999995</v>
      </c>
      <c r="M323" s="230">
        <v>0.95650999999999997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1968.8</v>
      </c>
      <c r="D324" s="231">
        <v>1950.3333333333333</v>
      </c>
      <c r="E324" s="231">
        <v>1925.9666666666665</v>
      </c>
      <c r="F324" s="231">
        <v>1883.1333333333332</v>
      </c>
      <c r="G324" s="231">
        <v>1858.7666666666664</v>
      </c>
      <c r="H324" s="231">
        <v>1993.1666666666665</v>
      </c>
      <c r="I324" s="231">
        <v>2017.5333333333333</v>
      </c>
      <c r="J324" s="231">
        <v>2060.3666666666668</v>
      </c>
      <c r="K324" s="230">
        <v>1974.7</v>
      </c>
      <c r="L324" s="230">
        <v>1907.5</v>
      </c>
      <c r="M324" s="230">
        <v>5.9697699999999996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1320.15</v>
      </c>
      <c r="D325" s="231">
        <v>1317.3999999999999</v>
      </c>
      <c r="E325" s="231">
        <v>1287.7999999999997</v>
      </c>
      <c r="F325" s="231">
        <v>1255.4499999999998</v>
      </c>
      <c r="G325" s="231">
        <v>1225.8499999999997</v>
      </c>
      <c r="H325" s="231">
        <v>1349.7499999999998</v>
      </c>
      <c r="I325" s="231">
        <v>1379.3499999999997</v>
      </c>
      <c r="J325" s="231">
        <v>1411.6999999999998</v>
      </c>
      <c r="K325" s="230">
        <v>1347</v>
      </c>
      <c r="L325" s="230">
        <v>1285.05</v>
      </c>
      <c r="M325" s="230">
        <v>11.32357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1124.2</v>
      </c>
      <c r="D326" s="231">
        <v>1101.3999999999999</v>
      </c>
      <c r="E326" s="231">
        <v>1068.7999999999997</v>
      </c>
      <c r="F326" s="231">
        <v>1013.3999999999999</v>
      </c>
      <c r="G326" s="231">
        <v>980.79999999999973</v>
      </c>
      <c r="H326" s="231">
        <v>1156.7999999999997</v>
      </c>
      <c r="I326" s="231">
        <v>1189.3999999999996</v>
      </c>
      <c r="J326" s="231">
        <v>1244.7999999999997</v>
      </c>
      <c r="K326" s="230">
        <v>1134</v>
      </c>
      <c r="L326" s="230">
        <v>1046</v>
      </c>
      <c r="M326" s="230">
        <v>43.286459999999998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619.54999999999995</v>
      </c>
      <c r="D327" s="231">
        <v>621.41666666666663</v>
      </c>
      <c r="E327" s="231">
        <v>614.13333333333321</v>
      </c>
      <c r="F327" s="231">
        <v>608.71666666666658</v>
      </c>
      <c r="G327" s="231">
        <v>601.43333333333317</v>
      </c>
      <c r="H327" s="231">
        <v>626.83333333333326</v>
      </c>
      <c r="I327" s="231">
        <v>634.11666666666679</v>
      </c>
      <c r="J327" s="231">
        <v>639.5333333333333</v>
      </c>
      <c r="K327" s="230">
        <v>628.70000000000005</v>
      </c>
      <c r="L327" s="230">
        <v>616</v>
      </c>
      <c r="M327" s="230">
        <v>1.42462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40.200000000000003</v>
      </c>
      <c r="D328" s="231">
        <v>40.31666666666667</v>
      </c>
      <c r="E328" s="231">
        <v>39.88333333333334</v>
      </c>
      <c r="F328" s="231">
        <v>39.56666666666667</v>
      </c>
      <c r="G328" s="231">
        <v>39.13333333333334</v>
      </c>
      <c r="H328" s="231">
        <v>40.63333333333334</v>
      </c>
      <c r="I328" s="231">
        <v>41.066666666666663</v>
      </c>
      <c r="J328" s="231">
        <v>41.38333333333334</v>
      </c>
      <c r="K328" s="230">
        <v>40.75</v>
      </c>
      <c r="L328" s="230">
        <v>40</v>
      </c>
      <c r="M328" s="230">
        <v>26.92558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111.9</v>
      </c>
      <c r="D329" s="231">
        <v>112.63333333333333</v>
      </c>
      <c r="E329" s="231">
        <v>110.76666666666665</v>
      </c>
      <c r="F329" s="231">
        <v>109.63333333333333</v>
      </c>
      <c r="G329" s="231">
        <v>107.76666666666665</v>
      </c>
      <c r="H329" s="231">
        <v>113.76666666666665</v>
      </c>
      <c r="I329" s="231">
        <v>115.63333333333333</v>
      </c>
      <c r="J329" s="231">
        <v>116.76666666666665</v>
      </c>
      <c r="K329" s="230">
        <v>114.5</v>
      </c>
      <c r="L329" s="230">
        <v>111.5</v>
      </c>
      <c r="M329" s="230">
        <v>23.020160000000001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43.55</v>
      </c>
      <c r="D330" s="231">
        <v>43.866666666666674</v>
      </c>
      <c r="E330" s="231">
        <v>43.133333333333347</v>
      </c>
      <c r="F330" s="231">
        <v>42.716666666666676</v>
      </c>
      <c r="G330" s="231">
        <v>41.983333333333348</v>
      </c>
      <c r="H330" s="231">
        <v>44.283333333333346</v>
      </c>
      <c r="I330" s="231">
        <v>45.016666666666666</v>
      </c>
      <c r="J330" s="231">
        <v>45.433333333333344</v>
      </c>
      <c r="K330" s="230">
        <v>44.6</v>
      </c>
      <c r="L330" s="230">
        <v>43.45</v>
      </c>
      <c r="M330" s="230">
        <v>37.4816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91</v>
      </c>
      <c r="D331" s="231">
        <v>90.25</v>
      </c>
      <c r="E331" s="231">
        <v>88.15</v>
      </c>
      <c r="F331" s="231">
        <v>85.300000000000011</v>
      </c>
      <c r="G331" s="231">
        <v>83.200000000000017</v>
      </c>
      <c r="H331" s="231">
        <v>93.1</v>
      </c>
      <c r="I331" s="231">
        <v>95.199999999999989</v>
      </c>
      <c r="J331" s="231">
        <v>98.049999999999983</v>
      </c>
      <c r="K331" s="230">
        <v>92.35</v>
      </c>
      <c r="L331" s="230">
        <v>87.4</v>
      </c>
      <c r="M331" s="230">
        <v>133.9829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219.55</v>
      </c>
      <c r="D332" s="231">
        <v>220.28333333333333</v>
      </c>
      <c r="E332" s="231">
        <v>217.86666666666667</v>
      </c>
      <c r="F332" s="231">
        <v>216.18333333333334</v>
      </c>
      <c r="G332" s="231">
        <v>213.76666666666668</v>
      </c>
      <c r="H332" s="231">
        <v>221.96666666666667</v>
      </c>
      <c r="I332" s="231">
        <v>224.38333333333335</v>
      </c>
      <c r="J332" s="231">
        <v>226.06666666666666</v>
      </c>
      <c r="K332" s="230">
        <v>222.7</v>
      </c>
      <c r="L332" s="230">
        <v>218.6</v>
      </c>
      <c r="M332" s="230">
        <v>1.66343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174.1</v>
      </c>
      <c r="D333" s="231">
        <v>174.76666666666665</v>
      </c>
      <c r="E333" s="231">
        <v>172.48333333333329</v>
      </c>
      <c r="F333" s="231">
        <v>170.86666666666665</v>
      </c>
      <c r="G333" s="231">
        <v>168.58333333333329</v>
      </c>
      <c r="H333" s="231">
        <v>176.3833333333333</v>
      </c>
      <c r="I333" s="231">
        <v>178.66666666666666</v>
      </c>
      <c r="J333" s="231">
        <v>180.2833333333333</v>
      </c>
      <c r="K333" s="230">
        <v>177.05</v>
      </c>
      <c r="L333" s="230">
        <v>173.15</v>
      </c>
      <c r="M333" s="230">
        <v>133.39833999999999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831.35</v>
      </c>
      <c r="D334" s="231">
        <v>828.46666666666658</v>
      </c>
      <c r="E334" s="231">
        <v>800.93333333333317</v>
      </c>
      <c r="F334" s="231">
        <v>770.51666666666654</v>
      </c>
      <c r="G334" s="231">
        <v>742.98333333333312</v>
      </c>
      <c r="H334" s="231">
        <v>858.88333333333321</v>
      </c>
      <c r="I334" s="231">
        <v>886.41666666666674</v>
      </c>
      <c r="J334" s="231">
        <v>916.83333333333326</v>
      </c>
      <c r="K334" s="230">
        <v>856</v>
      </c>
      <c r="L334" s="230">
        <v>798.05</v>
      </c>
      <c r="M334" s="230">
        <v>25.631979999999999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81.650000000000006</v>
      </c>
      <c r="D335" s="231">
        <v>81.233333333333334</v>
      </c>
      <c r="E335" s="231">
        <v>80.566666666666663</v>
      </c>
      <c r="F335" s="231">
        <v>79.483333333333334</v>
      </c>
      <c r="G335" s="231">
        <v>78.816666666666663</v>
      </c>
      <c r="H335" s="231">
        <v>82.316666666666663</v>
      </c>
      <c r="I335" s="231">
        <v>82.98333333333332</v>
      </c>
      <c r="J335" s="231">
        <v>84.066666666666663</v>
      </c>
      <c r="K335" s="230">
        <v>81.900000000000006</v>
      </c>
      <c r="L335" s="230">
        <v>80.150000000000006</v>
      </c>
      <c r="M335" s="230">
        <v>37.476410000000001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4591.5</v>
      </c>
      <c r="D336" s="231">
        <v>4573.0166666666664</v>
      </c>
      <c r="E336" s="231">
        <v>4542.5333333333328</v>
      </c>
      <c r="F336" s="231">
        <v>4493.5666666666666</v>
      </c>
      <c r="G336" s="231">
        <v>4463.083333333333</v>
      </c>
      <c r="H336" s="231">
        <v>4621.9833333333327</v>
      </c>
      <c r="I336" s="231">
        <v>4652.4666666666662</v>
      </c>
      <c r="J336" s="231">
        <v>4701.4333333333325</v>
      </c>
      <c r="K336" s="230">
        <v>4603.5</v>
      </c>
      <c r="L336" s="230">
        <v>4524.05</v>
      </c>
      <c r="M336" s="230">
        <v>0.58538000000000001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601.95000000000005</v>
      </c>
      <c r="D337" s="231">
        <v>599.01666666666677</v>
      </c>
      <c r="E337" s="231">
        <v>588.03333333333353</v>
      </c>
      <c r="F337" s="231">
        <v>574.11666666666679</v>
      </c>
      <c r="G337" s="231">
        <v>563.13333333333355</v>
      </c>
      <c r="H337" s="231">
        <v>612.93333333333351</v>
      </c>
      <c r="I337" s="231">
        <v>623.91666666666686</v>
      </c>
      <c r="J337" s="231">
        <v>637.83333333333348</v>
      </c>
      <c r="K337" s="230">
        <v>610</v>
      </c>
      <c r="L337" s="230">
        <v>585.1</v>
      </c>
      <c r="M337" s="230">
        <v>4.1238799999999998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21494.799999999999</v>
      </c>
      <c r="D338" s="231">
        <v>21538.633333333335</v>
      </c>
      <c r="E338" s="231">
        <v>21378.26666666667</v>
      </c>
      <c r="F338" s="231">
        <v>21261.733333333334</v>
      </c>
      <c r="G338" s="231">
        <v>21101.366666666669</v>
      </c>
      <c r="H338" s="231">
        <v>21655.166666666672</v>
      </c>
      <c r="I338" s="231">
        <v>21815.533333333333</v>
      </c>
      <c r="J338" s="231">
        <v>21932.066666666673</v>
      </c>
      <c r="K338" s="230">
        <v>21699</v>
      </c>
      <c r="L338" s="230">
        <v>21422.1</v>
      </c>
      <c r="M338" s="230">
        <v>0.51095000000000002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58.3</v>
      </c>
      <c r="D339" s="231">
        <v>58.35</v>
      </c>
      <c r="E339" s="231">
        <v>57.85</v>
      </c>
      <c r="F339" s="231">
        <v>57.4</v>
      </c>
      <c r="G339" s="231">
        <v>56.9</v>
      </c>
      <c r="H339" s="231">
        <v>58.800000000000004</v>
      </c>
      <c r="I339" s="231">
        <v>59.300000000000004</v>
      </c>
      <c r="J339" s="231">
        <v>59.750000000000007</v>
      </c>
      <c r="K339" s="230">
        <v>58.85</v>
      </c>
      <c r="L339" s="230">
        <v>57.9</v>
      </c>
      <c r="M339" s="230">
        <v>5.8630199999999997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237</v>
      </c>
      <c r="D340" s="231">
        <v>235.66666666666666</v>
      </c>
      <c r="E340" s="231">
        <v>233.83333333333331</v>
      </c>
      <c r="F340" s="231">
        <v>230.66666666666666</v>
      </c>
      <c r="G340" s="231">
        <v>228.83333333333331</v>
      </c>
      <c r="H340" s="231">
        <v>238.83333333333331</v>
      </c>
      <c r="I340" s="231">
        <v>240.66666666666663</v>
      </c>
      <c r="J340" s="231">
        <v>243.83333333333331</v>
      </c>
      <c r="K340" s="230">
        <v>237.5</v>
      </c>
      <c r="L340" s="230">
        <v>232.5</v>
      </c>
      <c r="M340" s="230">
        <v>8.6464499999999997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328</v>
      </c>
      <c r="D341" s="231">
        <v>328.90000000000003</v>
      </c>
      <c r="E341" s="231">
        <v>322.85000000000008</v>
      </c>
      <c r="F341" s="231">
        <v>317.70000000000005</v>
      </c>
      <c r="G341" s="231">
        <v>311.65000000000009</v>
      </c>
      <c r="H341" s="231">
        <v>334.05000000000007</v>
      </c>
      <c r="I341" s="231">
        <v>340.1</v>
      </c>
      <c r="J341" s="231">
        <v>345.25000000000006</v>
      </c>
      <c r="K341" s="230">
        <v>334.95</v>
      </c>
      <c r="L341" s="230">
        <v>323.75</v>
      </c>
      <c r="M341" s="230">
        <v>10.441079999999999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925.55</v>
      </c>
      <c r="D342" s="231">
        <v>921.69999999999993</v>
      </c>
      <c r="E342" s="231">
        <v>912.39999999999986</v>
      </c>
      <c r="F342" s="231">
        <v>899.24999999999989</v>
      </c>
      <c r="G342" s="231">
        <v>889.94999999999982</v>
      </c>
      <c r="H342" s="231">
        <v>934.84999999999991</v>
      </c>
      <c r="I342" s="231">
        <v>944.14999999999986</v>
      </c>
      <c r="J342" s="231">
        <v>957.3</v>
      </c>
      <c r="K342" s="230">
        <v>931</v>
      </c>
      <c r="L342" s="230">
        <v>908.55</v>
      </c>
      <c r="M342" s="230">
        <v>6.2227399999999999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165.6</v>
      </c>
      <c r="D343" s="231">
        <v>165.36666666666667</v>
      </c>
      <c r="E343" s="231">
        <v>164.33333333333334</v>
      </c>
      <c r="F343" s="231">
        <v>163.06666666666666</v>
      </c>
      <c r="G343" s="231">
        <v>162.03333333333333</v>
      </c>
      <c r="H343" s="231">
        <v>166.63333333333335</v>
      </c>
      <c r="I343" s="231">
        <v>167.66666666666666</v>
      </c>
      <c r="J343" s="231">
        <v>168.93333333333337</v>
      </c>
      <c r="K343" s="230">
        <v>166.4</v>
      </c>
      <c r="L343" s="230">
        <v>164.1</v>
      </c>
      <c r="M343" s="230">
        <v>73.318650000000005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264.35000000000002</v>
      </c>
      <c r="D344" s="231">
        <v>265.28333333333336</v>
      </c>
      <c r="E344" s="231">
        <v>262.16666666666674</v>
      </c>
      <c r="F344" s="231">
        <v>259.98333333333341</v>
      </c>
      <c r="G344" s="231">
        <v>256.86666666666679</v>
      </c>
      <c r="H344" s="231">
        <v>267.4666666666667</v>
      </c>
      <c r="I344" s="231">
        <v>270.58333333333337</v>
      </c>
      <c r="J344" s="231">
        <v>272.76666666666665</v>
      </c>
      <c r="K344" s="230">
        <v>268.39999999999998</v>
      </c>
      <c r="L344" s="230">
        <v>263.10000000000002</v>
      </c>
      <c r="M344" s="230">
        <v>9.3999400000000009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676.75</v>
      </c>
      <c r="D345" s="231">
        <v>681.31666666666672</v>
      </c>
      <c r="E345" s="231">
        <v>667.43333333333339</v>
      </c>
      <c r="F345" s="231">
        <v>658.11666666666667</v>
      </c>
      <c r="G345" s="231">
        <v>644.23333333333335</v>
      </c>
      <c r="H345" s="231">
        <v>690.63333333333344</v>
      </c>
      <c r="I345" s="231">
        <v>704.51666666666688</v>
      </c>
      <c r="J345" s="231">
        <v>713.83333333333348</v>
      </c>
      <c r="K345" s="230">
        <v>695.2</v>
      </c>
      <c r="L345" s="230">
        <v>672</v>
      </c>
      <c r="M345" s="230">
        <v>6.3608700000000002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706.65</v>
      </c>
      <c r="D346" s="231">
        <v>711.88333333333333</v>
      </c>
      <c r="E346" s="231">
        <v>699.26666666666665</v>
      </c>
      <c r="F346" s="231">
        <v>691.88333333333333</v>
      </c>
      <c r="G346" s="231">
        <v>679.26666666666665</v>
      </c>
      <c r="H346" s="231">
        <v>719.26666666666665</v>
      </c>
      <c r="I346" s="231">
        <v>731.88333333333321</v>
      </c>
      <c r="J346" s="231">
        <v>739.26666666666665</v>
      </c>
      <c r="K346" s="230">
        <v>724.5</v>
      </c>
      <c r="L346" s="230">
        <v>704.5</v>
      </c>
      <c r="M346" s="230">
        <v>23.56475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3575.55</v>
      </c>
      <c r="D347" s="231">
        <v>3560.0333333333333</v>
      </c>
      <c r="E347" s="231">
        <v>3540.5166666666664</v>
      </c>
      <c r="F347" s="231">
        <v>3505.4833333333331</v>
      </c>
      <c r="G347" s="231">
        <v>3485.9666666666662</v>
      </c>
      <c r="H347" s="231">
        <v>3595.0666666666666</v>
      </c>
      <c r="I347" s="231">
        <v>3614.5833333333339</v>
      </c>
      <c r="J347" s="231">
        <v>3649.6166666666668</v>
      </c>
      <c r="K347" s="230">
        <v>3579.55</v>
      </c>
      <c r="L347" s="230">
        <v>3525</v>
      </c>
      <c r="M347" s="230">
        <v>0.45194000000000001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219.55</v>
      </c>
      <c r="D348" s="231">
        <v>218.73333333333335</v>
      </c>
      <c r="E348" s="231">
        <v>216.4666666666667</v>
      </c>
      <c r="F348" s="231">
        <v>213.38333333333335</v>
      </c>
      <c r="G348" s="231">
        <v>211.1166666666667</v>
      </c>
      <c r="H348" s="231">
        <v>221.81666666666669</v>
      </c>
      <c r="I348" s="231">
        <v>224.08333333333334</v>
      </c>
      <c r="J348" s="231">
        <v>227.16666666666669</v>
      </c>
      <c r="K348" s="230">
        <v>221</v>
      </c>
      <c r="L348" s="230">
        <v>215.65</v>
      </c>
      <c r="M348" s="230">
        <v>1.353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619.1</v>
      </c>
      <c r="D349" s="231">
        <v>621.69999999999993</v>
      </c>
      <c r="E349" s="231">
        <v>610.74999999999989</v>
      </c>
      <c r="F349" s="231">
        <v>602.4</v>
      </c>
      <c r="G349" s="231">
        <v>591.44999999999993</v>
      </c>
      <c r="H349" s="231">
        <v>630.04999999999984</v>
      </c>
      <c r="I349" s="231">
        <v>640.99999999999989</v>
      </c>
      <c r="J349" s="231">
        <v>649.3499999999998</v>
      </c>
      <c r="K349" s="230">
        <v>632.65</v>
      </c>
      <c r="L349" s="230">
        <v>613.35</v>
      </c>
      <c r="M349" s="230">
        <v>6.4150099999999997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135.15</v>
      </c>
      <c r="D350" s="231">
        <v>134.06666666666666</v>
      </c>
      <c r="E350" s="231">
        <v>132.13333333333333</v>
      </c>
      <c r="F350" s="231">
        <v>129.11666666666667</v>
      </c>
      <c r="G350" s="231">
        <v>127.18333333333334</v>
      </c>
      <c r="H350" s="231">
        <v>137.08333333333331</v>
      </c>
      <c r="I350" s="231">
        <v>139.01666666666665</v>
      </c>
      <c r="J350" s="231">
        <v>142.0333333333333</v>
      </c>
      <c r="K350" s="230">
        <v>136</v>
      </c>
      <c r="L350" s="230">
        <v>131.05000000000001</v>
      </c>
      <c r="M350" s="230">
        <v>28.614249999999998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3318.05</v>
      </c>
      <c r="D351" s="231">
        <v>3300.2833333333328</v>
      </c>
      <c r="E351" s="231">
        <v>3274.2166666666658</v>
      </c>
      <c r="F351" s="231">
        <v>3230.3833333333328</v>
      </c>
      <c r="G351" s="231">
        <v>3204.3166666666657</v>
      </c>
      <c r="H351" s="231">
        <v>3344.1166666666659</v>
      </c>
      <c r="I351" s="231">
        <v>3370.1833333333334</v>
      </c>
      <c r="J351" s="231">
        <v>3414.016666666666</v>
      </c>
      <c r="K351" s="230">
        <v>3326.35</v>
      </c>
      <c r="L351" s="230">
        <v>3256.45</v>
      </c>
      <c r="M351" s="230">
        <v>3.9256700000000002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474.4</v>
      </c>
      <c r="D352" s="231">
        <v>473.05</v>
      </c>
      <c r="E352" s="231">
        <v>469.3</v>
      </c>
      <c r="F352" s="231">
        <v>464.2</v>
      </c>
      <c r="G352" s="231">
        <v>460.45</v>
      </c>
      <c r="H352" s="231">
        <v>478.15000000000003</v>
      </c>
      <c r="I352" s="231">
        <v>481.90000000000003</v>
      </c>
      <c r="J352" s="231">
        <v>487.00000000000006</v>
      </c>
      <c r="K352" s="230">
        <v>476.8</v>
      </c>
      <c r="L352" s="230">
        <v>467.95</v>
      </c>
      <c r="M352" s="230">
        <v>3.8742000000000001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318.89999999999998</v>
      </c>
      <c r="D353" s="231">
        <v>320.11666666666662</v>
      </c>
      <c r="E353" s="231">
        <v>316.28333333333325</v>
      </c>
      <c r="F353" s="231">
        <v>313.66666666666663</v>
      </c>
      <c r="G353" s="231">
        <v>309.83333333333326</v>
      </c>
      <c r="H353" s="231">
        <v>322.73333333333323</v>
      </c>
      <c r="I353" s="231">
        <v>326.56666666666661</v>
      </c>
      <c r="J353" s="231">
        <v>329.18333333333322</v>
      </c>
      <c r="K353" s="230">
        <v>323.95</v>
      </c>
      <c r="L353" s="230">
        <v>317.5</v>
      </c>
      <c r="M353" s="230">
        <v>1.55586</v>
      </c>
      <c r="N353" s="1"/>
      <c r="O353" s="1"/>
    </row>
    <row r="354" spans="1:15" ht="12.75" customHeight="1">
      <c r="A354" s="30">
        <v>344</v>
      </c>
      <c r="B354" s="216" t="s">
        <v>986</v>
      </c>
      <c r="C354" s="230">
        <v>1348</v>
      </c>
      <c r="D354" s="231">
        <v>1355.5166666666667</v>
      </c>
      <c r="E354" s="231">
        <v>1339.4833333333333</v>
      </c>
      <c r="F354" s="231">
        <v>1330.9666666666667</v>
      </c>
      <c r="G354" s="231">
        <v>1314.9333333333334</v>
      </c>
      <c r="H354" s="231">
        <v>1364.0333333333333</v>
      </c>
      <c r="I354" s="231">
        <v>1380.0666666666666</v>
      </c>
      <c r="J354" s="231">
        <v>1388.5833333333333</v>
      </c>
      <c r="K354" s="230">
        <v>1371.55</v>
      </c>
      <c r="L354" s="230">
        <v>1347</v>
      </c>
      <c r="M354" s="230">
        <v>4.8673700000000002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41788.050000000003</v>
      </c>
      <c r="D355" s="231">
        <v>41802.950000000004</v>
      </c>
      <c r="E355" s="231">
        <v>41565.100000000006</v>
      </c>
      <c r="F355" s="231">
        <v>41342.15</v>
      </c>
      <c r="G355" s="231">
        <v>41104.300000000003</v>
      </c>
      <c r="H355" s="231">
        <v>42025.900000000009</v>
      </c>
      <c r="I355" s="231">
        <v>42263.75</v>
      </c>
      <c r="J355" s="231">
        <v>42486.700000000012</v>
      </c>
      <c r="K355" s="230">
        <v>42040.800000000003</v>
      </c>
      <c r="L355" s="230">
        <v>41580</v>
      </c>
      <c r="M355" s="230">
        <v>8.4260000000000002E-2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947.55</v>
      </c>
      <c r="D356" s="231">
        <v>948.18333333333339</v>
      </c>
      <c r="E356" s="231">
        <v>936.36666666666679</v>
      </c>
      <c r="F356" s="231">
        <v>925.18333333333339</v>
      </c>
      <c r="G356" s="231">
        <v>913.36666666666679</v>
      </c>
      <c r="H356" s="231">
        <v>959.36666666666679</v>
      </c>
      <c r="I356" s="231">
        <v>971.18333333333339</v>
      </c>
      <c r="J356" s="231">
        <v>982.36666666666679</v>
      </c>
      <c r="K356" s="230">
        <v>960</v>
      </c>
      <c r="L356" s="230">
        <v>937</v>
      </c>
      <c r="M356" s="230">
        <v>1.24071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5041.1000000000004</v>
      </c>
      <c r="D357" s="231">
        <v>4995.7833333333338</v>
      </c>
      <c r="E357" s="231">
        <v>4935.3166666666675</v>
      </c>
      <c r="F357" s="231">
        <v>4829.5333333333338</v>
      </c>
      <c r="G357" s="231">
        <v>4769.0666666666675</v>
      </c>
      <c r="H357" s="231">
        <v>5101.5666666666675</v>
      </c>
      <c r="I357" s="231">
        <v>5162.0333333333328</v>
      </c>
      <c r="J357" s="231">
        <v>5267.8166666666675</v>
      </c>
      <c r="K357" s="230">
        <v>5056.25</v>
      </c>
      <c r="L357" s="230">
        <v>4890</v>
      </c>
      <c r="M357" s="230">
        <v>4.3377100000000004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226.05</v>
      </c>
      <c r="D358" s="231">
        <v>225.43333333333331</v>
      </c>
      <c r="E358" s="231">
        <v>224.31666666666661</v>
      </c>
      <c r="F358" s="231">
        <v>222.58333333333329</v>
      </c>
      <c r="G358" s="231">
        <v>221.46666666666658</v>
      </c>
      <c r="H358" s="231">
        <v>227.16666666666663</v>
      </c>
      <c r="I358" s="231">
        <v>228.28333333333336</v>
      </c>
      <c r="J358" s="231">
        <v>230.01666666666665</v>
      </c>
      <c r="K358" s="230">
        <v>226.55</v>
      </c>
      <c r="L358" s="230">
        <v>223.7</v>
      </c>
      <c r="M358" s="230">
        <v>8.5539500000000004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3840.7</v>
      </c>
      <c r="D359" s="231">
        <v>3836.5666666666671</v>
      </c>
      <c r="E359" s="231">
        <v>3814.1833333333343</v>
      </c>
      <c r="F359" s="231">
        <v>3787.6666666666674</v>
      </c>
      <c r="G359" s="231">
        <v>3765.2833333333347</v>
      </c>
      <c r="H359" s="231">
        <v>3863.0833333333339</v>
      </c>
      <c r="I359" s="231">
        <v>3885.4666666666662</v>
      </c>
      <c r="J359" s="231">
        <v>3911.9833333333336</v>
      </c>
      <c r="K359" s="230">
        <v>3858.95</v>
      </c>
      <c r="L359" s="230">
        <v>3810.05</v>
      </c>
      <c r="M359" s="230">
        <v>4.9090000000000002E-2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1427.45</v>
      </c>
      <c r="D360" s="231">
        <v>1422.1833333333334</v>
      </c>
      <c r="E360" s="231">
        <v>1405.2666666666669</v>
      </c>
      <c r="F360" s="231">
        <v>1383.0833333333335</v>
      </c>
      <c r="G360" s="231">
        <v>1366.166666666667</v>
      </c>
      <c r="H360" s="231">
        <v>1444.3666666666668</v>
      </c>
      <c r="I360" s="231">
        <v>1461.2833333333333</v>
      </c>
      <c r="J360" s="231">
        <v>1483.4666666666667</v>
      </c>
      <c r="K360" s="230">
        <v>1439.1</v>
      </c>
      <c r="L360" s="230">
        <v>1400</v>
      </c>
      <c r="M360" s="230">
        <v>0.48781999999999998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2535.1999999999998</v>
      </c>
      <c r="D361" s="231">
        <v>2545.2166666666667</v>
      </c>
      <c r="E361" s="231">
        <v>2515.9833333333336</v>
      </c>
      <c r="F361" s="231">
        <v>2496.7666666666669</v>
      </c>
      <c r="G361" s="231">
        <v>2467.5333333333338</v>
      </c>
      <c r="H361" s="231">
        <v>2564.4333333333334</v>
      </c>
      <c r="I361" s="231">
        <v>2593.6666666666661</v>
      </c>
      <c r="J361" s="231">
        <v>2612.8833333333332</v>
      </c>
      <c r="K361" s="230">
        <v>2574.4499999999998</v>
      </c>
      <c r="L361" s="230">
        <v>2526</v>
      </c>
      <c r="M361" s="230">
        <v>2.5529700000000002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75.5</v>
      </c>
      <c r="D362" s="231">
        <v>75.316666666666677</v>
      </c>
      <c r="E362" s="231">
        <v>74.333333333333357</v>
      </c>
      <c r="F362" s="231">
        <v>73.166666666666686</v>
      </c>
      <c r="G362" s="231">
        <v>72.183333333333366</v>
      </c>
      <c r="H362" s="231">
        <v>76.483333333333348</v>
      </c>
      <c r="I362" s="231">
        <v>77.466666666666669</v>
      </c>
      <c r="J362" s="231">
        <v>78.63333333333334</v>
      </c>
      <c r="K362" s="230">
        <v>76.3</v>
      </c>
      <c r="L362" s="230">
        <v>74.150000000000006</v>
      </c>
      <c r="M362" s="230">
        <v>67.037419999999997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967.65</v>
      </c>
      <c r="D363" s="231">
        <v>963.2166666666667</v>
      </c>
      <c r="E363" s="231">
        <v>949.43333333333339</v>
      </c>
      <c r="F363" s="231">
        <v>931.2166666666667</v>
      </c>
      <c r="G363" s="231">
        <v>917.43333333333339</v>
      </c>
      <c r="H363" s="231">
        <v>981.43333333333339</v>
      </c>
      <c r="I363" s="231">
        <v>995.2166666666667</v>
      </c>
      <c r="J363" s="231">
        <v>1013.4333333333334</v>
      </c>
      <c r="K363" s="230">
        <v>977</v>
      </c>
      <c r="L363" s="230">
        <v>945</v>
      </c>
      <c r="M363" s="230">
        <v>0.39019999999999999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3431.35</v>
      </c>
      <c r="D364" s="231">
        <v>3432.6333333333337</v>
      </c>
      <c r="E364" s="231">
        <v>3410.7666666666673</v>
      </c>
      <c r="F364" s="231">
        <v>3390.1833333333338</v>
      </c>
      <c r="G364" s="231">
        <v>3368.3166666666675</v>
      </c>
      <c r="H364" s="231">
        <v>3453.2166666666672</v>
      </c>
      <c r="I364" s="231">
        <v>3475.083333333333</v>
      </c>
      <c r="J364" s="231">
        <v>3495.666666666667</v>
      </c>
      <c r="K364" s="230">
        <v>3454.5</v>
      </c>
      <c r="L364" s="230">
        <v>3412.05</v>
      </c>
      <c r="M364" s="230">
        <v>0.91735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1490</v>
      </c>
      <c r="D365" s="231">
        <v>1516.3999999999999</v>
      </c>
      <c r="E365" s="231">
        <v>1453.5999999999997</v>
      </c>
      <c r="F365" s="231">
        <v>1417.1999999999998</v>
      </c>
      <c r="G365" s="231">
        <v>1354.3999999999996</v>
      </c>
      <c r="H365" s="231">
        <v>1552.7999999999997</v>
      </c>
      <c r="I365" s="231">
        <v>1615.6</v>
      </c>
      <c r="J365" s="231">
        <v>1651.9999999999998</v>
      </c>
      <c r="K365" s="230">
        <v>1579.2</v>
      </c>
      <c r="L365" s="230">
        <v>1480</v>
      </c>
      <c r="M365" s="230">
        <v>3.6336300000000001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346.6</v>
      </c>
      <c r="D366" s="231">
        <v>342.2166666666667</v>
      </c>
      <c r="E366" s="231">
        <v>335.63333333333338</v>
      </c>
      <c r="F366" s="231">
        <v>324.66666666666669</v>
      </c>
      <c r="G366" s="231">
        <v>318.08333333333337</v>
      </c>
      <c r="H366" s="231">
        <v>353.18333333333339</v>
      </c>
      <c r="I366" s="231">
        <v>359.76666666666665</v>
      </c>
      <c r="J366" s="231">
        <v>370.73333333333341</v>
      </c>
      <c r="K366" s="230">
        <v>348.8</v>
      </c>
      <c r="L366" s="230">
        <v>331.25</v>
      </c>
      <c r="M366" s="230">
        <v>48.872410000000002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166.3</v>
      </c>
      <c r="D367" s="231">
        <v>165.78333333333333</v>
      </c>
      <c r="E367" s="231">
        <v>164.61666666666667</v>
      </c>
      <c r="F367" s="231">
        <v>162.93333333333334</v>
      </c>
      <c r="G367" s="231">
        <v>161.76666666666668</v>
      </c>
      <c r="H367" s="231">
        <v>167.46666666666667</v>
      </c>
      <c r="I367" s="231">
        <v>168.63333333333335</v>
      </c>
      <c r="J367" s="231">
        <v>170.31666666666666</v>
      </c>
      <c r="K367" s="230">
        <v>166.95</v>
      </c>
      <c r="L367" s="230">
        <v>164.1</v>
      </c>
      <c r="M367" s="230">
        <v>66.422659999999993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234.35</v>
      </c>
      <c r="D368" s="231">
        <v>235.33333333333334</v>
      </c>
      <c r="E368" s="231">
        <v>231.66666666666669</v>
      </c>
      <c r="F368" s="231">
        <v>228.98333333333335</v>
      </c>
      <c r="G368" s="231">
        <v>225.31666666666669</v>
      </c>
      <c r="H368" s="231">
        <v>238.01666666666668</v>
      </c>
      <c r="I368" s="231">
        <v>241.68333333333337</v>
      </c>
      <c r="J368" s="231">
        <v>244.36666666666667</v>
      </c>
      <c r="K368" s="230">
        <v>239</v>
      </c>
      <c r="L368" s="230">
        <v>232.65</v>
      </c>
      <c r="M368" s="230">
        <v>94.24597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359.75</v>
      </c>
      <c r="D369" s="231">
        <v>360.0333333333333</v>
      </c>
      <c r="E369" s="231">
        <v>356.76666666666659</v>
      </c>
      <c r="F369" s="231">
        <v>353.7833333333333</v>
      </c>
      <c r="G369" s="231">
        <v>350.51666666666659</v>
      </c>
      <c r="H369" s="231">
        <v>363.01666666666659</v>
      </c>
      <c r="I369" s="231">
        <v>366.28333333333325</v>
      </c>
      <c r="J369" s="231">
        <v>369.26666666666659</v>
      </c>
      <c r="K369" s="230">
        <v>363.3</v>
      </c>
      <c r="L369" s="230">
        <v>357.05</v>
      </c>
      <c r="M369" s="230">
        <v>4.1512900000000004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476.8</v>
      </c>
      <c r="D370" s="231">
        <v>477.93333333333339</v>
      </c>
      <c r="E370" s="231">
        <v>473.01666666666677</v>
      </c>
      <c r="F370" s="231">
        <v>469.23333333333335</v>
      </c>
      <c r="G370" s="231">
        <v>464.31666666666672</v>
      </c>
      <c r="H370" s="231">
        <v>481.71666666666681</v>
      </c>
      <c r="I370" s="231">
        <v>486.63333333333344</v>
      </c>
      <c r="J370" s="231">
        <v>490.41666666666686</v>
      </c>
      <c r="K370" s="230">
        <v>482.85</v>
      </c>
      <c r="L370" s="230">
        <v>474.15</v>
      </c>
      <c r="M370" s="230">
        <v>1.21468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594.20000000000005</v>
      </c>
      <c r="D371" s="231">
        <v>590.03333333333342</v>
      </c>
      <c r="E371" s="231">
        <v>575.21666666666681</v>
      </c>
      <c r="F371" s="231">
        <v>556.23333333333335</v>
      </c>
      <c r="G371" s="231">
        <v>541.41666666666674</v>
      </c>
      <c r="H371" s="231">
        <v>609.01666666666688</v>
      </c>
      <c r="I371" s="231">
        <v>623.83333333333348</v>
      </c>
      <c r="J371" s="231">
        <v>642.81666666666695</v>
      </c>
      <c r="K371" s="230">
        <v>604.85</v>
      </c>
      <c r="L371" s="230">
        <v>571.04999999999995</v>
      </c>
      <c r="M371" s="230">
        <v>3.2189399999999999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117.95</v>
      </c>
      <c r="D372" s="231">
        <v>117.68333333333332</v>
      </c>
      <c r="E372" s="231">
        <v>116.36666666666665</v>
      </c>
      <c r="F372" s="231">
        <v>114.78333333333332</v>
      </c>
      <c r="G372" s="231">
        <v>113.46666666666664</v>
      </c>
      <c r="H372" s="231">
        <v>119.26666666666665</v>
      </c>
      <c r="I372" s="231">
        <v>120.58333333333334</v>
      </c>
      <c r="J372" s="231">
        <v>122.16666666666666</v>
      </c>
      <c r="K372" s="230">
        <v>119</v>
      </c>
      <c r="L372" s="230">
        <v>116.1</v>
      </c>
      <c r="M372" s="230">
        <v>0.97675999999999996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1102.8</v>
      </c>
      <c r="D373" s="231">
        <v>1103.7166666666667</v>
      </c>
      <c r="E373" s="231">
        <v>1092.4333333333334</v>
      </c>
      <c r="F373" s="231">
        <v>1082.0666666666666</v>
      </c>
      <c r="G373" s="231">
        <v>1070.7833333333333</v>
      </c>
      <c r="H373" s="231">
        <v>1114.0833333333335</v>
      </c>
      <c r="I373" s="231">
        <v>1125.3666666666668</v>
      </c>
      <c r="J373" s="231">
        <v>1135.7333333333336</v>
      </c>
      <c r="K373" s="230">
        <v>1115</v>
      </c>
      <c r="L373" s="230">
        <v>1093.3499999999999</v>
      </c>
      <c r="M373" s="230">
        <v>4.956E-2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5025.8500000000004</v>
      </c>
      <c r="D374" s="231">
        <v>4985.2833333333338</v>
      </c>
      <c r="E374" s="231">
        <v>4930.5666666666675</v>
      </c>
      <c r="F374" s="231">
        <v>4835.2833333333338</v>
      </c>
      <c r="G374" s="231">
        <v>4780.5666666666675</v>
      </c>
      <c r="H374" s="231">
        <v>5080.5666666666675</v>
      </c>
      <c r="I374" s="231">
        <v>5135.2833333333328</v>
      </c>
      <c r="J374" s="231">
        <v>5230.5666666666675</v>
      </c>
      <c r="K374" s="230">
        <v>5040</v>
      </c>
      <c r="L374" s="230">
        <v>4890</v>
      </c>
      <c r="M374" s="230">
        <v>0.16386000000000001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13505.2</v>
      </c>
      <c r="D375" s="231">
        <v>13568.016666666668</v>
      </c>
      <c r="E375" s="231">
        <v>13408.933333333336</v>
      </c>
      <c r="F375" s="231">
        <v>13312.666666666668</v>
      </c>
      <c r="G375" s="231">
        <v>13153.583333333336</v>
      </c>
      <c r="H375" s="231">
        <v>13664.283333333336</v>
      </c>
      <c r="I375" s="231">
        <v>13823.366666666669</v>
      </c>
      <c r="J375" s="231">
        <v>13919.633333333337</v>
      </c>
      <c r="K375" s="230">
        <v>13727.1</v>
      </c>
      <c r="L375" s="230">
        <v>13471.75</v>
      </c>
      <c r="M375" s="230">
        <v>7.5639999999999999E-2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50.55</v>
      </c>
      <c r="D376" s="231">
        <v>50.333333333333336</v>
      </c>
      <c r="E376" s="231">
        <v>49.916666666666671</v>
      </c>
      <c r="F376" s="231">
        <v>49.283333333333339</v>
      </c>
      <c r="G376" s="231">
        <v>48.866666666666674</v>
      </c>
      <c r="H376" s="231">
        <v>50.966666666666669</v>
      </c>
      <c r="I376" s="231">
        <v>51.38333333333334</v>
      </c>
      <c r="J376" s="231">
        <v>52.016666666666666</v>
      </c>
      <c r="K376" s="230">
        <v>50.75</v>
      </c>
      <c r="L376" s="230">
        <v>49.7</v>
      </c>
      <c r="M376" s="230">
        <v>596.90876000000003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378.55</v>
      </c>
      <c r="D377" s="231">
        <v>380.59999999999997</v>
      </c>
      <c r="E377" s="231">
        <v>374.94999999999993</v>
      </c>
      <c r="F377" s="231">
        <v>371.34999999999997</v>
      </c>
      <c r="G377" s="231">
        <v>365.69999999999993</v>
      </c>
      <c r="H377" s="231">
        <v>384.19999999999993</v>
      </c>
      <c r="I377" s="231">
        <v>389.84999999999991</v>
      </c>
      <c r="J377" s="231">
        <v>393.44999999999993</v>
      </c>
      <c r="K377" s="230">
        <v>386.25</v>
      </c>
      <c r="L377" s="230">
        <v>377</v>
      </c>
      <c r="M377" s="230">
        <v>1.4963200000000001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143.19999999999999</v>
      </c>
      <c r="D378" s="231">
        <v>143.48333333333332</v>
      </c>
      <c r="E378" s="231">
        <v>142.26666666666665</v>
      </c>
      <c r="F378" s="231">
        <v>141.33333333333334</v>
      </c>
      <c r="G378" s="231">
        <v>140.11666666666667</v>
      </c>
      <c r="H378" s="231">
        <v>144.41666666666663</v>
      </c>
      <c r="I378" s="231">
        <v>145.63333333333327</v>
      </c>
      <c r="J378" s="231">
        <v>146.56666666666661</v>
      </c>
      <c r="K378" s="230">
        <v>144.69999999999999</v>
      </c>
      <c r="L378" s="230">
        <v>142.55000000000001</v>
      </c>
      <c r="M378" s="230">
        <v>42.174120000000002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129</v>
      </c>
      <c r="D379" s="231">
        <v>129.4</v>
      </c>
      <c r="E379" s="231">
        <v>128.4</v>
      </c>
      <c r="F379" s="231">
        <v>127.80000000000001</v>
      </c>
      <c r="G379" s="231">
        <v>126.80000000000001</v>
      </c>
      <c r="H379" s="231">
        <v>130</v>
      </c>
      <c r="I379" s="231">
        <v>131</v>
      </c>
      <c r="J379" s="231">
        <v>131.6</v>
      </c>
      <c r="K379" s="230">
        <v>130.4</v>
      </c>
      <c r="L379" s="230">
        <v>128.80000000000001</v>
      </c>
      <c r="M379" s="230">
        <v>75.755920000000003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679</v>
      </c>
      <c r="D380" s="231">
        <v>683.75</v>
      </c>
      <c r="E380" s="231">
        <v>665.5</v>
      </c>
      <c r="F380" s="231">
        <v>652</v>
      </c>
      <c r="G380" s="231">
        <v>633.75</v>
      </c>
      <c r="H380" s="231">
        <v>697.25</v>
      </c>
      <c r="I380" s="231">
        <v>715.5</v>
      </c>
      <c r="J380" s="231">
        <v>729</v>
      </c>
      <c r="K380" s="230">
        <v>702</v>
      </c>
      <c r="L380" s="230">
        <v>670.25</v>
      </c>
      <c r="M380" s="230">
        <v>4.9583700000000004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368.2</v>
      </c>
      <c r="D381" s="231">
        <v>370.58333333333331</v>
      </c>
      <c r="E381" s="231">
        <v>364.16666666666663</v>
      </c>
      <c r="F381" s="231">
        <v>360.13333333333333</v>
      </c>
      <c r="G381" s="231">
        <v>353.71666666666664</v>
      </c>
      <c r="H381" s="231">
        <v>374.61666666666662</v>
      </c>
      <c r="I381" s="231">
        <v>381.03333333333325</v>
      </c>
      <c r="J381" s="231">
        <v>385.06666666666661</v>
      </c>
      <c r="K381" s="230">
        <v>377</v>
      </c>
      <c r="L381" s="230">
        <v>366.55</v>
      </c>
      <c r="M381" s="230">
        <v>6.0103499999999999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1167</v>
      </c>
      <c r="D382" s="231">
        <v>1162.8999999999999</v>
      </c>
      <c r="E382" s="231">
        <v>1151.7999999999997</v>
      </c>
      <c r="F382" s="231">
        <v>1136.5999999999999</v>
      </c>
      <c r="G382" s="231">
        <v>1125.4999999999998</v>
      </c>
      <c r="H382" s="231">
        <v>1178.0999999999997</v>
      </c>
      <c r="I382" s="231">
        <v>1189.1999999999996</v>
      </c>
      <c r="J382" s="231">
        <v>1204.3999999999996</v>
      </c>
      <c r="K382" s="230">
        <v>1174</v>
      </c>
      <c r="L382" s="230">
        <v>1147.7</v>
      </c>
      <c r="M382" s="230">
        <v>1.6903300000000001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115.9</v>
      </c>
      <c r="D383" s="231">
        <v>116.41666666666667</v>
      </c>
      <c r="E383" s="231">
        <v>113.33333333333334</v>
      </c>
      <c r="F383" s="231">
        <v>110.76666666666667</v>
      </c>
      <c r="G383" s="231">
        <v>107.68333333333334</v>
      </c>
      <c r="H383" s="231">
        <v>118.98333333333335</v>
      </c>
      <c r="I383" s="231">
        <v>122.06666666666669</v>
      </c>
      <c r="J383" s="231">
        <v>124.63333333333335</v>
      </c>
      <c r="K383" s="230">
        <v>119.5</v>
      </c>
      <c r="L383" s="230">
        <v>113.85</v>
      </c>
      <c r="M383" s="230">
        <v>221.10095999999999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149.35</v>
      </c>
      <c r="D384" s="231">
        <v>147.86666666666667</v>
      </c>
      <c r="E384" s="231">
        <v>146.13333333333335</v>
      </c>
      <c r="F384" s="231">
        <v>142.91666666666669</v>
      </c>
      <c r="G384" s="231">
        <v>141.18333333333337</v>
      </c>
      <c r="H384" s="231">
        <v>151.08333333333334</v>
      </c>
      <c r="I384" s="231">
        <v>152.81666666666669</v>
      </c>
      <c r="J384" s="231">
        <v>156.03333333333333</v>
      </c>
      <c r="K384" s="230">
        <v>149.6</v>
      </c>
      <c r="L384" s="230">
        <v>144.65</v>
      </c>
      <c r="M384" s="230">
        <v>13.81198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911.4</v>
      </c>
      <c r="D385" s="231">
        <v>908.19999999999993</v>
      </c>
      <c r="E385" s="231">
        <v>896.19999999999982</v>
      </c>
      <c r="F385" s="231">
        <v>880.99999999999989</v>
      </c>
      <c r="G385" s="231">
        <v>868.99999999999977</v>
      </c>
      <c r="H385" s="231">
        <v>923.39999999999986</v>
      </c>
      <c r="I385" s="231">
        <v>935.40000000000009</v>
      </c>
      <c r="J385" s="231">
        <v>950.59999999999991</v>
      </c>
      <c r="K385" s="230">
        <v>920.2</v>
      </c>
      <c r="L385" s="230">
        <v>893</v>
      </c>
      <c r="M385" s="230">
        <v>2.1739700000000002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572.95000000000005</v>
      </c>
      <c r="D386" s="231">
        <v>574.43333333333328</v>
      </c>
      <c r="E386" s="231">
        <v>568.96666666666658</v>
      </c>
      <c r="F386" s="231">
        <v>564.98333333333335</v>
      </c>
      <c r="G386" s="231">
        <v>559.51666666666665</v>
      </c>
      <c r="H386" s="231">
        <v>578.41666666666652</v>
      </c>
      <c r="I386" s="231">
        <v>583.88333333333321</v>
      </c>
      <c r="J386" s="231">
        <v>587.86666666666645</v>
      </c>
      <c r="K386" s="230">
        <v>579.9</v>
      </c>
      <c r="L386" s="230">
        <v>570.45000000000005</v>
      </c>
      <c r="M386" s="230">
        <v>1.04322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187.65</v>
      </c>
      <c r="D387" s="231">
        <v>187.68333333333331</v>
      </c>
      <c r="E387" s="231">
        <v>186.51666666666662</v>
      </c>
      <c r="F387" s="231">
        <v>185.38333333333333</v>
      </c>
      <c r="G387" s="231">
        <v>184.21666666666664</v>
      </c>
      <c r="H387" s="231">
        <v>188.81666666666661</v>
      </c>
      <c r="I387" s="231">
        <v>189.98333333333329</v>
      </c>
      <c r="J387" s="231">
        <v>191.11666666666659</v>
      </c>
      <c r="K387" s="230">
        <v>188.85</v>
      </c>
      <c r="L387" s="230">
        <v>186.55</v>
      </c>
      <c r="M387" s="230">
        <v>1.4763999999999999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104.3</v>
      </c>
      <c r="D388" s="231">
        <v>103.89999999999999</v>
      </c>
      <c r="E388" s="231">
        <v>102.99999999999999</v>
      </c>
      <c r="F388" s="231">
        <v>101.69999999999999</v>
      </c>
      <c r="G388" s="231">
        <v>100.79999999999998</v>
      </c>
      <c r="H388" s="231">
        <v>105.19999999999999</v>
      </c>
      <c r="I388" s="231">
        <v>106.1</v>
      </c>
      <c r="J388" s="231">
        <v>107.39999999999999</v>
      </c>
      <c r="K388" s="230">
        <v>104.8</v>
      </c>
      <c r="L388" s="230">
        <v>102.6</v>
      </c>
      <c r="M388" s="230">
        <v>14.237550000000001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2351.5500000000002</v>
      </c>
      <c r="D389" s="231">
        <v>2350.4</v>
      </c>
      <c r="E389" s="231">
        <v>2326.15</v>
      </c>
      <c r="F389" s="231">
        <v>2300.75</v>
      </c>
      <c r="G389" s="231">
        <v>2276.5</v>
      </c>
      <c r="H389" s="231">
        <v>2375.8000000000002</v>
      </c>
      <c r="I389" s="231">
        <v>2400.0500000000002</v>
      </c>
      <c r="J389" s="231">
        <v>2425.4500000000003</v>
      </c>
      <c r="K389" s="230">
        <v>2374.65</v>
      </c>
      <c r="L389" s="230">
        <v>2325</v>
      </c>
      <c r="M389" s="230">
        <v>0.15395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37.65</v>
      </c>
      <c r="D390" s="231">
        <v>37.733333333333327</v>
      </c>
      <c r="E390" s="231">
        <v>37.066666666666656</v>
      </c>
      <c r="F390" s="231">
        <v>36.483333333333327</v>
      </c>
      <c r="G390" s="231">
        <v>35.816666666666656</v>
      </c>
      <c r="H390" s="231">
        <v>38.316666666666656</v>
      </c>
      <c r="I390" s="231">
        <v>38.983333333333327</v>
      </c>
      <c r="J390" s="231">
        <v>39.566666666666656</v>
      </c>
      <c r="K390" s="230">
        <v>38.4</v>
      </c>
      <c r="L390" s="230">
        <v>37.15</v>
      </c>
      <c r="M390" s="230">
        <v>7.7215100000000003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1560.1</v>
      </c>
      <c r="D391" s="231">
        <v>1539.05</v>
      </c>
      <c r="E391" s="231">
        <v>1513.1</v>
      </c>
      <c r="F391" s="231">
        <v>1466.1</v>
      </c>
      <c r="G391" s="231">
        <v>1440.1499999999999</v>
      </c>
      <c r="H391" s="231">
        <v>1586.05</v>
      </c>
      <c r="I391" s="231">
        <v>1612.0000000000002</v>
      </c>
      <c r="J391" s="231">
        <v>1659</v>
      </c>
      <c r="K391" s="230">
        <v>1565</v>
      </c>
      <c r="L391" s="230">
        <v>1492.05</v>
      </c>
      <c r="M391" s="230">
        <v>1.0046900000000001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169.25</v>
      </c>
      <c r="D392" s="231">
        <v>168.45000000000002</v>
      </c>
      <c r="E392" s="231">
        <v>166.65000000000003</v>
      </c>
      <c r="F392" s="231">
        <v>164.05</v>
      </c>
      <c r="G392" s="231">
        <v>162.25000000000003</v>
      </c>
      <c r="H392" s="231">
        <v>171.05000000000004</v>
      </c>
      <c r="I392" s="231">
        <v>172.85000000000005</v>
      </c>
      <c r="J392" s="231">
        <v>175.45000000000005</v>
      </c>
      <c r="K392" s="230">
        <v>170.25</v>
      </c>
      <c r="L392" s="230">
        <v>165.85</v>
      </c>
      <c r="M392" s="230">
        <v>26.3292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861.9</v>
      </c>
      <c r="D393" s="231">
        <v>862.31666666666661</v>
      </c>
      <c r="E393" s="231">
        <v>857.63333333333321</v>
      </c>
      <c r="F393" s="231">
        <v>853.36666666666656</v>
      </c>
      <c r="G393" s="231">
        <v>848.68333333333317</v>
      </c>
      <c r="H393" s="231">
        <v>866.58333333333326</v>
      </c>
      <c r="I393" s="231">
        <v>871.26666666666665</v>
      </c>
      <c r="J393" s="231">
        <v>875.5333333333333</v>
      </c>
      <c r="K393" s="230">
        <v>867</v>
      </c>
      <c r="L393" s="230">
        <v>858.05</v>
      </c>
      <c r="M393" s="230">
        <v>0.58194000000000001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2455</v>
      </c>
      <c r="D394" s="231">
        <v>2451.1166666666668</v>
      </c>
      <c r="E394" s="231">
        <v>2436.2333333333336</v>
      </c>
      <c r="F394" s="231">
        <v>2417.4666666666667</v>
      </c>
      <c r="G394" s="231">
        <v>2402.5833333333335</v>
      </c>
      <c r="H394" s="231">
        <v>2469.8833333333337</v>
      </c>
      <c r="I394" s="231">
        <v>2484.7666666666669</v>
      </c>
      <c r="J394" s="231">
        <v>2503.5333333333338</v>
      </c>
      <c r="K394" s="230">
        <v>2466</v>
      </c>
      <c r="L394" s="230">
        <v>2432.35</v>
      </c>
      <c r="M394" s="230">
        <v>34.312080000000002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110.15</v>
      </c>
      <c r="D395" s="231">
        <v>112.75</v>
      </c>
      <c r="E395" s="231">
        <v>106.5</v>
      </c>
      <c r="F395" s="231">
        <v>102.85</v>
      </c>
      <c r="G395" s="231">
        <v>96.6</v>
      </c>
      <c r="H395" s="231">
        <v>116.4</v>
      </c>
      <c r="I395" s="231">
        <v>122.65</v>
      </c>
      <c r="J395" s="231">
        <v>126.30000000000001</v>
      </c>
      <c r="K395" s="230">
        <v>119</v>
      </c>
      <c r="L395" s="230">
        <v>109.1</v>
      </c>
      <c r="M395" s="230">
        <v>25.869910000000001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706.15</v>
      </c>
      <c r="D396" s="231">
        <v>712.43333333333339</v>
      </c>
      <c r="E396" s="231">
        <v>694.86666666666679</v>
      </c>
      <c r="F396" s="231">
        <v>683.58333333333337</v>
      </c>
      <c r="G396" s="231">
        <v>666.01666666666677</v>
      </c>
      <c r="H396" s="231">
        <v>723.71666666666681</v>
      </c>
      <c r="I396" s="231">
        <v>741.28333333333342</v>
      </c>
      <c r="J396" s="231">
        <v>752.56666666666683</v>
      </c>
      <c r="K396" s="230">
        <v>730</v>
      </c>
      <c r="L396" s="230">
        <v>701.15</v>
      </c>
      <c r="M396" s="230">
        <v>0.52815000000000001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1406.5</v>
      </c>
      <c r="D397" s="231">
        <v>1423.8166666666666</v>
      </c>
      <c r="E397" s="231">
        <v>1372.6833333333332</v>
      </c>
      <c r="F397" s="231">
        <v>1338.8666666666666</v>
      </c>
      <c r="G397" s="231">
        <v>1287.7333333333331</v>
      </c>
      <c r="H397" s="231">
        <v>1457.6333333333332</v>
      </c>
      <c r="I397" s="231">
        <v>1508.7666666666664</v>
      </c>
      <c r="J397" s="231">
        <v>1542.5833333333333</v>
      </c>
      <c r="K397" s="230">
        <v>1474.95</v>
      </c>
      <c r="L397" s="230">
        <v>1390</v>
      </c>
      <c r="M397" s="230">
        <v>9.3596000000000004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888.1</v>
      </c>
      <c r="D398" s="231">
        <v>889.76666666666677</v>
      </c>
      <c r="E398" s="231">
        <v>882.63333333333355</v>
      </c>
      <c r="F398" s="231">
        <v>877.16666666666674</v>
      </c>
      <c r="G398" s="231">
        <v>870.03333333333353</v>
      </c>
      <c r="H398" s="231">
        <v>895.23333333333358</v>
      </c>
      <c r="I398" s="231">
        <v>902.36666666666679</v>
      </c>
      <c r="J398" s="231">
        <v>907.8333333333336</v>
      </c>
      <c r="K398" s="230">
        <v>896.9</v>
      </c>
      <c r="L398" s="230">
        <v>884.3</v>
      </c>
      <c r="M398" s="230">
        <v>5.4960800000000001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1150.8</v>
      </c>
      <c r="D399" s="231">
        <v>1153.3</v>
      </c>
      <c r="E399" s="231">
        <v>1146.6999999999998</v>
      </c>
      <c r="F399" s="231">
        <v>1142.5999999999999</v>
      </c>
      <c r="G399" s="231">
        <v>1135.9999999999998</v>
      </c>
      <c r="H399" s="231">
        <v>1157.3999999999999</v>
      </c>
      <c r="I399" s="231">
        <v>1163.9999999999998</v>
      </c>
      <c r="J399" s="231">
        <v>1168.0999999999999</v>
      </c>
      <c r="K399" s="230">
        <v>1159.9000000000001</v>
      </c>
      <c r="L399" s="230">
        <v>1149.2</v>
      </c>
      <c r="M399" s="230">
        <v>3.9240400000000002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390.8</v>
      </c>
      <c r="D400" s="231">
        <v>393.38333333333338</v>
      </c>
      <c r="E400" s="231">
        <v>382.81666666666678</v>
      </c>
      <c r="F400" s="231">
        <v>374.83333333333337</v>
      </c>
      <c r="G400" s="231">
        <v>364.26666666666677</v>
      </c>
      <c r="H400" s="231">
        <v>401.36666666666679</v>
      </c>
      <c r="I400" s="231">
        <v>411.93333333333339</v>
      </c>
      <c r="J400" s="231">
        <v>419.9166666666668</v>
      </c>
      <c r="K400" s="230">
        <v>403.95</v>
      </c>
      <c r="L400" s="230">
        <v>385.4</v>
      </c>
      <c r="M400" s="230">
        <v>0.90015000000000001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36</v>
      </c>
      <c r="D401" s="231">
        <v>35.9</v>
      </c>
      <c r="E401" s="231">
        <v>35.599999999999994</v>
      </c>
      <c r="F401" s="231">
        <v>35.199999999999996</v>
      </c>
      <c r="G401" s="231">
        <v>34.899999999999991</v>
      </c>
      <c r="H401" s="231">
        <v>36.299999999999997</v>
      </c>
      <c r="I401" s="231">
        <v>36.599999999999994</v>
      </c>
      <c r="J401" s="231">
        <v>37</v>
      </c>
      <c r="K401" s="230">
        <v>36.200000000000003</v>
      </c>
      <c r="L401" s="230">
        <v>35.5</v>
      </c>
      <c r="M401" s="230">
        <v>26.602650000000001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4371.05</v>
      </c>
      <c r="D402" s="231">
        <v>4370.8</v>
      </c>
      <c r="E402" s="231">
        <v>4344.6500000000005</v>
      </c>
      <c r="F402" s="231">
        <v>4318.25</v>
      </c>
      <c r="G402" s="231">
        <v>4292.1000000000004</v>
      </c>
      <c r="H402" s="231">
        <v>4397.2000000000007</v>
      </c>
      <c r="I402" s="231">
        <v>4423.3500000000004</v>
      </c>
      <c r="J402" s="231">
        <v>4449.7500000000009</v>
      </c>
      <c r="K402" s="230">
        <v>4396.95</v>
      </c>
      <c r="L402" s="230">
        <v>4344.3999999999996</v>
      </c>
      <c r="M402" s="230">
        <v>8.702E-2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2458.6</v>
      </c>
      <c r="D403" s="231">
        <v>2445.8333333333335</v>
      </c>
      <c r="E403" s="231">
        <v>2423.2666666666669</v>
      </c>
      <c r="F403" s="231">
        <v>2387.9333333333334</v>
      </c>
      <c r="G403" s="231">
        <v>2365.3666666666668</v>
      </c>
      <c r="H403" s="231">
        <v>2481.166666666667</v>
      </c>
      <c r="I403" s="231">
        <v>2503.7333333333336</v>
      </c>
      <c r="J403" s="231">
        <v>2539.0666666666671</v>
      </c>
      <c r="K403" s="230">
        <v>2468.4</v>
      </c>
      <c r="L403" s="230">
        <v>2410.5</v>
      </c>
      <c r="M403" s="230">
        <v>2.0380600000000002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79.900000000000006</v>
      </c>
      <c r="D404" s="231">
        <v>80.116666666666674</v>
      </c>
      <c r="E404" s="231">
        <v>79.033333333333346</v>
      </c>
      <c r="F404" s="231">
        <v>78.166666666666671</v>
      </c>
      <c r="G404" s="231">
        <v>77.083333333333343</v>
      </c>
      <c r="H404" s="231">
        <v>80.983333333333348</v>
      </c>
      <c r="I404" s="231">
        <v>82.066666666666663</v>
      </c>
      <c r="J404" s="231">
        <v>82.933333333333351</v>
      </c>
      <c r="K404" s="230">
        <v>81.2</v>
      </c>
      <c r="L404" s="230">
        <v>79.25</v>
      </c>
      <c r="M404" s="230">
        <v>156.34495999999999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6319.15</v>
      </c>
      <c r="D405" s="231">
        <v>6308.05</v>
      </c>
      <c r="E405" s="231">
        <v>6274.1</v>
      </c>
      <c r="F405" s="231">
        <v>6229.05</v>
      </c>
      <c r="G405" s="231">
        <v>6195.1</v>
      </c>
      <c r="H405" s="231">
        <v>6353.1</v>
      </c>
      <c r="I405" s="231">
        <v>6387.0499999999993</v>
      </c>
      <c r="J405" s="231">
        <v>6432.1</v>
      </c>
      <c r="K405" s="230">
        <v>6342</v>
      </c>
      <c r="L405" s="230">
        <v>6263</v>
      </c>
      <c r="M405" s="230">
        <v>0.29135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1295.55</v>
      </c>
      <c r="D406" s="231">
        <v>1298.5833333333333</v>
      </c>
      <c r="E406" s="231">
        <v>1280.9666666666665</v>
      </c>
      <c r="F406" s="231">
        <v>1266.3833333333332</v>
      </c>
      <c r="G406" s="231">
        <v>1248.7666666666664</v>
      </c>
      <c r="H406" s="231">
        <v>1313.1666666666665</v>
      </c>
      <c r="I406" s="231">
        <v>1330.7833333333333</v>
      </c>
      <c r="J406" s="231">
        <v>1345.3666666666666</v>
      </c>
      <c r="K406" s="230">
        <v>1316.2</v>
      </c>
      <c r="L406" s="230">
        <v>1284</v>
      </c>
      <c r="M406" s="230">
        <v>0.48864999999999997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2832.85</v>
      </c>
      <c r="D407" s="231">
        <v>2829.4499999999994</v>
      </c>
      <c r="E407" s="231">
        <v>2808.9499999999989</v>
      </c>
      <c r="F407" s="231">
        <v>2785.0499999999997</v>
      </c>
      <c r="G407" s="231">
        <v>2764.5499999999993</v>
      </c>
      <c r="H407" s="231">
        <v>2853.3499999999985</v>
      </c>
      <c r="I407" s="231">
        <v>2873.8499999999995</v>
      </c>
      <c r="J407" s="231">
        <v>2897.7499999999982</v>
      </c>
      <c r="K407" s="230">
        <v>2849.95</v>
      </c>
      <c r="L407" s="230">
        <v>2805.55</v>
      </c>
      <c r="M407" s="230">
        <v>0.29331000000000002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489.4</v>
      </c>
      <c r="D408" s="231">
        <v>494.8</v>
      </c>
      <c r="E408" s="231">
        <v>482.6</v>
      </c>
      <c r="F408" s="231">
        <v>475.8</v>
      </c>
      <c r="G408" s="231">
        <v>463.6</v>
      </c>
      <c r="H408" s="231">
        <v>501.6</v>
      </c>
      <c r="I408" s="231">
        <v>513.79999999999995</v>
      </c>
      <c r="J408" s="231">
        <v>520.6</v>
      </c>
      <c r="K408" s="230">
        <v>507</v>
      </c>
      <c r="L408" s="230">
        <v>488</v>
      </c>
      <c r="M408" s="230">
        <v>1.1611899999999999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1031.05</v>
      </c>
      <c r="D409" s="231">
        <v>1036</v>
      </c>
      <c r="E409" s="231">
        <v>1025.05</v>
      </c>
      <c r="F409" s="231">
        <v>1019.05</v>
      </c>
      <c r="G409" s="231">
        <v>1008.0999999999999</v>
      </c>
      <c r="H409" s="231">
        <v>1042</v>
      </c>
      <c r="I409" s="231">
        <v>1052.9499999999998</v>
      </c>
      <c r="J409" s="231">
        <v>1058.95</v>
      </c>
      <c r="K409" s="230">
        <v>1046.95</v>
      </c>
      <c r="L409" s="230">
        <v>1030</v>
      </c>
      <c r="M409" s="230">
        <v>8.2119999999999999E-2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245.5</v>
      </c>
      <c r="D410" s="231">
        <v>246.54999999999998</v>
      </c>
      <c r="E410" s="231">
        <v>242.39999999999998</v>
      </c>
      <c r="F410" s="231">
        <v>239.29999999999998</v>
      </c>
      <c r="G410" s="231">
        <v>235.14999999999998</v>
      </c>
      <c r="H410" s="231">
        <v>249.64999999999998</v>
      </c>
      <c r="I410" s="231">
        <v>253.8</v>
      </c>
      <c r="J410" s="231">
        <v>256.89999999999998</v>
      </c>
      <c r="K410" s="230">
        <v>250.7</v>
      </c>
      <c r="L410" s="230">
        <v>243.45</v>
      </c>
      <c r="M410" s="230">
        <v>3.4969000000000001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731.8</v>
      </c>
      <c r="D411" s="231">
        <v>729.46666666666658</v>
      </c>
      <c r="E411" s="231">
        <v>717.63333333333321</v>
      </c>
      <c r="F411" s="231">
        <v>703.46666666666658</v>
      </c>
      <c r="G411" s="231">
        <v>691.63333333333321</v>
      </c>
      <c r="H411" s="231">
        <v>743.63333333333321</v>
      </c>
      <c r="I411" s="231">
        <v>755.46666666666647</v>
      </c>
      <c r="J411" s="231">
        <v>769.63333333333321</v>
      </c>
      <c r="K411" s="230">
        <v>741.3</v>
      </c>
      <c r="L411" s="230">
        <v>715.3</v>
      </c>
      <c r="M411" s="230">
        <v>0.60085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24468.65</v>
      </c>
      <c r="D412" s="231">
        <v>24539.7</v>
      </c>
      <c r="E412" s="231">
        <v>24163.15</v>
      </c>
      <c r="F412" s="231">
        <v>23857.65</v>
      </c>
      <c r="G412" s="231">
        <v>23481.100000000002</v>
      </c>
      <c r="H412" s="231">
        <v>24845.200000000001</v>
      </c>
      <c r="I412" s="231">
        <v>25221.749999999996</v>
      </c>
      <c r="J412" s="231">
        <v>25527.25</v>
      </c>
      <c r="K412" s="230">
        <v>24916.25</v>
      </c>
      <c r="L412" s="230">
        <v>24234.2</v>
      </c>
      <c r="M412" s="230">
        <v>0.33884999999999998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43.7</v>
      </c>
      <c r="D413" s="231">
        <v>43.933333333333337</v>
      </c>
      <c r="E413" s="231">
        <v>43.366666666666674</v>
      </c>
      <c r="F413" s="231">
        <v>43.033333333333339</v>
      </c>
      <c r="G413" s="231">
        <v>42.466666666666676</v>
      </c>
      <c r="H413" s="231">
        <v>44.266666666666673</v>
      </c>
      <c r="I413" s="231">
        <v>44.833333333333336</v>
      </c>
      <c r="J413" s="231">
        <v>45.166666666666671</v>
      </c>
      <c r="K413" s="230">
        <v>44.5</v>
      </c>
      <c r="L413" s="230">
        <v>43.6</v>
      </c>
      <c r="M413" s="230">
        <v>57.325110000000002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1319.3</v>
      </c>
      <c r="D414" s="231">
        <v>1321.0666666666666</v>
      </c>
      <c r="E414" s="231">
        <v>1304.2333333333331</v>
      </c>
      <c r="F414" s="231">
        <v>1289.1666666666665</v>
      </c>
      <c r="G414" s="231">
        <v>1272.333333333333</v>
      </c>
      <c r="H414" s="231">
        <v>1336.1333333333332</v>
      </c>
      <c r="I414" s="231">
        <v>1352.9666666666667</v>
      </c>
      <c r="J414" s="231">
        <v>1368.0333333333333</v>
      </c>
      <c r="K414" s="230">
        <v>1337.9</v>
      </c>
      <c r="L414" s="230">
        <v>1306</v>
      </c>
      <c r="M414" s="230">
        <v>7.4481200000000003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296.8</v>
      </c>
      <c r="D415" s="276">
        <v>297.16666666666669</v>
      </c>
      <c r="E415" s="276">
        <v>294.58333333333337</v>
      </c>
      <c r="F415" s="276">
        <v>292.36666666666667</v>
      </c>
      <c r="G415" s="276">
        <v>289.78333333333336</v>
      </c>
      <c r="H415" s="276">
        <v>299.38333333333338</v>
      </c>
      <c r="I415" s="276">
        <v>301.96666666666675</v>
      </c>
      <c r="J415" s="276">
        <v>304.18333333333339</v>
      </c>
      <c r="K415" s="275">
        <v>299.75</v>
      </c>
      <c r="L415" s="275">
        <v>294.95</v>
      </c>
      <c r="M415" s="275">
        <v>0.62419000000000002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3399.7</v>
      </c>
      <c r="D416" s="231">
        <v>3439.9166666666665</v>
      </c>
      <c r="E416" s="231">
        <v>3273.833333333333</v>
      </c>
      <c r="F416" s="231">
        <v>3147.9666666666667</v>
      </c>
      <c r="G416" s="231">
        <v>2981.8833333333332</v>
      </c>
      <c r="H416" s="231">
        <v>3565.7833333333328</v>
      </c>
      <c r="I416" s="231">
        <v>3731.8666666666659</v>
      </c>
      <c r="J416" s="231">
        <v>3857.7333333333327</v>
      </c>
      <c r="K416" s="230">
        <v>3606</v>
      </c>
      <c r="L416" s="230">
        <v>3314.05</v>
      </c>
      <c r="M416" s="230">
        <v>49.357900000000001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516.95000000000005</v>
      </c>
      <c r="D417" s="231">
        <v>521.16666666666674</v>
      </c>
      <c r="E417" s="231">
        <v>508.23333333333346</v>
      </c>
      <c r="F417" s="231">
        <v>499.51666666666677</v>
      </c>
      <c r="G417" s="231">
        <v>486.58333333333348</v>
      </c>
      <c r="H417" s="231">
        <v>529.88333333333344</v>
      </c>
      <c r="I417" s="231">
        <v>542.81666666666683</v>
      </c>
      <c r="J417" s="231">
        <v>551.53333333333342</v>
      </c>
      <c r="K417" s="230">
        <v>534.1</v>
      </c>
      <c r="L417" s="230">
        <v>512.45000000000005</v>
      </c>
      <c r="M417" s="230">
        <v>3.2177899999999999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3814.1</v>
      </c>
      <c r="D418" s="231">
        <v>3813.1</v>
      </c>
      <c r="E418" s="231">
        <v>3796.2</v>
      </c>
      <c r="F418" s="231">
        <v>3778.2999999999997</v>
      </c>
      <c r="G418" s="231">
        <v>3761.3999999999996</v>
      </c>
      <c r="H418" s="231">
        <v>3831</v>
      </c>
      <c r="I418" s="231">
        <v>3847.9000000000005</v>
      </c>
      <c r="J418" s="231">
        <v>3865.8</v>
      </c>
      <c r="K418" s="230">
        <v>3830</v>
      </c>
      <c r="L418" s="230">
        <v>3795.2</v>
      </c>
      <c r="M418" s="230">
        <v>0.32393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528.85</v>
      </c>
      <c r="D419" s="231">
        <v>532.9</v>
      </c>
      <c r="E419" s="231">
        <v>523.5</v>
      </c>
      <c r="F419" s="231">
        <v>518.15</v>
      </c>
      <c r="G419" s="231">
        <v>508.75</v>
      </c>
      <c r="H419" s="231">
        <v>538.25</v>
      </c>
      <c r="I419" s="231">
        <v>547.64999999999986</v>
      </c>
      <c r="J419" s="231">
        <v>553</v>
      </c>
      <c r="K419" s="230">
        <v>542.29999999999995</v>
      </c>
      <c r="L419" s="230">
        <v>527.54999999999995</v>
      </c>
      <c r="M419" s="230">
        <v>20.368279999999999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932.3</v>
      </c>
      <c r="D420" s="231">
        <v>931.43333333333339</v>
      </c>
      <c r="E420" s="231">
        <v>922.86666666666679</v>
      </c>
      <c r="F420" s="231">
        <v>913.43333333333339</v>
      </c>
      <c r="G420" s="231">
        <v>904.86666666666679</v>
      </c>
      <c r="H420" s="231">
        <v>940.86666666666679</v>
      </c>
      <c r="I420" s="231">
        <v>949.43333333333339</v>
      </c>
      <c r="J420" s="231">
        <v>958.86666666666679</v>
      </c>
      <c r="K420" s="230">
        <v>940</v>
      </c>
      <c r="L420" s="230">
        <v>922</v>
      </c>
      <c r="M420" s="230">
        <v>2.3833799999999998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587.20000000000005</v>
      </c>
      <c r="D421" s="231">
        <v>588.33333333333337</v>
      </c>
      <c r="E421" s="231">
        <v>581.66666666666674</v>
      </c>
      <c r="F421" s="231">
        <v>576.13333333333333</v>
      </c>
      <c r="G421" s="231">
        <v>569.4666666666667</v>
      </c>
      <c r="H421" s="231">
        <v>593.86666666666679</v>
      </c>
      <c r="I421" s="231">
        <v>600.53333333333353</v>
      </c>
      <c r="J421" s="231">
        <v>606.06666666666683</v>
      </c>
      <c r="K421" s="230">
        <v>595</v>
      </c>
      <c r="L421" s="230">
        <v>582.79999999999995</v>
      </c>
      <c r="M421" s="230">
        <v>1.57189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577.15</v>
      </c>
      <c r="D422" s="231">
        <v>576.96666666666658</v>
      </c>
      <c r="E422" s="231">
        <v>573.63333333333321</v>
      </c>
      <c r="F422" s="231">
        <v>570.11666666666667</v>
      </c>
      <c r="G422" s="231">
        <v>566.7833333333333</v>
      </c>
      <c r="H422" s="231">
        <v>580.48333333333312</v>
      </c>
      <c r="I422" s="231">
        <v>583.81666666666638</v>
      </c>
      <c r="J422" s="231">
        <v>587.33333333333303</v>
      </c>
      <c r="K422" s="230">
        <v>580.29999999999995</v>
      </c>
      <c r="L422" s="230">
        <v>573.45000000000005</v>
      </c>
      <c r="M422" s="230">
        <v>214.84048999999999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82.05</v>
      </c>
      <c r="D423" s="231">
        <v>81.999999999999986</v>
      </c>
      <c r="E423" s="231">
        <v>81.649999999999977</v>
      </c>
      <c r="F423" s="231">
        <v>81.249999999999986</v>
      </c>
      <c r="G423" s="231">
        <v>80.899999999999977</v>
      </c>
      <c r="H423" s="231">
        <v>82.399999999999977</v>
      </c>
      <c r="I423" s="231">
        <v>82.749999999999972</v>
      </c>
      <c r="J423" s="231">
        <v>83.149999999999977</v>
      </c>
      <c r="K423" s="230">
        <v>82.35</v>
      </c>
      <c r="L423" s="230">
        <v>81.599999999999994</v>
      </c>
      <c r="M423" s="230">
        <v>69.184110000000004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285.64999999999998</v>
      </c>
      <c r="D424" s="231">
        <v>286.76666666666665</v>
      </c>
      <c r="E424" s="231">
        <v>284.13333333333333</v>
      </c>
      <c r="F424" s="231">
        <v>282.61666666666667</v>
      </c>
      <c r="G424" s="231">
        <v>279.98333333333335</v>
      </c>
      <c r="H424" s="231">
        <v>288.2833333333333</v>
      </c>
      <c r="I424" s="231">
        <v>290.91666666666663</v>
      </c>
      <c r="J424" s="231">
        <v>292.43333333333328</v>
      </c>
      <c r="K424" s="230">
        <v>289.39999999999998</v>
      </c>
      <c r="L424" s="230">
        <v>285.25</v>
      </c>
      <c r="M424" s="230">
        <v>1.52887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152.55000000000001</v>
      </c>
      <c r="D425" s="231">
        <v>153.43333333333337</v>
      </c>
      <c r="E425" s="231">
        <v>149.71666666666673</v>
      </c>
      <c r="F425" s="231">
        <v>146.88333333333335</v>
      </c>
      <c r="G425" s="231">
        <v>143.16666666666671</v>
      </c>
      <c r="H425" s="231">
        <v>156.26666666666674</v>
      </c>
      <c r="I425" s="231">
        <v>159.98333333333338</v>
      </c>
      <c r="J425" s="231">
        <v>162.81666666666675</v>
      </c>
      <c r="K425" s="230">
        <v>157.15</v>
      </c>
      <c r="L425" s="230">
        <v>150.6</v>
      </c>
      <c r="M425" s="230">
        <v>7.97715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392.15</v>
      </c>
      <c r="D426" s="231">
        <v>393.26666666666665</v>
      </c>
      <c r="E426" s="231">
        <v>389.08333333333331</v>
      </c>
      <c r="F426" s="231">
        <v>386.01666666666665</v>
      </c>
      <c r="G426" s="231">
        <v>381.83333333333331</v>
      </c>
      <c r="H426" s="231">
        <v>396.33333333333331</v>
      </c>
      <c r="I426" s="231">
        <v>400.51666666666671</v>
      </c>
      <c r="J426" s="231">
        <v>403.58333333333331</v>
      </c>
      <c r="K426" s="230">
        <v>397.45</v>
      </c>
      <c r="L426" s="230">
        <v>390.2</v>
      </c>
      <c r="M426" s="230">
        <v>0.48612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397.85</v>
      </c>
      <c r="D427" s="231">
        <v>394.8</v>
      </c>
      <c r="E427" s="231">
        <v>390.6</v>
      </c>
      <c r="F427" s="231">
        <v>383.35</v>
      </c>
      <c r="G427" s="231">
        <v>379.15000000000003</v>
      </c>
      <c r="H427" s="231">
        <v>402.05</v>
      </c>
      <c r="I427" s="231">
        <v>406.24999999999994</v>
      </c>
      <c r="J427" s="231">
        <v>413.5</v>
      </c>
      <c r="K427" s="230">
        <v>399</v>
      </c>
      <c r="L427" s="230">
        <v>387.55</v>
      </c>
      <c r="M427" s="230">
        <v>4.9607200000000002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185.15</v>
      </c>
      <c r="D428" s="231">
        <v>188.98333333333335</v>
      </c>
      <c r="E428" s="231">
        <v>176.4666666666667</v>
      </c>
      <c r="F428" s="231">
        <v>167.78333333333336</v>
      </c>
      <c r="G428" s="231">
        <v>155.26666666666671</v>
      </c>
      <c r="H428" s="231">
        <v>197.66666666666669</v>
      </c>
      <c r="I428" s="231">
        <v>210.18333333333334</v>
      </c>
      <c r="J428" s="231">
        <v>218.86666666666667</v>
      </c>
      <c r="K428" s="230">
        <v>201.5</v>
      </c>
      <c r="L428" s="230">
        <v>180.3</v>
      </c>
      <c r="M428" s="230">
        <v>28.11356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937.45</v>
      </c>
      <c r="D429" s="231">
        <v>934.35</v>
      </c>
      <c r="E429" s="231">
        <v>925.95</v>
      </c>
      <c r="F429" s="231">
        <v>914.45</v>
      </c>
      <c r="G429" s="231">
        <v>906.05000000000007</v>
      </c>
      <c r="H429" s="231">
        <v>945.85</v>
      </c>
      <c r="I429" s="231">
        <v>954.24999999999989</v>
      </c>
      <c r="J429" s="231">
        <v>965.75</v>
      </c>
      <c r="K429" s="230">
        <v>942.75</v>
      </c>
      <c r="L429" s="230">
        <v>922.85</v>
      </c>
      <c r="M429" s="230">
        <v>13.82485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440.45</v>
      </c>
      <c r="D430" s="231">
        <v>436.01666666666665</v>
      </c>
      <c r="E430" s="231">
        <v>430.23333333333329</v>
      </c>
      <c r="F430" s="231">
        <v>420.01666666666665</v>
      </c>
      <c r="G430" s="231">
        <v>414.23333333333329</v>
      </c>
      <c r="H430" s="231">
        <v>446.23333333333329</v>
      </c>
      <c r="I430" s="231">
        <v>452.01666666666659</v>
      </c>
      <c r="J430" s="231">
        <v>462.23333333333329</v>
      </c>
      <c r="K430" s="230">
        <v>441.8</v>
      </c>
      <c r="L430" s="230">
        <v>425.8</v>
      </c>
      <c r="M430" s="230">
        <v>6.9016599999999997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2473.6</v>
      </c>
      <c r="D431" s="231">
        <v>2474.5666666666671</v>
      </c>
      <c r="E431" s="231">
        <v>2449.1333333333341</v>
      </c>
      <c r="F431" s="231">
        <v>2424.666666666667</v>
      </c>
      <c r="G431" s="231">
        <v>2399.233333333334</v>
      </c>
      <c r="H431" s="231">
        <v>2499.0333333333342</v>
      </c>
      <c r="I431" s="231">
        <v>2524.4666666666676</v>
      </c>
      <c r="J431" s="231">
        <v>2548.9333333333343</v>
      </c>
      <c r="K431" s="230">
        <v>2500</v>
      </c>
      <c r="L431" s="230">
        <v>2450.1</v>
      </c>
      <c r="M431" s="230">
        <v>0.67427999999999999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1071.3499999999999</v>
      </c>
      <c r="D432" s="231">
        <v>1075</v>
      </c>
      <c r="E432" s="231">
        <v>1062</v>
      </c>
      <c r="F432" s="231">
        <v>1052.6500000000001</v>
      </c>
      <c r="G432" s="231">
        <v>1039.6500000000001</v>
      </c>
      <c r="H432" s="231">
        <v>1084.3499999999999</v>
      </c>
      <c r="I432" s="231">
        <v>1097.3499999999999</v>
      </c>
      <c r="J432" s="231">
        <v>1106.6999999999998</v>
      </c>
      <c r="K432" s="230">
        <v>1088</v>
      </c>
      <c r="L432" s="230">
        <v>1065.6500000000001</v>
      </c>
      <c r="M432" s="230">
        <v>0.60097999999999996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294.45</v>
      </c>
      <c r="D433" s="231">
        <v>297.55</v>
      </c>
      <c r="E433" s="231">
        <v>288.40000000000003</v>
      </c>
      <c r="F433" s="231">
        <v>282.35000000000002</v>
      </c>
      <c r="G433" s="231">
        <v>273.20000000000005</v>
      </c>
      <c r="H433" s="231">
        <v>303.60000000000002</v>
      </c>
      <c r="I433" s="231">
        <v>312.75</v>
      </c>
      <c r="J433" s="231">
        <v>318.8</v>
      </c>
      <c r="K433" s="230">
        <v>306.7</v>
      </c>
      <c r="L433" s="230">
        <v>291.5</v>
      </c>
      <c r="M433" s="230">
        <v>0.62816000000000005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397.75</v>
      </c>
      <c r="D434" s="231">
        <v>397.26666666666665</v>
      </c>
      <c r="E434" s="231">
        <v>391.13333333333333</v>
      </c>
      <c r="F434" s="231">
        <v>384.51666666666665</v>
      </c>
      <c r="G434" s="231">
        <v>378.38333333333333</v>
      </c>
      <c r="H434" s="231">
        <v>403.88333333333333</v>
      </c>
      <c r="I434" s="231">
        <v>410.01666666666665</v>
      </c>
      <c r="J434" s="231">
        <v>416.63333333333333</v>
      </c>
      <c r="K434" s="230">
        <v>403.4</v>
      </c>
      <c r="L434" s="230">
        <v>390.65</v>
      </c>
      <c r="M434" s="230">
        <v>1.3544499999999999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2731.85</v>
      </c>
      <c r="D435" s="231">
        <v>2747.2166666666667</v>
      </c>
      <c r="E435" s="231">
        <v>2709.6333333333332</v>
      </c>
      <c r="F435" s="231">
        <v>2687.4166666666665</v>
      </c>
      <c r="G435" s="231">
        <v>2649.833333333333</v>
      </c>
      <c r="H435" s="231">
        <v>2769.4333333333334</v>
      </c>
      <c r="I435" s="231">
        <v>2807.0166666666664</v>
      </c>
      <c r="J435" s="231">
        <v>2829.2333333333336</v>
      </c>
      <c r="K435" s="230">
        <v>2784.8</v>
      </c>
      <c r="L435" s="230">
        <v>2725</v>
      </c>
      <c r="M435" s="230">
        <v>0.49395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476.2</v>
      </c>
      <c r="D436" s="231">
        <v>475.25</v>
      </c>
      <c r="E436" s="231">
        <v>473.5</v>
      </c>
      <c r="F436" s="231">
        <v>470.8</v>
      </c>
      <c r="G436" s="231">
        <v>469.05</v>
      </c>
      <c r="H436" s="231">
        <v>477.95</v>
      </c>
      <c r="I436" s="231">
        <v>479.7</v>
      </c>
      <c r="J436" s="231">
        <v>482.4</v>
      </c>
      <c r="K436" s="230">
        <v>477</v>
      </c>
      <c r="L436" s="230">
        <v>472.55</v>
      </c>
      <c r="M436" s="230">
        <v>0.52897000000000005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9.25</v>
      </c>
      <c r="D437" s="231">
        <v>9.1166666666666671</v>
      </c>
      <c r="E437" s="231">
        <v>8.6333333333333346</v>
      </c>
      <c r="F437" s="231">
        <v>8.0166666666666675</v>
      </c>
      <c r="G437" s="231">
        <v>7.533333333333335</v>
      </c>
      <c r="H437" s="231">
        <v>9.7333333333333343</v>
      </c>
      <c r="I437" s="231">
        <v>10.216666666666669</v>
      </c>
      <c r="J437" s="231">
        <v>10.833333333333334</v>
      </c>
      <c r="K437" s="230">
        <v>9.6</v>
      </c>
      <c r="L437" s="230">
        <v>8.5</v>
      </c>
      <c r="M437" s="230">
        <v>3172.5796099999998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236.25</v>
      </c>
      <c r="D438" s="231">
        <v>238.25</v>
      </c>
      <c r="E438" s="231">
        <v>233.05</v>
      </c>
      <c r="F438" s="231">
        <v>229.85000000000002</v>
      </c>
      <c r="G438" s="231">
        <v>224.65000000000003</v>
      </c>
      <c r="H438" s="231">
        <v>241.45</v>
      </c>
      <c r="I438" s="231">
        <v>246.64999999999998</v>
      </c>
      <c r="J438" s="231">
        <v>249.84999999999997</v>
      </c>
      <c r="K438" s="230">
        <v>243.45</v>
      </c>
      <c r="L438" s="230">
        <v>235.05</v>
      </c>
      <c r="M438" s="230">
        <v>4.5958600000000001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873.65</v>
      </c>
      <c r="D439" s="231">
        <v>874.35</v>
      </c>
      <c r="E439" s="231">
        <v>868.80000000000007</v>
      </c>
      <c r="F439" s="231">
        <v>863.95</v>
      </c>
      <c r="G439" s="231">
        <v>858.40000000000009</v>
      </c>
      <c r="H439" s="231">
        <v>879.2</v>
      </c>
      <c r="I439" s="231">
        <v>884.75</v>
      </c>
      <c r="J439" s="231">
        <v>889.6</v>
      </c>
      <c r="K439" s="230">
        <v>879.9</v>
      </c>
      <c r="L439" s="230">
        <v>869.5</v>
      </c>
      <c r="M439" s="230">
        <v>0.22892000000000001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699.4</v>
      </c>
      <c r="D440" s="231">
        <v>697.41666666666663</v>
      </c>
      <c r="E440" s="231">
        <v>692.93333333333328</v>
      </c>
      <c r="F440" s="231">
        <v>686.4666666666667</v>
      </c>
      <c r="G440" s="231">
        <v>681.98333333333335</v>
      </c>
      <c r="H440" s="231">
        <v>703.88333333333321</v>
      </c>
      <c r="I440" s="231">
        <v>708.36666666666656</v>
      </c>
      <c r="J440" s="231">
        <v>714.83333333333314</v>
      </c>
      <c r="K440" s="230">
        <v>701.9</v>
      </c>
      <c r="L440" s="230">
        <v>690.95</v>
      </c>
      <c r="M440" s="230">
        <v>2.8631000000000002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1488.4</v>
      </c>
      <c r="D441" s="231">
        <v>1484.0500000000002</v>
      </c>
      <c r="E441" s="231">
        <v>1466.1500000000003</v>
      </c>
      <c r="F441" s="231">
        <v>1443.9</v>
      </c>
      <c r="G441" s="231">
        <v>1426.0000000000002</v>
      </c>
      <c r="H441" s="231">
        <v>1506.3000000000004</v>
      </c>
      <c r="I441" s="231">
        <v>1524.2</v>
      </c>
      <c r="J441" s="231">
        <v>1546.4500000000005</v>
      </c>
      <c r="K441" s="230">
        <v>1501.95</v>
      </c>
      <c r="L441" s="230">
        <v>1461.8</v>
      </c>
      <c r="M441" s="230">
        <v>9.2670000000000002E-2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406.1</v>
      </c>
      <c r="D442" s="231">
        <v>405.43333333333339</v>
      </c>
      <c r="E442" s="231">
        <v>402.56666666666678</v>
      </c>
      <c r="F442" s="231">
        <v>399.03333333333336</v>
      </c>
      <c r="G442" s="231">
        <v>396.16666666666674</v>
      </c>
      <c r="H442" s="231">
        <v>408.96666666666681</v>
      </c>
      <c r="I442" s="231">
        <v>411.83333333333337</v>
      </c>
      <c r="J442" s="231">
        <v>415.36666666666684</v>
      </c>
      <c r="K442" s="230">
        <v>408.3</v>
      </c>
      <c r="L442" s="230">
        <v>401.9</v>
      </c>
      <c r="M442" s="230">
        <v>1.0788899999999999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716.25</v>
      </c>
      <c r="D443" s="231">
        <v>716.31666666666661</v>
      </c>
      <c r="E443" s="231">
        <v>712.23333333333323</v>
      </c>
      <c r="F443" s="231">
        <v>708.21666666666658</v>
      </c>
      <c r="G443" s="231">
        <v>704.13333333333321</v>
      </c>
      <c r="H443" s="231">
        <v>720.33333333333326</v>
      </c>
      <c r="I443" s="231">
        <v>724.41666666666674</v>
      </c>
      <c r="J443" s="231">
        <v>728.43333333333328</v>
      </c>
      <c r="K443" s="230">
        <v>720.4</v>
      </c>
      <c r="L443" s="230">
        <v>712.3</v>
      </c>
      <c r="M443" s="230">
        <v>0.26068000000000002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30.65</v>
      </c>
      <c r="D444" s="231">
        <v>30.666666666666668</v>
      </c>
      <c r="E444" s="231">
        <v>30.383333333333336</v>
      </c>
      <c r="F444" s="231">
        <v>30.116666666666667</v>
      </c>
      <c r="G444" s="231">
        <v>29.833333333333336</v>
      </c>
      <c r="H444" s="231">
        <v>30.933333333333337</v>
      </c>
      <c r="I444" s="231">
        <v>31.216666666666669</v>
      </c>
      <c r="J444" s="231">
        <v>31.483333333333338</v>
      </c>
      <c r="K444" s="230">
        <v>30.95</v>
      </c>
      <c r="L444" s="230">
        <v>30.4</v>
      </c>
      <c r="M444" s="230">
        <v>26.92801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1239.2</v>
      </c>
      <c r="D445" s="231">
        <v>1237.0833333333333</v>
      </c>
      <c r="E445" s="231">
        <v>1227.1166666666666</v>
      </c>
      <c r="F445" s="231">
        <v>1215.0333333333333</v>
      </c>
      <c r="G445" s="231">
        <v>1205.0666666666666</v>
      </c>
      <c r="H445" s="231">
        <v>1249.1666666666665</v>
      </c>
      <c r="I445" s="231">
        <v>1259.1333333333332</v>
      </c>
      <c r="J445" s="231">
        <v>1271.2166666666665</v>
      </c>
      <c r="K445" s="230">
        <v>1247.05</v>
      </c>
      <c r="L445" s="230">
        <v>1225</v>
      </c>
      <c r="M445" s="230">
        <v>4.1865699999999997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721.8</v>
      </c>
      <c r="D446" s="231">
        <v>727.66666666666663</v>
      </c>
      <c r="E446" s="231">
        <v>710.93333333333328</v>
      </c>
      <c r="F446" s="231">
        <v>700.06666666666661</v>
      </c>
      <c r="G446" s="231">
        <v>683.33333333333326</v>
      </c>
      <c r="H446" s="231">
        <v>738.5333333333333</v>
      </c>
      <c r="I446" s="231">
        <v>755.26666666666665</v>
      </c>
      <c r="J446" s="231">
        <v>766.13333333333333</v>
      </c>
      <c r="K446" s="230">
        <v>744.4</v>
      </c>
      <c r="L446" s="230">
        <v>716.8</v>
      </c>
      <c r="M446" s="230">
        <v>4.2316599999999998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987.2</v>
      </c>
      <c r="D447" s="231">
        <v>985.56666666666661</v>
      </c>
      <c r="E447" s="231">
        <v>977.13333333333321</v>
      </c>
      <c r="F447" s="231">
        <v>967.06666666666661</v>
      </c>
      <c r="G447" s="231">
        <v>958.63333333333321</v>
      </c>
      <c r="H447" s="231">
        <v>995.63333333333321</v>
      </c>
      <c r="I447" s="231">
        <v>1004.0666666666666</v>
      </c>
      <c r="J447" s="231">
        <v>1014.1333333333332</v>
      </c>
      <c r="K447" s="230">
        <v>994</v>
      </c>
      <c r="L447" s="230">
        <v>975.5</v>
      </c>
      <c r="M447" s="230">
        <v>6.6736700000000004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221.05</v>
      </c>
      <c r="D448" s="231">
        <v>221.1</v>
      </c>
      <c r="E448" s="231">
        <v>220.2</v>
      </c>
      <c r="F448" s="231">
        <v>219.35</v>
      </c>
      <c r="G448" s="231">
        <v>218.45</v>
      </c>
      <c r="H448" s="231">
        <v>221.95</v>
      </c>
      <c r="I448" s="231">
        <v>222.85000000000002</v>
      </c>
      <c r="J448" s="231">
        <v>223.7</v>
      </c>
      <c r="K448" s="230">
        <v>222</v>
      </c>
      <c r="L448" s="230">
        <v>220.25</v>
      </c>
      <c r="M448" s="230">
        <v>1.96783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1226.4000000000001</v>
      </c>
      <c r="D449" s="231">
        <v>1229.8833333333334</v>
      </c>
      <c r="E449" s="231">
        <v>1219.5166666666669</v>
      </c>
      <c r="F449" s="231">
        <v>1212.6333333333334</v>
      </c>
      <c r="G449" s="231">
        <v>1202.2666666666669</v>
      </c>
      <c r="H449" s="231">
        <v>1236.7666666666669</v>
      </c>
      <c r="I449" s="231">
        <v>1247.1333333333332</v>
      </c>
      <c r="J449" s="231">
        <v>1254.0166666666669</v>
      </c>
      <c r="K449" s="230">
        <v>1240.25</v>
      </c>
      <c r="L449" s="230">
        <v>1223</v>
      </c>
      <c r="M449" s="230">
        <v>5.02433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3298.7</v>
      </c>
      <c r="D450" s="231">
        <v>3274.7333333333336</v>
      </c>
      <c r="E450" s="231">
        <v>3241.0166666666673</v>
      </c>
      <c r="F450" s="231">
        <v>3183.3333333333339</v>
      </c>
      <c r="G450" s="231">
        <v>3149.6166666666677</v>
      </c>
      <c r="H450" s="231">
        <v>3332.416666666667</v>
      </c>
      <c r="I450" s="231">
        <v>3366.1333333333332</v>
      </c>
      <c r="J450" s="231">
        <v>3423.8166666666666</v>
      </c>
      <c r="K450" s="230">
        <v>3308.45</v>
      </c>
      <c r="L450" s="230">
        <v>3217.05</v>
      </c>
      <c r="M450" s="230">
        <v>13.33243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766.1</v>
      </c>
      <c r="D451" s="231">
        <v>764.76666666666677</v>
      </c>
      <c r="E451" s="231">
        <v>761.53333333333353</v>
      </c>
      <c r="F451" s="231">
        <v>756.96666666666681</v>
      </c>
      <c r="G451" s="231">
        <v>753.73333333333358</v>
      </c>
      <c r="H451" s="231">
        <v>769.33333333333348</v>
      </c>
      <c r="I451" s="231">
        <v>772.56666666666683</v>
      </c>
      <c r="J451" s="231">
        <v>777.13333333333344</v>
      </c>
      <c r="K451" s="230">
        <v>768</v>
      </c>
      <c r="L451" s="230">
        <v>760.2</v>
      </c>
      <c r="M451" s="230">
        <v>5.4810400000000001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6931</v>
      </c>
      <c r="D452" s="231">
        <v>6957.9000000000005</v>
      </c>
      <c r="E452" s="231">
        <v>6883.1000000000013</v>
      </c>
      <c r="F452" s="231">
        <v>6835.2000000000007</v>
      </c>
      <c r="G452" s="231">
        <v>6760.4000000000015</v>
      </c>
      <c r="H452" s="231">
        <v>7005.8000000000011</v>
      </c>
      <c r="I452" s="231">
        <v>7080.6</v>
      </c>
      <c r="J452" s="231">
        <v>7128.5000000000009</v>
      </c>
      <c r="K452" s="230">
        <v>7032.7</v>
      </c>
      <c r="L452" s="230">
        <v>6910</v>
      </c>
      <c r="M452" s="230">
        <v>1.37531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2186.1</v>
      </c>
      <c r="D453" s="231">
        <v>2201.4833333333331</v>
      </c>
      <c r="E453" s="231">
        <v>2164.1166666666663</v>
      </c>
      <c r="F453" s="231">
        <v>2142.1333333333332</v>
      </c>
      <c r="G453" s="231">
        <v>2104.7666666666664</v>
      </c>
      <c r="H453" s="231">
        <v>2223.4666666666662</v>
      </c>
      <c r="I453" s="231">
        <v>2260.833333333333</v>
      </c>
      <c r="J453" s="231">
        <v>2282.8166666666662</v>
      </c>
      <c r="K453" s="230">
        <v>2238.85</v>
      </c>
      <c r="L453" s="230">
        <v>2179.5</v>
      </c>
      <c r="M453" s="230">
        <v>0.47439999999999999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271.5</v>
      </c>
      <c r="D454" s="231">
        <v>272.83333333333331</v>
      </c>
      <c r="E454" s="231">
        <v>268.76666666666665</v>
      </c>
      <c r="F454" s="231">
        <v>266.03333333333336</v>
      </c>
      <c r="G454" s="231">
        <v>261.9666666666667</v>
      </c>
      <c r="H454" s="231">
        <v>275.56666666666661</v>
      </c>
      <c r="I454" s="231">
        <v>279.63333333333333</v>
      </c>
      <c r="J454" s="231">
        <v>282.36666666666656</v>
      </c>
      <c r="K454" s="230">
        <v>276.89999999999998</v>
      </c>
      <c r="L454" s="230">
        <v>270.10000000000002</v>
      </c>
      <c r="M454" s="230">
        <v>12.646000000000001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522.5</v>
      </c>
      <c r="D455" s="231">
        <v>522.94999999999993</v>
      </c>
      <c r="E455" s="231">
        <v>518.89999999999986</v>
      </c>
      <c r="F455" s="231">
        <v>515.29999999999995</v>
      </c>
      <c r="G455" s="231">
        <v>511.24999999999989</v>
      </c>
      <c r="H455" s="231">
        <v>526.54999999999984</v>
      </c>
      <c r="I455" s="231">
        <v>530.5999999999998</v>
      </c>
      <c r="J455" s="231">
        <v>534.19999999999982</v>
      </c>
      <c r="K455" s="230">
        <v>527</v>
      </c>
      <c r="L455" s="230">
        <v>519.35</v>
      </c>
      <c r="M455" s="230">
        <v>99.783389999999997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206.2</v>
      </c>
      <c r="D456" s="231">
        <v>205.73333333333335</v>
      </c>
      <c r="E456" s="231">
        <v>204.56666666666669</v>
      </c>
      <c r="F456" s="231">
        <v>202.93333333333334</v>
      </c>
      <c r="G456" s="231">
        <v>201.76666666666668</v>
      </c>
      <c r="H456" s="231">
        <v>207.3666666666667</v>
      </c>
      <c r="I456" s="231">
        <v>208.53333333333333</v>
      </c>
      <c r="J456" s="231">
        <v>210.16666666666671</v>
      </c>
      <c r="K456" s="230">
        <v>206.9</v>
      </c>
      <c r="L456" s="230">
        <v>204.1</v>
      </c>
      <c r="M456" s="230">
        <v>55.774180000000001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105</v>
      </c>
      <c r="D457" s="231">
        <v>104.85000000000001</v>
      </c>
      <c r="E457" s="231">
        <v>104.45000000000002</v>
      </c>
      <c r="F457" s="231">
        <v>103.9</v>
      </c>
      <c r="G457" s="231">
        <v>103.50000000000001</v>
      </c>
      <c r="H457" s="231">
        <v>105.40000000000002</v>
      </c>
      <c r="I457" s="231">
        <v>105.80000000000003</v>
      </c>
      <c r="J457" s="231">
        <v>106.35000000000002</v>
      </c>
      <c r="K457" s="230">
        <v>105.25</v>
      </c>
      <c r="L457" s="230">
        <v>104.3</v>
      </c>
      <c r="M457" s="230">
        <v>215.88715999999999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60.95</v>
      </c>
      <c r="D458" s="231">
        <v>60.85</v>
      </c>
      <c r="E458" s="231">
        <v>60.300000000000004</v>
      </c>
      <c r="F458" s="231">
        <v>59.650000000000006</v>
      </c>
      <c r="G458" s="231">
        <v>59.100000000000009</v>
      </c>
      <c r="H458" s="231">
        <v>61.5</v>
      </c>
      <c r="I458" s="231">
        <v>62.05</v>
      </c>
      <c r="J458" s="231">
        <v>62.699999999999996</v>
      </c>
      <c r="K458" s="230">
        <v>61.4</v>
      </c>
      <c r="L458" s="230">
        <v>60.2</v>
      </c>
      <c r="M458" s="230">
        <v>13.94136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2234.5500000000002</v>
      </c>
      <c r="D459" s="231">
        <v>2240.3333333333335</v>
      </c>
      <c r="E459" s="231">
        <v>2217.5166666666669</v>
      </c>
      <c r="F459" s="231">
        <v>2200.4833333333336</v>
      </c>
      <c r="G459" s="231">
        <v>2177.666666666667</v>
      </c>
      <c r="H459" s="231">
        <v>2257.3666666666668</v>
      </c>
      <c r="I459" s="231">
        <v>2280.1833333333334</v>
      </c>
      <c r="J459" s="231">
        <v>2297.2166666666667</v>
      </c>
      <c r="K459" s="230">
        <v>2263.15</v>
      </c>
      <c r="L459" s="230">
        <v>2223.3000000000002</v>
      </c>
      <c r="M459" s="230">
        <v>7.1840000000000001E-2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1104.45</v>
      </c>
      <c r="D460" s="231">
        <v>1095</v>
      </c>
      <c r="E460" s="231">
        <v>1079.55</v>
      </c>
      <c r="F460" s="231">
        <v>1054.6499999999999</v>
      </c>
      <c r="G460" s="231">
        <v>1039.1999999999998</v>
      </c>
      <c r="H460" s="231">
        <v>1119.9000000000001</v>
      </c>
      <c r="I460" s="231">
        <v>1135.3499999999999</v>
      </c>
      <c r="J460" s="231">
        <v>1160.2500000000002</v>
      </c>
      <c r="K460" s="230">
        <v>1110.45</v>
      </c>
      <c r="L460" s="230">
        <v>1070.0999999999999</v>
      </c>
      <c r="M460" s="230">
        <v>29.9619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649.79999999999995</v>
      </c>
      <c r="D461" s="231">
        <v>656.76666666666665</v>
      </c>
      <c r="E461" s="231">
        <v>639.0333333333333</v>
      </c>
      <c r="F461" s="231">
        <v>628.26666666666665</v>
      </c>
      <c r="G461" s="231">
        <v>610.5333333333333</v>
      </c>
      <c r="H461" s="231">
        <v>667.5333333333333</v>
      </c>
      <c r="I461" s="231">
        <v>685.26666666666665</v>
      </c>
      <c r="J461" s="231">
        <v>696.0333333333333</v>
      </c>
      <c r="K461" s="230">
        <v>674.5</v>
      </c>
      <c r="L461" s="230">
        <v>646</v>
      </c>
      <c r="M461" s="230">
        <v>5.2688199999999998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116.35</v>
      </c>
      <c r="D462" s="231">
        <v>117</v>
      </c>
      <c r="E462" s="231">
        <v>115.1</v>
      </c>
      <c r="F462" s="231">
        <v>113.85</v>
      </c>
      <c r="G462" s="231">
        <v>111.94999999999999</v>
      </c>
      <c r="H462" s="231">
        <v>118.25</v>
      </c>
      <c r="I462" s="231">
        <v>120.15</v>
      </c>
      <c r="J462" s="231">
        <v>121.4</v>
      </c>
      <c r="K462" s="230">
        <v>118.9</v>
      </c>
      <c r="L462" s="230">
        <v>115.75</v>
      </c>
      <c r="M462" s="230">
        <v>4.8842699999999999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879.9</v>
      </c>
      <c r="D463" s="231">
        <v>866.94999999999993</v>
      </c>
      <c r="E463" s="231">
        <v>849.24999999999989</v>
      </c>
      <c r="F463" s="231">
        <v>818.59999999999991</v>
      </c>
      <c r="G463" s="231">
        <v>800.89999999999986</v>
      </c>
      <c r="H463" s="231">
        <v>897.59999999999991</v>
      </c>
      <c r="I463" s="231">
        <v>915.3</v>
      </c>
      <c r="J463" s="231">
        <v>945.94999999999993</v>
      </c>
      <c r="K463" s="230">
        <v>884.65</v>
      </c>
      <c r="L463" s="230">
        <v>836.3</v>
      </c>
      <c r="M463" s="230">
        <v>16.845880000000001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2243.5</v>
      </c>
      <c r="D464" s="231">
        <v>2233.1833333333334</v>
      </c>
      <c r="E464" s="231">
        <v>2206.3666666666668</v>
      </c>
      <c r="F464" s="231">
        <v>2169.2333333333336</v>
      </c>
      <c r="G464" s="231">
        <v>2142.416666666667</v>
      </c>
      <c r="H464" s="231">
        <v>2270.3166666666666</v>
      </c>
      <c r="I464" s="231">
        <v>2297.1333333333332</v>
      </c>
      <c r="J464" s="231">
        <v>2334.2666666666664</v>
      </c>
      <c r="K464" s="230">
        <v>2260</v>
      </c>
      <c r="L464" s="230">
        <v>2196.0500000000002</v>
      </c>
      <c r="M464" s="230">
        <v>0.59462000000000004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460.15</v>
      </c>
      <c r="D465" s="231">
        <v>461.09999999999997</v>
      </c>
      <c r="E465" s="231">
        <v>453.04999999999995</v>
      </c>
      <c r="F465" s="231">
        <v>445.95</v>
      </c>
      <c r="G465" s="231">
        <v>437.9</v>
      </c>
      <c r="H465" s="231">
        <v>468.19999999999993</v>
      </c>
      <c r="I465" s="231">
        <v>476.25</v>
      </c>
      <c r="J465" s="231">
        <v>483.34999999999991</v>
      </c>
      <c r="K465" s="230">
        <v>469.15</v>
      </c>
      <c r="L465" s="230">
        <v>454</v>
      </c>
      <c r="M465" s="230">
        <v>1.3849899999999999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3243.4</v>
      </c>
      <c r="D466" s="231">
        <v>3217.15</v>
      </c>
      <c r="E466" s="231">
        <v>3184.3</v>
      </c>
      <c r="F466" s="231">
        <v>3125.2000000000003</v>
      </c>
      <c r="G466" s="231">
        <v>3092.3500000000004</v>
      </c>
      <c r="H466" s="231">
        <v>3276.25</v>
      </c>
      <c r="I466" s="231">
        <v>3309.0999999999995</v>
      </c>
      <c r="J466" s="231">
        <v>3368.2</v>
      </c>
      <c r="K466" s="230">
        <v>3250</v>
      </c>
      <c r="L466" s="230">
        <v>3158.05</v>
      </c>
      <c r="M466" s="230">
        <v>0.22167999999999999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2712.55</v>
      </c>
      <c r="D467" s="231">
        <v>2715.8833333333332</v>
      </c>
      <c r="E467" s="231">
        <v>2697.7666666666664</v>
      </c>
      <c r="F467" s="231">
        <v>2682.9833333333331</v>
      </c>
      <c r="G467" s="231">
        <v>2664.8666666666663</v>
      </c>
      <c r="H467" s="231">
        <v>2730.6666666666665</v>
      </c>
      <c r="I467" s="231">
        <v>2748.7833333333333</v>
      </c>
      <c r="J467" s="231">
        <v>2763.5666666666666</v>
      </c>
      <c r="K467" s="230">
        <v>2734</v>
      </c>
      <c r="L467" s="230">
        <v>2701.1</v>
      </c>
      <c r="M467" s="230">
        <v>5.5950600000000001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1669.85</v>
      </c>
      <c r="D468" s="231">
        <v>1667.4333333333334</v>
      </c>
      <c r="E468" s="231">
        <v>1659.1166666666668</v>
      </c>
      <c r="F468" s="231">
        <v>1648.3833333333334</v>
      </c>
      <c r="G468" s="231">
        <v>1640.0666666666668</v>
      </c>
      <c r="H468" s="231">
        <v>1678.1666666666667</v>
      </c>
      <c r="I468" s="231">
        <v>1686.4833333333333</v>
      </c>
      <c r="J468" s="231">
        <v>1697.2166666666667</v>
      </c>
      <c r="K468" s="230">
        <v>1675.75</v>
      </c>
      <c r="L468" s="230">
        <v>1656.7</v>
      </c>
      <c r="M468" s="230">
        <v>1.8413900000000001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530.15</v>
      </c>
      <c r="D469" s="231">
        <v>528.4666666666667</v>
      </c>
      <c r="E469" s="231">
        <v>524.08333333333337</v>
      </c>
      <c r="F469" s="231">
        <v>518.01666666666665</v>
      </c>
      <c r="G469" s="231">
        <v>513.63333333333333</v>
      </c>
      <c r="H469" s="231">
        <v>534.53333333333342</v>
      </c>
      <c r="I469" s="231">
        <v>538.91666666666663</v>
      </c>
      <c r="J469" s="231">
        <v>544.98333333333346</v>
      </c>
      <c r="K469" s="230">
        <v>532.85</v>
      </c>
      <c r="L469" s="230">
        <v>522.4</v>
      </c>
      <c r="M469" s="230">
        <v>0.67593999999999999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659.85</v>
      </c>
      <c r="D470" s="231">
        <v>654.88333333333333</v>
      </c>
      <c r="E470" s="231">
        <v>641.86666666666667</v>
      </c>
      <c r="F470" s="231">
        <v>623.88333333333333</v>
      </c>
      <c r="G470" s="231">
        <v>610.86666666666667</v>
      </c>
      <c r="H470" s="231">
        <v>672.86666666666667</v>
      </c>
      <c r="I470" s="231">
        <v>685.88333333333333</v>
      </c>
      <c r="J470" s="231">
        <v>703.86666666666667</v>
      </c>
      <c r="K470" s="230">
        <v>667.9</v>
      </c>
      <c r="L470" s="230">
        <v>636.9</v>
      </c>
      <c r="M470" s="230">
        <v>0.72592999999999996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1496.25</v>
      </c>
      <c r="D471" s="231">
        <v>1493.8499999999997</v>
      </c>
      <c r="E471" s="231">
        <v>1480.4999999999993</v>
      </c>
      <c r="F471" s="231">
        <v>1464.7499999999995</v>
      </c>
      <c r="G471" s="231">
        <v>1451.3999999999992</v>
      </c>
      <c r="H471" s="231">
        <v>1509.5999999999995</v>
      </c>
      <c r="I471" s="231">
        <v>1522.9499999999998</v>
      </c>
      <c r="J471" s="231">
        <v>1538.6999999999996</v>
      </c>
      <c r="K471" s="230">
        <v>1507.2</v>
      </c>
      <c r="L471" s="230">
        <v>1478.1</v>
      </c>
      <c r="M471" s="230">
        <v>2.7694100000000001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34.35</v>
      </c>
      <c r="D472" s="231">
        <v>34.133333333333333</v>
      </c>
      <c r="E472" s="231">
        <v>33.616666666666667</v>
      </c>
      <c r="F472" s="231">
        <v>32.883333333333333</v>
      </c>
      <c r="G472" s="231">
        <v>32.366666666666667</v>
      </c>
      <c r="H472" s="231">
        <v>34.866666666666667</v>
      </c>
      <c r="I472" s="231">
        <v>35.383333333333333</v>
      </c>
      <c r="J472" s="231">
        <v>36.116666666666667</v>
      </c>
      <c r="K472" s="230">
        <v>34.65</v>
      </c>
      <c r="L472" s="230">
        <v>33.4</v>
      </c>
      <c r="M472" s="230">
        <v>142.61709999999999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265.7</v>
      </c>
      <c r="D473" s="231">
        <v>266.08333333333331</v>
      </c>
      <c r="E473" s="231">
        <v>263.26666666666665</v>
      </c>
      <c r="F473" s="231">
        <v>260.83333333333331</v>
      </c>
      <c r="G473" s="231">
        <v>258.01666666666665</v>
      </c>
      <c r="H473" s="231">
        <v>268.51666666666665</v>
      </c>
      <c r="I473" s="231">
        <v>271.33333333333337</v>
      </c>
      <c r="J473" s="231">
        <v>273.76666666666665</v>
      </c>
      <c r="K473" s="230">
        <v>268.89999999999998</v>
      </c>
      <c r="L473" s="230">
        <v>263.64999999999998</v>
      </c>
      <c r="M473" s="230">
        <v>2.6396199999999999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401.05</v>
      </c>
      <c r="D474" s="231">
        <v>394.3</v>
      </c>
      <c r="E474" s="231">
        <v>385.6</v>
      </c>
      <c r="F474" s="231">
        <v>370.15000000000003</v>
      </c>
      <c r="G474" s="231">
        <v>361.45000000000005</v>
      </c>
      <c r="H474" s="231">
        <v>409.75</v>
      </c>
      <c r="I474" s="231">
        <v>418.44999999999993</v>
      </c>
      <c r="J474" s="231">
        <v>433.9</v>
      </c>
      <c r="K474" s="230">
        <v>403</v>
      </c>
      <c r="L474" s="230">
        <v>378.85</v>
      </c>
      <c r="M474" s="230">
        <v>14.273709999999999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2712.25</v>
      </c>
      <c r="D475" s="231">
        <v>2707.7333333333331</v>
      </c>
      <c r="E475" s="231">
        <v>2690.4666666666662</v>
      </c>
      <c r="F475" s="231">
        <v>2668.6833333333329</v>
      </c>
      <c r="G475" s="231">
        <v>2651.4166666666661</v>
      </c>
      <c r="H475" s="231">
        <v>2729.5166666666664</v>
      </c>
      <c r="I475" s="231">
        <v>2746.7833333333338</v>
      </c>
      <c r="J475" s="231">
        <v>2768.5666666666666</v>
      </c>
      <c r="K475" s="230">
        <v>2725</v>
      </c>
      <c r="L475" s="230">
        <v>2685.95</v>
      </c>
      <c r="M475" s="230">
        <v>0.74534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26.25</v>
      </c>
      <c r="D476" s="231">
        <v>26.333333333333332</v>
      </c>
      <c r="E476" s="231">
        <v>26.016666666666666</v>
      </c>
      <c r="F476" s="231">
        <v>25.783333333333335</v>
      </c>
      <c r="G476" s="231">
        <v>25.466666666666669</v>
      </c>
      <c r="H476" s="231">
        <v>26.566666666666663</v>
      </c>
      <c r="I476" s="231">
        <v>26.883333333333333</v>
      </c>
      <c r="J476" s="231">
        <v>27.11666666666666</v>
      </c>
      <c r="K476" s="230">
        <v>26.65</v>
      </c>
      <c r="L476" s="230">
        <v>26.1</v>
      </c>
      <c r="M476" s="230">
        <v>61.709629999999997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434.65</v>
      </c>
      <c r="D477" s="231">
        <v>436.35000000000008</v>
      </c>
      <c r="E477" s="231">
        <v>430.90000000000015</v>
      </c>
      <c r="F477" s="231">
        <v>427.15000000000009</v>
      </c>
      <c r="G477" s="231">
        <v>421.70000000000016</v>
      </c>
      <c r="H477" s="231">
        <v>440.10000000000014</v>
      </c>
      <c r="I477" s="231">
        <v>445.55000000000007</v>
      </c>
      <c r="J477" s="231">
        <v>449.30000000000013</v>
      </c>
      <c r="K477" s="230">
        <v>441.8</v>
      </c>
      <c r="L477" s="230">
        <v>432.6</v>
      </c>
      <c r="M477" s="230">
        <v>1.26546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535.35</v>
      </c>
      <c r="D478" s="231">
        <v>536.63333333333333</v>
      </c>
      <c r="E478" s="231">
        <v>532.01666666666665</v>
      </c>
      <c r="F478" s="231">
        <v>528.68333333333328</v>
      </c>
      <c r="G478" s="231">
        <v>524.06666666666661</v>
      </c>
      <c r="H478" s="231">
        <v>539.9666666666667</v>
      </c>
      <c r="I478" s="231">
        <v>544.58333333333326</v>
      </c>
      <c r="J478" s="231">
        <v>547.91666666666674</v>
      </c>
      <c r="K478" s="230">
        <v>541.25</v>
      </c>
      <c r="L478" s="230">
        <v>533.29999999999995</v>
      </c>
      <c r="M478" s="230">
        <v>4.7386499999999998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670.4</v>
      </c>
      <c r="D479" s="231">
        <v>668.13333333333333</v>
      </c>
      <c r="E479" s="231">
        <v>664.2166666666667</v>
      </c>
      <c r="F479" s="231">
        <v>658.03333333333342</v>
      </c>
      <c r="G479" s="231">
        <v>654.11666666666679</v>
      </c>
      <c r="H479" s="231">
        <v>674.31666666666661</v>
      </c>
      <c r="I479" s="231">
        <v>678.23333333333335</v>
      </c>
      <c r="J479" s="231">
        <v>684.41666666666652</v>
      </c>
      <c r="K479" s="230">
        <v>672.05</v>
      </c>
      <c r="L479" s="230">
        <v>661.95</v>
      </c>
      <c r="M479" s="230">
        <v>21.168150000000001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669.15</v>
      </c>
      <c r="D480" s="231">
        <v>664.48333333333323</v>
      </c>
      <c r="E480" s="231">
        <v>656.41666666666652</v>
      </c>
      <c r="F480" s="231">
        <v>643.68333333333328</v>
      </c>
      <c r="G480" s="231">
        <v>635.61666666666656</v>
      </c>
      <c r="H480" s="231">
        <v>677.21666666666647</v>
      </c>
      <c r="I480" s="231">
        <v>685.2833333333333</v>
      </c>
      <c r="J480" s="231">
        <v>698.01666666666642</v>
      </c>
      <c r="K480" s="230">
        <v>672.55</v>
      </c>
      <c r="L480" s="230">
        <v>651.75</v>
      </c>
      <c r="M480" s="230">
        <v>1.63425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7715.65</v>
      </c>
      <c r="D481" s="231">
        <v>7701.2166666666672</v>
      </c>
      <c r="E481" s="231">
        <v>7664.4333333333343</v>
      </c>
      <c r="F481" s="231">
        <v>7613.2166666666672</v>
      </c>
      <c r="G481" s="231">
        <v>7576.4333333333343</v>
      </c>
      <c r="H481" s="231">
        <v>7752.4333333333343</v>
      </c>
      <c r="I481" s="231">
        <v>7789.2166666666672</v>
      </c>
      <c r="J481" s="231">
        <v>7840.4333333333343</v>
      </c>
      <c r="K481" s="230">
        <v>7738</v>
      </c>
      <c r="L481" s="230">
        <v>7650</v>
      </c>
      <c r="M481" s="230">
        <v>1.3960300000000001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70.05</v>
      </c>
      <c r="D482" s="231">
        <v>69.86666666666666</v>
      </c>
      <c r="E482" s="231">
        <v>69.333333333333314</v>
      </c>
      <c r="F482" s="231">
        <v>68.61666666666666</v>
      </c>
      <c r="G482" s="231">
        <v>68.083333333333314</v>
      </c>
      <c r="H482" s="231">
        <v>70.583333333333314</v>
      </c>
      <c r="I482" s="231">
        <v>71.116666666666646</v>
      </c>
      <c r="J482" s="231">
        <v>71.833333333333314</v>
      </c>
      <c r="K482" s="230">
        <v>70.400000000000006</v>
      </c>
      <c r="L482" s="230">
        <v>69.150000000000006</v>
      </c>
      <c r="M482" s="230">
        <v>51.809240000000003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1400.75</v>
      </c>
      <c r="D483" s="231">
        <v>1405.6499999999999</v>
      </c>
      <c r="E483" s="231">
        <v>1388.6999999999998</v>
      </c>
      <c r="F483" s="231">
        <v>1376.6499999999999</v>
      </c>
      <c r="G483" s="231">
        <v>1359.6999999999998</v>
      </c>
      <c r="H483" s="231">
        <v>1417.6999999999998</v>
      </c>
      <c r="I483" s="231">
        <v>1434.65</v>
      </c>
      <c r="J483" s="231">
        <v>1446.6999999999998</v>
      </c>
      <c r="K483" s="230">
        <v>1422.6</v>
      </c>
      <c r="L483" s="230">
        <v>1393.6</v>
      </c>
      <c r="M483" s="230">
        <v>4.0914099999999998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823.65</v>
      </c>
      <c r="D484" s="240">
        <v>820.41666666666663</v>
      </c>
      <c r="E484" s="240">
        <v>815.23333333333323</v>
      </c>
      <c r="F484" s="240">
        <v>806.81666666666661</v>
      </c>
      <c r="G484" s="240">
        <v>801.63333333333321</v>
      </c>
      <c r="H484" s="240">
        <v>828.83333333333326</v>
      </c>
      <c r="I484" s="240">
        <v>834.01666666666665</v>
      </c>
      <c r="J484" s="239">
        <v>842.43333333333328</v>
      </c>
      <c r="K484" s="239">
        <v>825.6</v>
      </c>
      <c r="L484" s="239">
        <v>812</v>
      </c>
      <c r="M484" s="216">
        <v>8.5745299999999993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249</v>
      </c>
      <c r="D485" s="240">
        <v>249.83333333333334</v>
      </c>
      <c r="E485" s="240">
        <v>247.66666666666669</v>
      </c>
      <c r="F485" s="240">
        <v>246.33333333333334</v>
      </c>
      <c r="G485" s="240">
        <v>244.16666666666669</v>
      </c>
      <c r="H485" s="240">
        <v>251.16666666666669</v>
      </c>
      <c r="I485" s="240">
        <v>253.33333333333337</v>
      </c>
      <c r="J485" s="239">
        <v>254.66666666666669</v>
      </c>
      <c r="K485" s="239">
        <v>252</v>
      </c>
      <c r="L485" s="239">
        <v>248.5</v>
      </c>
      <c r="M485" s="216">
        <v>0.42408000000000001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2068.35</v>
      </c>
      <c r="D486" s="231">
        <v>2069.8666666666663</v>
      </c>
      <c r="E486" s="231">
        <v>2023.5333333333328</v>
      </c>
      <c r="F486" s="231">
        <v>1978.7166666666665</v>
      </c>
      <c r="G486" s="231">
        <v>1932.383333333333</v>
      </c>
      <c r="H486" s="231">
        <v>2114.6833333333325</v>
      </c>
      <c r="I486" s="231">
        <v>2161.0166666666655</v>
      </c>
      <c r="J486" s="231">
        <v>2205.8333333333326</v>
      </c>
      <c r="K486" s="230">
        <v>2116.1999999999998</v>
      </c>
      <c r="L486" s="230">
        <v>2025.05</v>
      </c>
      <c r="M486" s="230">
        <v>0.38444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625.54999999999995</v>
      </c>
      <c r="D487" s="240">
        <v>627.04999999999995</v>
      </c>
      <c r="E487" s="240">
        <v>621.54999999999995</v>
      </c>
      <c r="F487" s="240">
        <v>617.54999999999995</v>
      </c>
      <c r="G487" s="240">
        <v>612.04999999999995</v>
      </c>
      <c r="H487" s="240">
        <v>631.04999999999995</v>
      </c>
      <c r="I487" s="240">
        <v>636.54999999999995</v>
      </c>
      <c r="J487" s="239">
        <v>640.54999999999995</v>
      </c>
      <c r="K487" s="239">
        <v>632.54999999999995</v>
      </c>
      <c r="L487" s="239">
        <v>623.04999999999995</v>
      </c>
      <c r="M487" s="216">
        <v>0.66796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299.75</v>
      </c>
      <c r="D488" s="231">
        <v>299.48333333333335</v>
      </c>
      <c r="E488" s="231">
        <v>295.51666666666671</v>
      </c>
      <c r="F488" s="231">
        <v>291.28333333333336</v>
      </c>
      <c r="G488" s="231">
        <v>287.31666666666672</v>
      </c>
      <c r="H488" s="231">
        <v>303.7166666666667</v>
      </c>
      <c r="I488" s="231">
        <v>307.68333333333339</v>
      </c>
      <c r="J488" s="231">
        <v>311.91666666666669</v>
      </c>
      <c r="K488" s="230">
        <v>303.45</v>
      </c>
      <c r="L488" s="230">
        <v>295.25</v>
      </c>
      <c r="M488" s="230">
        <v>1.11382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330.45</v>
      </c>
      <c r="D489" s="240">
        <v>329.65000000000003</v>
      </c>
      <c r="E489" s="231">
        <v>326.80000000000007</v>
      </c>
      <c r="F489" s="231">
        <v>323.15000000000003</v>
      </c>
      <c r="G489" s="231">
        <v>320.30000000000007</v>
      </c>
      <c r="H489" s="231">
        <v>333.30000000000007</v>
      </c>
      <c r="I489" s="231">
        <v>336.15000000000009</v>
      </c>
      <c r="J489" s="231">
        <v>339.80000000000007</v>
      </c>
      <c r="K489" s="230">
        <v>332.5</v>
      </c>
      <c r="L489" s="230">
        <v>326</v>
      </c>
      <c r="M489" s="230">
        <v>0.92703999999999998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295.60000000000002</v>
      </c>
      <c r="D490" s="231">
        <v>296.39999999999998</v>
      </c>
      <c r="E490" s="231">
        <v>293.34999999999997</v>
      </c>
      <c r="F490" s="231">
        <v>291.09999999999997</v>
      </c>
      <c r="G490" s="231">
        <v>288.04999999999995</v>
      </c>
      <c r="H490" s="231">
        <v>298.64999999999998</v>
      </c>
      <c r="I490" s="231">
        <v>301.69999999999993</v>
      </c>
      <c r="J490" s="231">
        <v>303.95</v>
      </c>
      <c r="K490" s="230">
        <v>299.45</v>
      </c>
      <c r="L490" s="230">
        <v>294.14999999999998</v>
      </c>
      <c r="M490" s="230">
        <v>0.47397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1584.5</v>
      </c>
      <c r="D491" s="240">
        <v>1586.6333333333332</v>
      </c>
      <c r="E491" s="231">
        <v>1571.8666666666663</v>
      </c>
      <c r="F491" s="231">
        <v>1559.2333333333331</v>
      </c>
      <c r="G491" s="231">
        <v>1544.4666666666662</v>
      </c>
      <c r="H491" s="231">
        <v>1599.2666666666664</v>
      </c>
      <c r="I491" s="231">
        <v>1614.0333333333333</v>
      </c>
      <c r="J491" s="231">
        <v>1626.6666666666665</v>
      </c>
      <c r="K491" s="230">
        <v>1601.4</v>
      </c>
      <c r="L491" s="230">
        <v>1574</v>
      </c>
      <c r="M491" s="230">
        <v>3.9569299999999998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1224.95</v>
      </c>
      <c r="D492" s="231">
        <v>1221.3166666666666</v>
      </c>
      <c r="E492" s="231">
        <v>1208.8333333333333</v>
      </c>
      <c r="F492" s="231">
        <v>1192.7166666666667</v>
      </c>
      <c r="G492" s="231">
        <v>1180.2333333333333</v>
      </c>
      <c r="H492" s="231">
        <v>1237.4333333333332</v>
      </c>
      <c r="I492" s="231">
        <v>1249.9166666666667</v>
      </c>
      <c r="J492" s="231">
        <v>1266.0333333333331</v>
      </c>
      <c r="K492" s="230">
        <v>1233.8</v>
      </c>
      <c r="L492" s="230">
        <v>1205.2</v>
      </c>
      <c r="M492" s="230">
        <v>14.87265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287.5</v>
      </c>
      <c r="D493" s="240">
        <v>285.95</v>
      </c>
      <c r="E493" s="231">
        <v>284.04999999999995</v>
      </c>
      <c r="F493" s="231">
        <v>280.59999999999997</v>
      </c>
      <c r="G493" s="231">
        <v>278.69999999999993</v>
      </c>
      <c r="H493" s="231">
        <v>289.39999999999998</v>
      </c>
      <c r="I493" s="231">
        <v>291.29999999999995</v>
      </c>
      <c r="J493" s="231">
        <v>294.75</v>
      </c>
      <c r="K493" s="230">
        <v>287.85000000000002</v>
      </c>
      <c r="L493" s="230">
        <v>282.5</v>
      </c>
      <c r="M493" s="230">
        <v>87.188820000000007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374</v>
      </c>
      <c r="D494" s="231">
        <v>372.83333333333331</v>
      </c>
      <c r="E494" s="231">
        <v>370.61666666666662</v>
      </c>
      <c r="F494" s="231">
        <v>367.23333333333329</v>
      </c>
      <c r="G494" s="231">
        <v>365.01666666666659</v>
      </c>
      <c r="H494" s="231">
        <v>376.21666666666664</v>
      </c>
      <c r="I494" s="231">
        <v>378.43333333333334</v>
      </c>
      <c r="J494" s="231">
        <v>381.81666666666666</v>
      </c>
      <c r="K494" s="230">
        <v>375.05</v>
      </c>
      <c r="L494" s="230">
        <v>369.45</v>
      </c>
      <c r="M494" s="230">
        <v>1.59873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1793.75</v>
      </c>
      <c r="D495" s="240">
        <v>1837.3666666666668</v>
      </c>
      <c r="E495" s="231">
        <v>1744.7333333333336</v>
      </c>
      <c r="F495" s="231">
        <v>1695.7166666666667</v>
      </c>
      <c r="G495" s="231">
        <v>1603.0833333333335</v>
      </c>
      <c r="H495" s="231">
        <v>1886.3833333333337</v>
      </c>
      <c r="I495" s="231">
        <v>1979.0166666666669</v>
      </c>
      <c r="J495" s="231">
        <v>2028.0333333333338</v>
      </c>
      <c r="K495" s="230">
        <v>1930</v>
      </c>
      <c r="L495" s="230">
        <v>1788.35</v>
      </c>
      <c r="M495" s="230">
        <v>1.3754200000000001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</v>
      </c>
      <c r="D496" s="240">
        <v>7</v>
      </c>
      <c r="E496" s="231">
        <v>6.95</v>
      </c>
      <c r="F496" s="231">
        <v>6.9</v>
      </c>
      <c r="G496" s="231">
        <v>6.8500000000000005</v>
      </c>
      <c r="H496" s="231">
        <v>7.05</v>
      </c>
      <c r="I496" s="231">
        <v>7.1000000000000005</v>
      </c>
      <c r="J496" s="231">
        <v>7.1499999999999995</v>
      </c>
      <c r="K496" s="230">
        <v>7.05</v>
      </c>
      <c r="L496" s="230">
        <v>6.95</v>
      </c>
      <c r="M496" s="230">
        <v>358.38781999999998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809.7</v>
      </c>
      <c r="D497" s="240">
        <v>804.05000000000007</v>
      </c>
      <c r="E497" s="231">
        <v>796.15000000000009</v>
      </c>
      <c r="F497" s="231">
        <v>782.6</v>
      </c>
      <c r="G497" s="231">
        <v>774.7</v>
      </c>
      <c r="H497" s="231">
        <v>817.60000000000014</v>
      </c>
      <c r="I497" s="231">
        <v>825.5</v>
      </c>
      <c r="J497" s="231">
        <v>839.05000000000018</v>
      </c>
      <c r="K497" s="230">
        <v>811.95</v>
      </c>
      <c r="L497" s="230">
        <v>790.5</v>
      </c>
      <c r="M497" s="230">
        <v>9.5089900000000007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241.1</v>
      </c>
      <c r="D498" s="240">
        <v>240.96666666666667</v>
      </c>
      <c r="E498" s="231">
        <v>236.58333333333334</v>
      </c>
      <c r="F498" s="231">
        <v>232.06666666666666</v>
      </c>
      <c r="G498" s="231">
        <v>227.68333333333334</v>
      </c>
      <c r="H498" s="231">
        <v>245.48333333333335</v>
      </c>
      <c r="I498" s="231">
        <v>249.86666666666667</v>
      </c>
      <c r="J498" s="231">
        <v>254.38333333333335</v>
      </c>
      <c r="K498" s="230">
        <v>245.35</v>
      </c>
      <c r="L498" s="230">
        <v>236.45</v>
      </c>
      <c r="M498" s="230">
        <v>14.021879999999999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94.05</v>
      </c>
      <c r="D499" s="240">
        <v>94.100000000000009</v>
      </c>
      <c r="E499" s="231">
        <v>92.200000000000017</v>
      </c>
      <c r="F499" s="231">
        <v>90.350000000000009</v>
      </c>
      <c r="G499" s="231">
        <v>88.450000000000017</v>
      </c>
      <c r="H499" s="231">
        <v>95.950000000000017</v>
      </c>
      <c r="I499" s="231">
        <v>97.850000000000023</v>
      </c>
      <c r="J499" s="231">
        <v>99.700000000000017</v>
      </c>
      <c r="K499" s="230">
        <v>96</v>
      </c>
      <c r="L499" s="230">
        <v>92.25</v>
      </c>
      <c r="M499" s="230">
        <v>27.714130000000001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719.85</v>
      </c>
      <c r="D500" s="240">
        <v>725.73333333333346</v>
      </c>
      <c r="E500" s="231">
        <v>707.01666666666688</v>
      </c>
      <c r="F500" s="231">
        <v>694.18333333333339</v>
      </c>
      <c r="G500" s="231">
        <v>675.46666666666681</v>
      </c>
      <c r="H500" s="231">
        <v>738.56666666666695</v>
      </c>
      <c r="I500" s="231">
        <v>757.28333333333342</v>
      </c>
      <c r="J500" s="231">
        <v>770.11666666666702</v>
      </c>
      <c r="K500" s="230">
        <v>744.45</v>
      </c>
      <c r="L500" s="230">
        <v>712.9</v>
      </c>
      <c r="M500" s="230">
        <v>1.82064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1371.65</v>
      </c>
      <c r="D501" s="240">
        <v>1381.9666666666665</v>
      </c>
      <c r="E501" s="231">
        <v>1344.9333333333329</v>
      </c>
      <c r="F501" s="231">
        <v>1318.2166666666665</v>
      </c>
      <c r="G501" s="231">
        <v>1281.1833333333329</v>
      </c>
      <c r="H501" s="231">
        <v>1408.6833333333329</v>
      </c>
      <c r="I501" s="231">
        <v>1445.7166666666662</v>
      </c>
      <c r="J501" s="231">
        <v>1472.4333333333329</v>
      </c>
      <c r="K501" s="230">
        <v>1419</v>
      </c>
      <c r="L501" s="230">
        <v>1355.25</v>
      </c>
      <c r="M501" s="230">
        <v>2.6539700000000002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395.75</v>
      </c>
      <c r="D502" s="240">
        <v>392.58333333333331</v>
      </c>
      <c r="E502" s="231">
        <v>388.56666666666661</v>
      </c>
      <c r="F502" s="231">
        <v>381.38333333333327</v>
      </c>
      <c r="G502" s="231">
        <v>377.36666666666656</v>
      </c>
      <c r="H502" s="231">
        <v>399.76666666666665</v>
      </c>
      <c r="I502" s="231">
        <v>403.78333333333342</v>
      </c>
      <c r="J502" s="231">
        <v>410.9666666666667</v>
      </c>
      <c r="K502" s="230">
        <v>396.6</v>
      </c>
      <c r="L502" s="230">
        <v>385.4</v>
      </c>
      <c r="M502" s="230">
        <v>60.98695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167.45</v>
      </c>
      <c r="D503" s="240">
        <v>168.01666666666665</v>
      </c>
      <c r="E503" s="231">
        <v>166.43333333333331</v>
      </c>
      <c r="F503" s="231">
        <v>165.41666666666666</v>
      </c>
      <c r="G503" s="231">
        <v>163.83333333333331</v>
      </c>
      <c r="H503" s="231">
        <v>169.0333333333333</v>
      </c>
      <c r="I503" s="231">
        <v>170.61666666666667</v>
      </c>
      <c r="J503" s="231">
        <v>171.6333333333333</v>
      </c>
      <c r="K503" s="230">
        <v>169.6</v>
      </c>
      <c r="L503" s="230">
        <v>167</v>
      </c>
      <c r="M503" s="230">
        <v>2.8827099999999999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15.65</v>
      </c>
      <c r="D504" s="240">
        <v>15.683333333333335</v>
      </c>
      <c r="E504" s="231">
        <v>15.56666666666667</v>
      </c>
      <c r="F504" s="231">
        <v>15.483333333333334</v>
      </c>
      <c r="G504" s="231">
        <v>15.366666666666669</v>
      </c>
      <c r="H504" s="231">
        <v>15.766666666666671</v>
      </c>
      <c r="I504" s="231">
        <v>15.883333333333335</v>
      </c>
      <c r="J504" s="231">
        <v>15.966666666666672</v>
      </c>
      <c r="K504" s="230">
        <v>15.8</v>
      </c>
      <c r="L504" s="230">
        <v>15.6</v>
      </c>
      <c r="M504" s="230">
        <v>415.31446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10484.799999999999</v>
      </c>
      <c r="D505" s="240">
        <v>10468.300000000001</v>
      </c>
      <c r="E505" s="231">
        <v>10411.600000000002</v>
      </c>
      <c r="F505" s="231">
        <v>10338.400000000001</v>
      </c>
      <c r="G505" s="231">
        <v>10281.700000000003</v>
      </c>
      <c r="H505" s="231">
        <v>10541.500000000002</v>
      </c>
      <c r="I505" s="231">
        <v>10598.200000000003</v>
      </c>
      <c r="J505" s="231">
        <v>10671.400000000001</v>
      </c>
      <c r="K505" s="230">
        <v>10525</v>
      </c>
      <c r="L505" s="230">
        <v>10395.1</v>
      </c>
      <c r="M505" s="230">
        <v>3.5119999999999998E-2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185.8</v>
      </c>
      <c r="D506" s="231">
        <v>185.63333333333335</v>
      </c>
      <c r="E506" s="231">
        <v>184.4666666666667</v>
      </c>
      <c r="F506" s="231">
        <v>183.13333333333335</v>
      </c>
      <c r="G506" s="231">
        <v>181.9666666666667</v>
      </c>
      <c r="H506" s="231">
        <v>186.9666666666667</v>
      </c>
      <c r="I506" s="231">
        <v>188.13333333333338</v>
      </c>
      <c r="J506" s="230">
        <v>189.4666666666667</v>
      </c>
      <c r="K506" s="230">
        <v>186.8</v>
      </c>
      <c r="L506" s="230">
        <v>184.3</v>
      </c>
      <c r="M506" s="216">
        <v>27.131329999999998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354.65</v>
      </c>
      <c r="D507" s="231">
        <v>353.5333333333333</v>
      </c>
      <c r="E507" s="231">
        <v>349.11666666666662</v>
      </c>
      <c r="F507" s="231">
        <v>343.58333333333331</v>
      </c>
      <c r="G507" s="231">
        <v>339.16666666666663</v>
      </c>
      <c r="H507" s="231">
        <v>359.06666666666661</v>
      </c>
      <c r="I507" s="231">
        <v>363.48333333333335</v>
      </c>
      <c r="J507" s="230">
        <v>369.01666666666659</v>
      </c>
      <c r="K507" s="230">
        <v>357.95</v>
      </c>
      <c r="L507" s="230">
        <v>348</v>
      </c>
      <c r="M507" s="216">
        <v>12.90382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63.5</v>
      </c>
      <c r="D508" s="240">
        <v>64.05</v>
      </c>
      <c r="E508" s="231">
        <v>61.25</v>
      </c>
      <c r="F508" s="231">
        <v>59</v>
      </c>
      <c r="G508" s="231">
        <v>56.2</v>
      </c>
      <c r="H508" s="231">
        <v>66.3</v>
      </c>
      <c r="I508" s="231">
        <v>69.09999999999998</v>
      </c>
      <c r="J508" s="231">
        <v>71.349999999999994</v>
      </c>
      <c r="K508" s="230">
        <v>66.849999999999994</v>
      </c>
      <c r="L508" s="230">
        <v>61.8</v>
      </c>
      <c r="M508" s="230">
        <v>1470.0667000000001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506.25</v>
      </c>
      <c r="D509" s="240">
        <v>501.06666666666666</v>
      </c>
      <c r="E509" s="231">
        <v>490.13333333333333</v>
      </c>
      <c r="F509" s="231">
        <v>474.01666666666665</v>
      </c>
      <c r="G509" s="231">
        <v>463.08333333333331</v>
      </c>
      <c r="H509" s="231">
        <v>517.18333333333339</v>
      </c>
      <c r="I509" s="231">
        <v>528.11666666666656</v>
      </c>
      <c r="J509" s="231">
        <v>544.23333333333335</v>
      </c>
      <c r="K509" s="230">
        <v>512</v>
      </c>
      <c r="L509" s="230">
        <v>484.95</v>
      </c>
      <c r="M509" s="230">
        <v>12.300459999999999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1450.9</v>
      </c>
      <c r="D510" s="231">
        <v>1454.95</v>
      </c>
      <c r="E510" s="231">
        <v>1440.95</v>
      </c>
      <c r="F510" s="231">
        <v>1431</v>
      </c>
      <c r="G510" s="231">
        <v>1417</v>
      </c>
      <c r="H510" s="231">
        <v>1464.9</v>
      </c>
      <c r="I510" s="231">
        <v>1478.9</v>
      </c>
      <c r="J510" s="230">
        <v>1488.8500000000001</v>
      </c>
      <c r="K510" s="230">
        <v>1468.95</v>
      </c>
      <c r="L510" s="230">
        <v>1445</v>
      </c>
      <c r="M510" s="216">
        <v>0.2445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1428.5</v>
      </c>
      <c r="D511" s="240">
        <v>1421.6000000000001</v>
      </c>
      <c r="E511" s="231">
        <v>1400.4500000000003</v>
      </c>
      <c r="F511" s="231">
        <v>1372.4</v>
      </c>
      <c r="G511" s="231">
        <v>1351.2500000000002</v>
      </c>
      <c r="H511" s="231">
        <v>1449.6500000000003</v>
      </c>
      <c r="I511" s="231">
        <v>1470.8000000000004</v>
      </c>
      <c r="J511" s="231">
        <v>1498.8500000000004</v>
      </c>
      <c r="K511" s="230">
        <v>1442.75</v>
      </c>
      <c r="L511" s="230">
        <v>1393.55</v>
      </c>
      <c r="M511" s="230">
        <v>0.65315999999999996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4"/>
      <c r="B5" s="395"/>
      <c r="C5" s="394"/>
      <c r="D5" s="39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96" t="s">
        <v>510</v>
      </c>
      <c r="C7" s="395"/>
      <c r="D7" s="7">
        <f>Main!B10</f>
        <v>45069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45068</v>
      </c>
      <c r="B10" s="29">
        <v>542580</v>
      </c>
      <c r="C10" s="28" t="s">
        <v>1069</v>
      </c>
      <c r="D10" s="28" t="s">
        <v>1044</v>
      </c>
      <c r="E10" s="28" t="s">
        <v>520</v>
      </c>
      <c r="F10" s="85">
        <v>64000</v>
      </c>
      <c r="G10" s="29">
        <v>65.05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45068</v>
      </c>
      <c r="B11" s="29">
        <v>542580</v>
      </c>
      <c r="C11" s="28" t="s">
        <v>1069</v>
      </c>
      <c r="D11" s="28" t="s">
        <v>1044</v>
      </c>
      <c r="E11" s="28" t="s">
        <v>519</v>
      </c>
      <c r="F11" s="85">
        <v>64000</v>
      </c>
      <c r="G11" s="29">
        <v>65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45068</v>
      </c>
      <c r="B12" s="29">
        <v>530669</v>
      </c>
      <c r="C12" s="28" t="s">
        <v>1070</v>
      </c>
      <c r="D12" s="28" t="s">
        <v>1071</v>
      </c>
      <c r="E12" s="28" t="s">
        <v>519</v>
      </c>
      <c r="F12" s="85">
        <v>16774</v>
      </c>
      <c r="G12" s="29">
        <v>14.62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45068</v>
      </c>
      <c r="B13" s="29">
        <v>530669</v>
      </c>
      <c r="C13" s="28" t="s">
        <v>1070</v>
      </c>
      <c r="D13" s="28" t="s">
        <v>1072</v>
      </c>
      <c r="E13" s="28" t="s">
        <v>520</v>
      </c>
      <c r="F13" s="85">
        <v>25407</v>
      </c>
      <c r="G13" s="29">
        <v>14.62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45068</v>
      </c>
      <c r="B14" s="29">
        <v>539115</v>
      </c>
      <c r="C14" s="28" t="s">
        <v>1073</v>
      </c>
      <c r="D14" s="28" t="s">
        <v>1074</v>
      </c>
      <c r="E14" s="28" t="s">
        <v>519</v>
      </c>
      <c r="F14" s="85">
        <v>23390</v>
      </c>
      <c r="G14" s="29">
        <v>44.94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45068</v>
      </c>
      <c r="B15" s="29">
        <v>539115</v>
      </c>
      <c r="C15" s="28" t="s">
        <v>1073</v>
      </c>
      <c r="D15" s="28" t="s">
        <v>1075</v>
      </c>
      <c r="E15" s="28" t="s">
        <v>520</v>
      </c>
      <c r="F15" s="85">
        <v>19666</v>
      </c>
      <c r="G15" s="29">
        <v>44.95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45068</v>
      </c>
      <c r="B16" s="29">
        <v>517546</v>
      </c>
      <c r="C16" s="28" t="s">
        <v>1041</v>
      </c>
      <c r="D16" s="28" t="s">
        <v>1076</v>
      </c>
      <c r="E16" s="28" t="s">
        <v>519</v>
      </c>
      <c r="F16" s="85">
        <v>52642</v>
      </c>
      <c r="G16" s="29">
        <v>32.229999999999997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45068</v>
      </c>
      <c r="B17" s="29">
        <v>531671</v>
      </c>
      <c r="C17" s="28" t="s">
        <v>1077</v>
      </c>
      <c r="D17" s="28" t="s">
        <v>1078</v>
      </c>
      <c r="E17" s="28" t="s">
        <v>519</v>
      </c>
      <c r="F17" s="85">
        <v>352865</v>
      </c>
      <c r="G17" s="29">
        <v>3.07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45068</v>
      </c>
      <c r="B18" s="29">
        <v>531671</v>
      </c>
      <c r="C18" s="28" t="s">
        <v>1077</v>
      </c>
      <c r="D18" s="28" t="s">
        <v>1078</v>
      </c>
      <c r="E18" s="28" t="s">
        <v>520</v>
      </c>
      <c r="F18" s="85">
        <v>50000</v>
      </c>
      <c r="G18" s="29">
        <v>3.24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45068</v>
      </c>
      <c r="B19" s="29">
        <v>537326</v>
      </c>
      <c r="C19" s="28" t="s">
        <v>1079</v>
      </c>
      <c r="D19" s="28" t="s">
        <v>1080</v>
      </c>
      <c r="E19" s="28" t="s">
        <v>519</v>
      </c>
      <c r="F19" s="85">
        <v>58917</v>
      </c>
      <c r="G19" s="29">
        <v>43.79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45068</v>
      </c>
      <c r="B20" s="29">
        <v>537326</v>
      </c>
      <c r="C20" s="28" t="s">
        <v>1079</v>
      </c>
      <c r="D20" s="28" t="s">
        <v>1080</v>
      </c>
      <c r="E20" s="28" t="s">
        <v>520</v>
      </c>
      <c r="F20" s="85">
        <v>27200</v>
      </c>
      <c r="G20" s="29">
        <v>43.79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45068</v>
      </c>
      <c r="B21" s="29">
        <v>539770</v>
      </c>
      <c r="C21" s="28" t="s">
        <v>1081</v>
      </c>
      <c r="D21" s="28" t="s">
        <v>1082</v>
      </c>
      <c r="E21" s="28" t="s">
        <v>519</v>
      </c>
      <c r="F21" s="85">
        <v>16893</v>
      </c>
      <c r="G21" s="29">
        <v>4.49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45068</v>
      </c>
      <c r="B22" s="29">
        <v>516003</v>
      </c>
      <c r="C22" s="28" t="s">
        <v>1083</v>
      </c>
      <c r="D22" s="28" t="s">
        <v>1084</v>
      </c>
      <c r="E22" s="28" t="s">
        <v>519</v>
      </c>
      <c r="F22" s="85">
        <v>69315</v>
      </c>
      <c r="G22" s="29">
        <v>182.8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45068</v>
      </c>
      <c r="B23" s="29">
        <v>540204</v>
      </c>
      <c r="C23" s="28" t="s">
        <v>1085</v>
      </c>
      <c r="D23" s="28" t="s">
        <v>1086</v>
      </c>
      <c r="E23" s="28" t="s">
        <v>519</v>
      </c>
      <c r="F23" s="85">
        <v>60000</v>
      </c>
      <c r="G23" s="29">
        <v>75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45068</v>
      </c>
      <c r="B24" s="29">
        <v>531364</v>
      </c>
      <c r="C24" s="28" t="s">
        <v>1087</v>
      </c>
      <c r="D24" s="28" t="s">
        <v>1088</v>
      </c>
      <c r="E24" s="28" t="s">
        <v>520</v>
      </c>
      <c r="F24" s="85">
        <v>106151</v>
      </c>
      <c r="G24" s="29">
        <v>68.06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45068</v>
      </c>
      <c r="B25" s="29">
        <v>531364</v>
      </c>
      <c r="C25" s="28" t="s">
        <v>1087</v>
      </c>
      <c r="D25" s="28" t="s">
        <v>1089</v>
      </c>
      <c r="E25" s="28" t="s">
        <v>519</v>
      </c>
      <c r="F25" s="85">
        <v>102949</v>
      </c>
      <c r="G25" s="29">
        <v>68.06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45068</v>
      </c>
      <c r="B26" s="29">
        <v>539486</v>
      </c>
      <c r="C26" s="28" t="s">
        <v>1090</v>
      </c>
      <c r="D26" s="28" t="s">
        <v>1091</v>
      </c>
      <c r="E26" s="28" t="s">
        <v>520</v>
      </c>
      <c r="F26" s="85">
        <v>63990</v>
      </c>
      <c r="G26" s="29">
        <v>1.55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45068</v>
      </c>
      <c r="B27" s="29">
        <v>539486</v>
      </c>
      <c r="C27" s="28" t="s">
        <v>1090</v>
      </c>
      <c r="D27" s="28" t="s">
        <v>1092</v>
      </c>
      <c r="E27" s="28" t="s">
        <v>519</v>
      </c>
      <c r="F27" s="85">
        <v>55590</v>
      </c>
      <c r="G27" s="29">
        <v>1.55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45068</v>
      </c>
      <c r="B28" s="29">
        <v>532041</v>
      </c>
      <c r="C28" s="28" t="s">
        <v>1093</v>
      </c>
      <c r="D28" s="28" t="s">
        <v>968</v>
      </c>
      <c r="E28" s="28" t="s">
        <v>520</v>
      </c>
      <c r="F28" s="85">
        <v>80000</v>
      </c>
      <c r="G28" s="29">
        <v>11.73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45068</v>
      </c>
      <c r="B29" s="29">
        <v>540377</v>
      </c>
      <c r="C29" s="28" t="s">
        <v>1094</v>
      </c>
      <c r="D29" s="28" t="s">
        <v>1095</v>
      </c>
      <c r="E29" s="28" t="s">
        <v>519</v>
      </c>
      <c r="F29" s="85">
        <v>1610249</v>
      </c>
      <c r="G29" s="29">
        <v>12.43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45068</v>
      </c>
      <c r="B30" s="29">
        <v>531109</v>
      </c>
      <c r="C30" s="28" t="s">
        <v>1096</v>
      </c>
      <c r="D30" s="28" t="s">
        <v>1097</v>
      </c>
      <c r="E30" s="28" t="s">
        <v>520</v>
      </c>
      <c r="F30" s="85">
        <v>148903</v>
      </c>
      <c r="G30" s="29">
        <v>65.33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45068</v>
      </c>
      <c r="B31" s="29">
        <v>531692</v>
      </c>
      <c r="C31" s="28" t="s">
        <v>1098</v>
      </c>
      <c r="D31" s="28" t="s">
        <v>1099</v>
      </c>
      <c r="E31" s="28" t="s">
        <v>520</v>
      </c>
      <c r="F31" s="85">
        <v>50000</v>
      </c>
      <c r="G31" s="29">
        <v>1.33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45068</v>
      </c>
      <c r="B32" s="29">
        <v>543874</v>
      </c>
      <c r="C32" s="28" t="s">
        <v>1100</v>
      </c>
      <c r="D32" s="28" t="s">
        <v>1101</v>
      </c>
      <c r="E32" s="28" t="s">
        <v>520</v>
      </c>
      <c r="F32" s="85">
        <v>88000</v>
      </c>
      <c r="G32" s="29">
        <v>63.97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45068</v>
      </c>
      <c r="B33" s="29">
        <v>535910</v>
      </c>
      <c r="C33" s="28" t="s">
        <v>1102</v>
      </c>
      <c r="D33" s="28" t="s">
        <v>1103</v>
      </c>
      <c r="E33" s="28" t="s">
        <v>519</v>
      </c>
      <c r="F33" s="85">
        <v>200000</v>
      </c>
      <c r="G33" s="29">
        <v>36.31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45068</v>
      </c>
      <c r="B34" s="29">
        <v>535910</v>
      </c>
      <c r="C34" s="28" t="s">
        <v>1102</v>
      </c>
      <c r="D34" s="28" t="s">
        <v>1104</v>
      </c>
      <c r="E34" s="28" t="s">
        <v>520</v>
      </c>
      <c r="F34" s="85">
        <v>600000</v>
      </c>
      <c r="G34" s="29">
        <v>34.520000000000003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45068</v>
      </c>
      <c r="B35" s="29">
        <v>535910</v>
      </c>
      <c r="C35" s="28" t="s">
        <v>1102</v>
      </c>
      <c r="D35" s="28" t="s">
        <v>1105</v>
      </c>
      <c r="E35" s="28" t="s">
        <v>519</v>
      </c>
      <c r="F35" s="85">
        <v>65000</v>
      </c>
      <c r="G35" s="29">
        <v>34.549999999999997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45068</v>
      </c>
      <c r="B36" s="29">
        <v>535910</v>
      </c>
      <c r="C36" s="28" t="s">
        <v>1102</v>
      </c>
      <c r="D36" s="28" t="s">
        <v>1105</v>
      </c>
      <c r="E36" s="28" t="s">
        <v>520</v>
      </c>
      <c r="F36" s="85">
        <v>65000</v>
      </c>
      <c r="G36" s="29">
        <v>36.31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45068</v>
      </c>
      <c r="B37" s="29">
        <v>535910</v>
      </c>
      <c r="C37" s="28" t="s">
        <v>1102</v>
      </c>
      <c r="D37" s="28" t="s">
        <v>1106</v>
      </c>
      <c r="E37" s="28" t="s">
        <v>519</v>
      </c>
      <c r="F37" s="85">
        <v>100000</v>
      </c>
      <c r="G37" s="29">
        <v>37.65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45068</v>
      </c>
      <c r="B38" s="29">
        <v>535910</v>
      </c>
      <c r="C38" s="28" t="s">
        <v>1102</v>
      </c>
      <c r="D38" s="28" t="s">
        <v>1053</v>
      </c>
      <c r="E38" s="28" t="s">
        <v>519</v>
      </c>
      <c r="F38" s="85">
        <v>150000</v>
      </c>
      <c r="G38" s="29">
        <v>34.5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45068</v>
      </c>
      <c r="B39" s="29">
        <v>535910</v>
      </c>
      <c r="C39" s="28" t="s">
        <v>1102</v>
      </c>
      <c r="D39" s="28" t="s">
        <v>1026</v>
      </c>
      <c r="E39" s="28" t="s">
        <v>519</v>
      </c>
      <c r="F39" s="85">
        <v>75000</v>
      </c>
      <c r="G39" s="29">
        <v>34.549999999999997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45068</v>
      </c>
      <c r="B40" s="29">
        <v>535910</v>
      </c>
      <c r="C40" s="28" t="s">
        <v>1102</v>
      </c>
      <c r="D40" s="28" t="s">
        <v>1053</v>
      </c>
      <c r="E40" s="28" t="s">
        <v>520</v>
      </c>
      <c r="F40" s="85">
        <v>150000</v>
      </c>
      <c r="G40" s="29">
        <v>34.82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45068</v>
      </c>
      <c r="B41" s="29">
        <v>535910</v>
      </c>
      <c r="C41" s="28" t="s">
        <v>1102</v>
      </c>
      <c r="D41" s="28" t="s">
        <v>1026</v>
      </c>
      <c r="E41" s="28" t="s">
        <v>520</v>
      </c>
      <c r="F41" s="85">
        <v>75000</v>
      </c>
      <c r="G41" s="29">
        <v>36.31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45068</v>
      </c>
      <c r="B42" s="29">
        <v>535910</v>
      </c>
      <c r="C42" s="28" t="s">
        <v>1102</v>
      </c>
      <c r="D42" s="28" t="s">
        <v>968</v>
      </c>
      <c r="E42" s="28" t="s">
        <v>520</v>
      </c>
      <c r="F42" s="85">
        <v>80000</v>
      </c>
      <c r="G42" s="29">
        <v>37.630000000000003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45068</v>
      </c>
      <c r="B43" s="29">
        <v>535910</v>
      </c>
      <c r="C43" s="28" t="s">
        <v>1102</v>
      </c>
      <c r="D43" s="28" t="s">
        <v>1107</v>
      </c>
      <c r="E43" s="28" t="s">
        <v>520</v>
      </c>
      <c r="F43" s="85">
        <v>125000</v>
      </c>
      <c r="G43" s="29">
        <v>35.24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45068</v>
      </c>
      <c r="B44" s="29">
        <v>535910</v>
      </c>
      <c r="C44" s="28" t="s">
        <v>1102</v>
      </c>
      <c r="D44" s="28" t="s">
        <v>968</v>
      </c>
      <c r="E44" s="28" t="s">
        <v>519</v>
      </c>
      <c r="F44" s="85">
        <v>230000</v>
      </c>
      <c r="G44" s="29">
        <v>35.049999999999997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45068</v>
      </c>
      <c r="B45" s="29">
        <v>535910</v>
      </c>
      <c r="C45" s="28" t="s">
        <v>1102</v>
      </c>
      <c r="D45" s="28" t="s">
        <v>1107</v>
      </c>
      <c r="E45" s="28" t="s">
        <v>519</v>
      </c>
      <c r="F45" s="85">
        <v>180000</v>
      </c>
      <c r="G45" s="29">
        <v>34.53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45068</v>
      </c>
      <c r="B46" s="29">
        <v>530111</v>
      </c>
      <c r="C46" s="28" t="s">
        <v>1108</v>
      </c>
      <c r="D46" s="28" t="s">
        <v>1109</v>
      </c>
      <c r="E46" s="28" t="s">
        <v>520</v>
      </c>
      <c r="F46" s="85">
        <v>84000</v>
      </c>
      <c r="G46" s="29">
        <v>51.7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45068</v>
      </c>
      <c r="B47" s="29">
        <v>530111</v>
      </c>
      <c r="C47" s="28" t="s">
        <v>1108</v>
      </c>
      <c r="D47" s="28" t="s">
        <v>1110</v>
      </c>
      <c r="E47" s="28" t="s">
        <v>519</v>
      </c>
      <c r="F47" s="85">
        <v>87005</v>
      </c>
      <c r="G47" s="29">
        <v>51.7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45068</v>
      </c>
      <c r="B48" s="29">
        <v>543902</v>
      </c>
      <c r="C48" s="28" t="s">
        <v>1015</v>
      </c>
      <c r="D48" s="28" t="s">
        <v>1111</v>
      </c>
      <c r="E48" s="28" t="s">
        <v>520</v>
      </c>
      <c r="F48" s="85">
        <v>112000</v>
      </c>
      <c r="G48" s="29">
        <v>42.91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45068</v>
      </c>
      <c r="B49" s="29">
        <v>532092</v>
      </c>
      <c r="C49" s="28" t="s">
        <v>1112</v>
      </c>
      <c r="D49" s="28" t="s">
        <v>1071</v>
      </c>
      <c r="E49" s="28" t="s">
        <v>519</v>
      </c>
      <c r="F49" s="85">
        <v>327809</v>
      </c>
      <c r="G49" s="29">
        <v>4.07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45068</v>
      </c>
      <c r="B50" s="29">
        <v>539124</v>
      </c>
      <c r="C50" s="28" t="s">
        <v>1042</v>
      </c>
      <c r="D50" s="28" t="s">
        <v>1043</v>
      </c>
      <c r="E50" s="28" t="s">
        <v>519</v>
      </c>
      <c r="F50" s="85">
        <v>7763</v>
      </c>
      <c r="G50" s="29">
        <v>34.51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45068</v>
      </c>
      <c r="B51" s="29">
        <v>539124</v>
      </c>
      <c r="C51" s="28" t="s">
        <v>1042</v>
      </c>
      <c r="D51" s="28" t="s">
        <v>1043</v>
      </c>
      <c r="E51" s="28" t="s">
        <v>520</v>
      </c>
      <c r="F51" s="85">
        <v>42000</v>
      </c>
      <c r="G51" s="29">
        <v>35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45068</v>
      </c>
      <c r="B52" s="29">
        <v>538875</v>
      </c>
      <c r="C52" s="28" t="s">
        <v>1113</v>
      </c>
      <c r="D52" s="28" t="s">
        <v>1114</v>
      </c>
      <c r="E52" s="28" t="s">
        <v>520</v>
      </c>
      <c r="F52" s="85">
        <v>50000</v>
      </c>
      <c r="G52" s="29">
        <v>13.25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45068</v>
      </c>
      <c r="B53" s="29">
        <v>530525</v>
      </c>
      <c r="C53" s="28" t="s">
        <v>1115</v>
      </c>
      <c r="D53" s="28" t="s">
        <v>1116</v>
      </c>
      <c r="E53" s="28" t="s">
        <v>519</v>
      </c>
      <c r="F53" s="85">
        <v>80000</v>
      </c>
      <c r="G53" s="29">
        <v>11.28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45068</v>
      </c>
      <c r="B54" s="29">
        <v>530525</v>
      </c>
      <c r="C54" s="28" t="s">
        <v>1115</v>
      </c>
      <c r="D54" s="28" t="s">
        <v>1117</v>
      </c>
      <c r="E54" s="28" t="s">
        <v>519</v>
      </c>
      <c r="F54" s="85">
        <v>75539</v>
      </c>
      <c r="G54" s="29">
        <v>11.28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45068</v>
      </c>
      <c r="B55" s="29">
        <v>523023</v>
      </c>
      <c r="C55" s="28" t="s">
        <v>1118</v>
      </c>
      <c r="D55" s="28" t="s">
        <v>1119</v>
      </c>
      <c r="E55" s="28" t="s">
        <v>519</v>
      </c>
      <c r="F55" s="85">
        <v>160000</v>
      </c>
      <c r="G55" s="29">
        <v>125.96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45068</v>
      </c>
      <c r="B56" s="29">
        <v>534733</v>
      </c>
      <c r="C56" s="28" t="s">
        <v>1120</v>
      </c>
      <c r="D56" s="28" t="s">
        <v>1121</v>
      </c>
      <c r="E56" s="28" t="s">
        <v>519</v>
      </c>
      <c r="F56" s="85">
        <v>190000</v>
      </c>
      <c r="G56" s="29">
        <v>11.98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45068</v>
      </c>
      <c r="B57" s="29">
        <v>539041</v>
      </c>
      <c r="C57" s="28" t="s">
        <v>1122</v>
      </c>
      <c r="D57" s="28" t="s">
        <v>968</v>
      </c>
      <c r="E57" s="28" t="s">
        <v>519</v>
      </c>
      <c r="F57" s="85">
        <v>72500</v>
      </c>
      <c r="G57" s="29">
        <v>85.42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45068</v>
      </c>
      <c r="B58" s="29">
        <v>532159</v>
      </c>
      <c r="C58" s="28" t="s">
        <v>1123</v>
      </c>
      <c r="D58" s="28" t="s">
        <v>1124</v>
      </c>
      <c r="E58" s="28" t="s">
        <v>519</v>
      </c>
      <c r="F58" s="85">
        <v>1311000</v>
      </c>
      <c r="G58" s="29">
        <v>12.97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45068</v>
      </c>
      <c r="B59" s="29">
        <v>532159</v>
      </c>
      <c r="C59" s="28" t="s">
        <v>1123</v>
      </c>
      <c r="D59" s="28" t="s">
        <v>1125</v>
      </c>
      <c r="E59" s="28" t="s">
        <v>520</v>
      </c>
      <c r="F59" s="85">
        <v>1310000</v>
      </c>
      <c r="G59" s="29">
        <v>12.97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45068</v>
      </c>
      <c r="B60" s="29">
        <v>542803</v>
      </c>
      <c r="C60" s="28" t="s">
        <v>1045</v>
      </c>
      <c r="D60" s="28" t="s">
        <v>1046</v>
      </c>
      <c r="E60" s="28" t="s">
        <v>520</v>
      </c>
      <c r="F60" s="85">
        <v>56800</v>
      </c>
      <c r="G60" s="29">
        <v>18.100000000000001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45068</v>
      </c>
      <c r="B61" s="29">
        <v>542803</v>
      </c>
      <c r="C61" s="28" t="s">
        <v>1045</v>
      </c>
      <c r="D61" s="28" t="s">
        <v>1047</v>
      </c>
      <c r="E61" s="28" t="s">
        <v>520</v>
      </c>
      <c r="F61" s="85">
        <v>117000</v>
      </c>
      <c r="G61" s="29">
        <v>18.100000000000001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45068</v>
      </c>
      <c r="B62" s="29">
        <v>542803</v>
      </c>
      <c r="C62" s="28" t="s">
        <v>1045</v>
      </c>
      <c r="D62" s="28" t="s">
        <v>1044</v>
      </c>
      <c r="E62" s="28" t="s">
        <v>519</v>
      </c>
      <c r="F62" s="85">
        <v>200000</v>
      </c>
      <c r="G62" s="29">
        <v>18.100000000000001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45068</v>
      </c>
      <c r="B63" s="29">
        <v>523105</v>
      </c>
      <c r="C63" s="28" t="s">
        <v>1126</v>
      </c>
      <c r="D63" s="28" t="s">
        <v>1127</v>
      </c>
      <c r="E63" s="28" t="s">
        <v>519</v>
      </c>
      <c r="F63" s="85">
        <v>750</v>
      </c>
      <c r="G63" s="29">
        <v>194.45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45068</v>
      </c>
      <c r="B64" s="29">
        <v>523105</v>
      </c>
      <c r="C64" s="28" t="s">
        <v>1126</v>
      </c>
      <c r="D64" s="28" t="s">
        <v>1128</v>
      </c>
      <c r="E64" s="28" t="s">
        <v>520</v>
      </c>
      <c r="F64" s="85">
        <v>1850</v>
      </c>
      <c r="G64" s="29">
        <v>194.45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45068</v>
      </c>
      <c r="B65" s="29">
        <v>523105</v>
      </c>
      <c r="C65" s="28" t="s">
        <v>1126</v>
      </c>
      <c r="D65" s="28" t="s">
        <v>1116</v>
      </c>
      <c r="E65" s="28" t="s">
        <v>519</v>
      </c>
      <c r="F65" s="85">
        <v>1000</v>
      </c>
      <c r="G65" s="29">
        <v>194.45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45068</v>
      </c>
      <c r="B66" s="29" t="s">
        <v>1129</v>
      </c>
      <c r="C66" s="28" t="s">
        <v>1130</v>
      </c>
      <c r="D66" s="28" t="s">
        <v>1131</v>
      </c>
      <c r="E66" s="28" t="s">
        <v>519</v>
      </c>
      <c r="F66" s="85">
        <v>374172</v>
      </c>
      <c r="G66" s="29">
        <v>287.8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45068</v>
      </c>
      <c r="B67" s="29" t="s">
        <v>1048</v>
      </c>
      <c r="C67" s="28" t="s">
        <v>1049</v>
      </c>
      <c r="D67" s="28" t="s">
        <v>1132</v>
      </c>
      <c r="E67" s="28" t="s">
        <v>519</v>
      </c>
      <c r="F67" s="85">
        <v>57000</v>
      </c>
      <c r="G67" s="29">
        <v>78.64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45068</v>
      </c>
      <c r="B68" s="29" t="s">
        <v>1027</v>
      </c>
      <c r="C68" s="28" t="s">
        <v>1028</v>
      </c>
      <c r="D68" s="28" t="s">
        <v>987</v>
      </c>
      <c r="E68" s="28" t="s">
        <v>519</v>
      </c>
      <c r="F68" s="85">
        <v>201321</v>
      </c>
      <c r="G68" s="29">
        <v>175.62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45068</v>
      </c>
      <c r="B69" s="29" t="s">
        <v>1133</v>
      </c>
      <c r="C69" s="28" t="s">
        <v>1134</v>
      </c>
      <c r="D69" s="28" t="s">
        <v>987</v>
      </c>
      <c r="E69" s="28" t="s">
        <v>519</v>
      </c>
      <c r="F69" s="85">
        <v>78933</v>
      </c>
      <c r="G69" s="29">
        <v>345.72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45068</v>
      </c>
      <c r="B70" s="29" t="s">
        <v>1050</v>
      </c>
      <c r="C70" s="28" t="s">
        <v>1051</v>
      </c>
      <c r="D70" s="28" t="s">
        <v>987</v>
      </c>
      <c r="E70" s="28" t="s">
        <v>519</v>
      </c>
      <c r="F70" s="85">
        <v>121598</v>
      </c>
      <c r="G70" s="29">
        <v>94.98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45068</v>
      </c>
      <c r="B71" s="29" t="s">
        <v>1135</v>
      </c>
      <c r="C71" s="28" t="s">
        <v>1136</v>
      </c>
      <c r="D71" s="28" t="s">
        <v>1137</v>
      </c>
      <c r="E71" s="28" t="s">
        <v>519</v>
      </c>
      <c r="F71" s="85">
        <v>126000</v>
      </c>
      <c r="G71" s="29">
        <v>41.49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45068</v>
      </c>
      <c r="B72" s="29" t="s">
        <v>1135</v>
      </c>
      <c r="C72" s="28" t="s">
        <v>1136</v>
      </c>
      <c r="D72" s="28" t="s">
        <v>1138</v>
      </c>
      <c r="E72" s="28" t="s">
        <v>519</v>
      </c>
      <c r="F72" s="85">
        <v>126000</v>
      </c>
      <c r="G72" s="29">
        <v>41.51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45068</v>
      </c>
      <c r="B73" s="29" t="s">
        <v>1135</v>
      </c>
      <c r="C73" s="28" t="s">
        <v>1136</v>
      </c>
      <c r="D73" s="28" t="s">
        <v>1139</v>
      </c>
      <c r="E73" s="28" t="s">
        <v>519</v>
      </c>
      <c r="F73" s="85">
        <v>126000</v>
      </c>
      <c r="G73" s="29">
        <v>41.45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45068</v>
      </c>
      <c r="B74" s="29" t="s">
        <v>1135</v>
      </c>
      <c r="C74" s="28" t="s">
        <v>1136</v>
      </c>
      <c r="D74" s="28" t="s">
        <v>1140</v>
      </c>
      <c r="E74" s="28" t="s">
        <v>519</v>
      </c>
      <c r="F74" s="85">
        <v>126000</v>
      </c>
      <c r="G74" s="29">
        <v>41.53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45068</v>
      </c>
      <c r="B75" s="29" t="s">
        <v>995</v>
      </c>
      <c r="C75" s="28" t="s">
        <v>1052</v>
      </c>
      <c r="D75" s="28" t="s">
        <v>1025</v>
      </c>
      <c r="E75" s="28" t="s">
        <v>519</v>
      </c>
      <c r="F75" s="85">
        <v>181400</v>
      </c>
      <c r="G75" s="29">
        <v>30.05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45068</v>
      </c>
      <c r="B76" s="29" t="s">
        <v>1054</v>
      </c>
      <c r="C76" s="28" t="s">
        <v>1055</v>
      </c>
      <c r="D76" s="28" t="s">
        <v>1141</v>
      </c>
      <c r="E76" s="28" t="s">
        <v>519</v>
      </c>
      <c r="F76" s="85">
        <v>1389391</v>
      </c>
      <c r="G76" s="29">
        <v>1.35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45068</v>
      </c>
      <c r="B77" s="29" t="s">
        <v>1142</v>
      </c>
      <c r="C77" s="28" t="s">
        <v>1143</v>
      </c>
      <c r="D77" s="28" t="s">
        <v>1144</v>
      </c>
      <c r="E77" s="28" t="s">
        <v>519</v>
      </c>
      <c r="F77" s="85">
        <v>540000</v>
      </c>
      <c r="G77" s="29">
        <v>105.79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45068</v>
      </c>
      <c r="B78" s="29" t="s">
        <v>1145</v>
      </c>
      <c r="C78" s="28" t="s">
        <v>1146</v>
      </c>
      <c r="D78" s="28" t="s">
        <v>1147</v>
      </c>
      <c r="E78" s="28" t="s">
        <v>519</v>
      </c>
      <c r="F78" s="85">
        <v>135495</v>
      </c>
      <c r="G78" s="29">
        <v>560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45068</v>
      </c>
      <c r="B79" s="29" t="s">
        <v>418</v>
      </c>
      <c r="C79" s="28" t="s">
        <v>1148</v>
      </c>
      <c r="D79" s="28" t="s">
        <v>1149</v>
      </c>
      <c r="E79" s="28" t="s">
        <v>519</v>
      </c>
      <c r="F79" s="85">
        <v>7550000</v>
      </c>
      <c r="G79" s="29">
        <v>549.70000000000005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45068</v>
      </c>
      <c r="B80" s="29" t="s">
        <v>1150</v>
      </c>
      <c r="C80" s="28" t="s">
        <v>1151</v>
      </c>
      <c r="D80" s="28" t="s">
        <v>1080</v>
      </c>
      <c r="E80" s="28" t="s">
        <v>519</v>
      </c>
      <c r="F80" s="85">
        <v>66000</v>
      </c>
      <c r="G80" s="29">
        <v>22.53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45068</v>
      </c>
      <c r="B81" s="29" t="s">
        <v>1152</v>
      </c>
      <c r="C81" s="28" t="s">
        <v>1153</v>
      </c>
      <c r="D81" s="28" t="s">
        <v>987</v>
      </c>
      <c r="E81" s="28" t="s">
        <v>519</v>
      </c>
      <c r="F81" s="85">
        <v>141225</v>
      </c>
      <c r="G81" s="29">
        <v>476.73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45068</v>
      </c>
      <c r="B82" s="29" t="s">
        <v>1152</v>
      </c>
      <c r="C82" s="28" t="s">
        <v>1153</v>
      </c>
      <c r="D82" s="28" t="s">
        <v>1154</v>
      </c>
      <c r="E82" s="28" t="s">
        <v>519</v>
      </c>
      <c r="F82" s="85">
        <v>110951</v>
      </c>
      <c r="G82" s="29">
        <v>483.09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45068</v>
      </c>
      <c r="B83" s="29" t="s">
        <v>476</v>
      </c>
      <c r="C83" s="28" t="s">
        <v>1155</v>
      </c>
      <c r="D83" s="28" t="s">
        <v>1156</v>
      </c>
      <c r="E83" s="28" t="s">
        <v>519</v>
      </c>
      <c r="F83" s="85">
        <v>68302889</v>
      </c>
      <c r="G83" s="29">
        <v>9.07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45068</v>
      </c>
      <c r="B84" s="29" t="s">
        <v>1157</v>
      </c>
      <c r="C84" s="28" t="s">
        <v>1158</v>
      </c>
      <c r="D84" s="28" t="s">
        <v>987</v>
      </c>
      <c r="E84" s="28" t="s">
        <v>519</v>
      </c>
      <c r="F84" s="85">
        <v>72931</v>
      </c>
      <c r="G84" s="29">
        <v>80.2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45068</v>
      </c>
      <c r="B85" s="29" t="s">
        <v>1058</v>
      </c>
      <c r="C85" s="28" t="s">
        <v>1059</v>
      </c>
      <c r="D85" s="28" t="s">
        <v>1060</v>
      </c>
      <c r="E85" s="28" t="s">
        <v>519</v>
      </c>
      <c r="F85" s="85">
        <v>1172755</v>
      </c>
      <c r="G85" s="29">
        <v>17.920000000000002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45068</v>
      </c>
      <c r="B86" s="29" t="s">
        <v>1129</v>
      </c>
      <c r="C86" s="28" t="s">
        <v>1130</v>
      </c>
      <c r="D86" s="28" t="s">
        <v>1131</v>
      </c>
      <c r="E86" s="28" t="s">
        <v>520</v>
      </c>
      <c r="F86" s="85">
        <v>374172</v>
      </c>
      <c r="G86" s="29">
        <v>288.41000000000003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45068</v>
      </c>
      <c r="B87" s="29" t="s">
        <v>1159</v>
      </c>
      <c r="C87" s="28" t="s">
        <v>1160</v>
      </c>
      <c r="D87" s="28" t="s">
        <v>1161</v>
      </c>
      <c r="E87" s="28" t="s">
        <v>520</v>
      </c>
      <c r="F87" s="85">
        <v>200000</v>
      </c>
      <c r="G87" s="29">
        <v>718.35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45068</v>
      </c>
      <c r="B88" s="29" t="s">
        <v>1027</v>
      </c>
      <c r="C88" s="28" t="s">
        <v>1028</v>
      </c>
      <c r="D88" s="28" t="s">
        <v>987</v>
      </c>
      <c r="E88" s="28" t="s">
        <v>520</v>
      </c>
      <c r="F88" s="85">
        <v>201321</v>
      </c>
      <c r="G88" s="29">
        <v>175.78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45068</v>
      </c>
      <c r="B89" s="29" t="s">
        <v>1133</v>
      </c>
      <c r="C89" s="28" t="s">
        <v>1134</v>
      </c>
      <c r="D89" s="28" t="s">
        <v>987</v>
      </c>
      <c r="E89" s="28" t="s">
        <v>520</v>
      </c>
      <c r="F89" s="85">
        <v>78933</v>
      </c>
      <c r="G89" s="29">
        <v>346.54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45068</v>
      </c>
      <c r="B90" s="29" t="s">
        <v>1050</v>
      </c>
      <c r="C90" s="28" t="s">
        <v>1051</v>
      </c>
      <c r="D90" s="28" t="s">
        <v>987</v>
      </c>
      <c r="E90" s="28" t="s">
        <v>520</v>
      </c>
      <c r="F90" s="85">
        <v>121598</v>
      </c>
      <c r="G90" s="29">
        <v>94.92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45068</v>
      </c>
      <c r="B91" s="29" t="s">
        <v>1162</v>
      </c>
      <c r="C91" s="28" t="s">
        <v>1163</v>
      </c>
      <c r="D91" s="28" t="s">
        <v>1164</v>
      </c>
      <c r="E91" s="28" t="s">
        <v>520</v>
      </c>
      <c r="F91" s="85">
        <v>226000</v>
      </c>
      <c r="G91" s="29">
        <v>403.11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45068</v>
      </c>
      <c r="B92" s="29" t="s">
        <v>1135</v>
      </c>
      <c r="C92" s="28" t="s">
        <v>1136</v>
      </c>
      <c r="D92" s="28" t="s">
        <v>1139</v>
      </c>
      <c r="E92" s="28" t="s">
        <v>520</v>
      </c>
      <c r="F92" s="85">
        <v>126000</v>
      </c>
      <c r="G92" s="29">
        <v>41.51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45068</v>
      </c>
      <c r="B93" s="29" t="s">
        <v>1135</v>
      </c>
      <c r="C93" s="28" t="s">
        <v>1136</v>
      </c>
      <c r="D93" s="28" t="s">
        <v>1140</v>
      </c>
      <c r="E93" s="28" t="s">
        <v>520</v>
      </c>
      <c r="F93" s="85">
        <v>126000</v>
      </c>
      <c r="G93" s="29">
        <v>41.45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45068</v>
      </c>
      <c r="B94" s="29" t="s">
        <v>1135</v>
      </c>
      <c r="C94" s="28" t="s">
        <v>1136</v>
      </c>
      <c r="D94" s="28" t="s">
        <v>1137</v>
      </c>
      <c r="E94" s="28" t="s">
        <v>520</v>
      </c>
      <c r="F94" s="85">
        <v>126000</v>
      </c>
      <c r="G94" s="29">
        <v>41.53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45068</v>
      </c>
      <c r="B95" s="29" t="s">
        <v>1135</v>
      </c>
      <c r="C95" s="28" t="s">
        <v>1136</v>
      </c>
      <c r="D95" s="28" t="s">
        <v>1138</v>
      </c>
      <c r="E95" s="28" t="s">
        <v>520</v>
      </c>
      <c r="F95" s="85">
        <v>126000</v>
      </c>
      <c r="G95" s="29">
        <v>41.48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45068</v>
      </c>
      <c r="B96" s="29" t="s">
        <v>252</v>
      </c>
      <c r="C96" s="28" t="s">
        <v>1165</v>
      </c>
      <c r="D96" s="28" t="s">
        <v>1166</v>
      </c>
      <c r="E96" s="28" t="s">
        <v>520</v>
      </c>
      <c r="F96" s="85">
        <v>960271</v>
      </c>
      <c r="G96" s="29">
        <v>930.69</v>
      </c>
      <c r="H96" s="29" t="s">
        <v>865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45068</v>
      </c>
      <c r="B97" s="29" t="s">
        <v>1167</v>
      </c>
      <c r="C97" s="28" t="s">
        <v>1168</v>
      </c>
      <c r="D97" s="28" t="s">
        <v>1169</v>
      </c>
      <c r="E97" s="28" t="s">
        <v>520</v>
      </c>
      <c r="F97" s="85">
        <v>523702</v>
      </c>
      <c r="G97" s="29">
        <v>11.85</v>
      </c>
      <c r="H97" s="29" t="s">
        <v>865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45068</v>
      </c>
      <c r="B98" s="29" t="s">
        <v>1170</v>
      </c>
      <c r="C98" s="28" t="s">
        <v>1171</v>
      </c>
      <c r="D98" s="28" t="s">
        <v>1172</v>
      </c>
      <c r="E98" s="28" t="s">
        <v>520</v>
      </c>
      <c r="F98" s="85">
        <v>100000</v>
      </c>
      <c r="G98" s="29">
        <v>54.35</v>
      </c>
      <c r="H98" s="29" t="s">
        <v>865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45068</v>
      </c>
      <c r="B99" s="29" t="s">
        <v>1170</v>
      </c>
      <c r="C99" s="28" t="s">
        <v>1171</v>
      </c>
      <c r="D99" s="28" t="s">
        <v>1173</v>
      </c>
      <c r="E99" s="28" t="s">
        <v>520</v>
      </c>
      <c r="F99" s="85">
        <v>72000</v>
      </c>
      <c r="G99" s="29">
        <v>54.35</v>
      </c>
      <c r="H99" s="29" t="s">
        <v>865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45068</v>
      </c>
      <c r="B100" s="29" t="s">
        <v>1170</v>
      </c>
      <c r="C100" s="28" t="s">
        <v>1171</v>
      </c>
      <c r="D100" s="28" t="s">
        <v>1174</v>
      </c>
      <c r="E100" s="28" t="s">
        <v>520</v>
      </c>
      <c r="F100" s="85">
        <v>68000</v>
      </c>
      <c r="G100" s="29">
        <v>54.35</v>
      </c>
      <c r="H100" s="29" t="s">
        <v>865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45068</v>
      </c>
      <c r="B101" s="29" t="s">
        <v>1150</v>
      </c>
      <c r="C101" s="28" t="s">
        <v>1151</v>
      </c>
      <c r="D101" s="28" t="s">
        <v>1080</v>
      </c>
      <c r="E101" s="28" t="s">
        <v>520</v>
      </c>
      <c r="F101" s="85">
        <v>72000</v>
      </c>
      <c r="G101" s="29">
        <v>22.13</v>
      </c>
      <c r="H101" s="29" t="s">
        <v>865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45068</v>
      </c>
      <c r="B102" s="29" t="s">
        <v>1150</v>
      </c>
      <c r="C102" s="28" t="s">
        <v>1151</v>
      </c>
      <c r="D102" s="28" t="s">
        <v>1175</v>
      </c>
      <c r="E102" s="28" t="s">
        <v>520</v>
      </c>
      <c r="F102" s="85">
        <v>174000</v>
      </c>
      <c r="G102" s="29">
        <v>22.55</v>
      </c>
      <c r="H102" s="29" t="s">
        <v>865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45068</v>
      </c>
      <c r="B103" s="29" t="s">
        <v>1056</v>
      </c>
      <c r="C103" s="28" t="s">
        <v>1057</v>
      </c>
      <c r="D103" s="28" t="s">
        <v>1176</v>
      </c>
      <c r="E103" s="28" t="s">
        <v>520</v>
      </c>
      <c r="F103" s="85">
        <v>80000</v>
      </c>
      <c r="G103" s="29">
        <v>80.400000000000006</v>
      </c>
      <c r="H103" s="29" t="s">
        <v>865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45068</v>
      </c>
      <c r="B104" s="29" t="s">
        <v>1152</v>
      </c>
      <c r="C104" s="28" t="s">
        <v>1153</v>
      </c>
      <c r="D104" s="28" t="s">
        <v>987</v>
      </c>
      <c r="E104" s="28" t="s">
        <v>520</v>
      </c>
      <c r="F104" s="85">
        <v>141225</v>
      </c>
      <c r="G104" s="29">
        <v>476.86</v>
      </c>
      <c r="H104" s="29" t="s">
        <v>865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45068</v>
      </c>
      <c r="B105" s="29" t="s">
        <v>1152</v>
      </c>
      <c r="C105" s="28" t="s">
        <v>1153</v>
      </c>
      <c r="D105" s="28" t="s">
        <v>1154</v>
      </c>
      <c r="E105" s="28" t="s">
        <v>520</v>
      </c>
      <c r="F105" s="85">
        <v>110951</v>
      </c>
      <c r="G105" s="29">
        <v>484.64</v>
      </c>
      <c r="H105" s="29" t="s">
        <v>865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45068</v>
      </c>
      <c r="B106" s="29" t="s">
        <v>476</v>
      </c>
      <c r="C106" s="28" t="s">
        <v>1155</v>
      </c>
      <c r="D106" s="28" t="s">
        <v>1156</v>
      </c>
      <c r="E106" s="28" t="s">
        <v>520</v>
      </c>
      <c r="F106" s="85">
        <v>71682889</v>
      </c>
      <c r="G106" s="29">
        <v>9.0299999999999994</v>
      </c>
      <c r="H106" s="29" t="s">
        <v>865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45068</v>
      </c>
      <c r="B107" s="29" t="s">
        <v>1157</v>
      </c>
      <c r="C107" s="28" t="s">
        <v>1158</v>
      </c>
      <c r="D107" s="28" t="s">
        <v>987</v>
      </c>
      <c r="E107" s="28" t="s">
        <v>520</v>
      </c>
      <c r="F107" s="85">
        <v>72931</v>
      </c>
      <c r="G107" s="29">
        <v>80.2</v>
      </c>
      <c r="H107" s="29" t="s">
        <v>865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45068</v>
      </c>
      <c r="B108" s="29" t="s">
        <v>1058</v>
      </c>
      <c r="C108" s="28" t="s">
        <v>1059</v>
      </c>
      <c r="D108" s="28" t="s">
        <v>1060</v>
      </c>
      <c r="E108" s="28" t="s">
        <v>520</v>
      </c>
      <c r="F108" s="85">
        <v>1172690</v>
      </c>
      <c r="G108" s="29">
        <v>17.78</v>
      </c>
      <c r="H108" s="29" t="s">
        <v>865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3"/>
  <sheetViews>
    <sheetView zoomScale="85" zoomScaleNormal="85" workbookViewId="0">
      <selection activeCell="I22" sqref="I22:J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45069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963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534</v>
      </c>
      <c r="O10" s="352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467</v>
      </c>
      <c r="E11" s="250" t="s">
        <v>564</v>
      </c>
      <c r="F11" s="243" t="s">
        <v>881</v>
      </c>
      <c r="G11" s="243">
        <v>377</v>
      </c>
      <c r="H11" s="243"/>
      <c r="I11" s="251" t="s">
        <v>882</v>
      </c>
      <c r="J11" s="244" t="s">
        <v>537</v>
      </c>
      <c r="K11" s="244"/>
      <c r="L11" s="245"/>
      <c r="M11" s="246"/>
      <c r="N11" s="244"/>
      <c r="O11" s="247"/>
      <c r="P11" s="245">
        <f>VLOOKUP(D11,'MidCap Intra'!B28:C528,2,0)</f>
        <v>392.15</v>
      </c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884</v>
      </c>
      <c r="J12" s="272" t="s">
        <v>985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2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885</v>
      </c>
      <c r="J13" s="272" t="s">
        <v>963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2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887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886</v>
      </c>
      <c r="J14" s="272" t="s">
        <v>913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892</v>
      </c>
      <c r="G15" s="243">
        <v>735</v>
      </c>
      <c r="H15" s="243"/>
      <c r="I15" s="251" t="s">
        <v>893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801.85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890</v>
      </c>
      <c r="J16" s="272" t="s">
        <v>1004</v>
      </c>
      <c r="K16" s="272">
        <f t="shared" ref="K16" si="12">H16-F16</f>
        <v>102.5</v>
      </c>
      <c r="L16" s="287">
        <f t="shared" ref="L16" si="13">(F16*-0.7)/100</f>
        <v>-12.005000000000001</v>
      </c>
      <c r="M16" s="288">
        <f t="shared" ref="M16" si="14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904</v>
      </c>
      <c r="J17" s="272" t="s">
        <v>696</v>
      </c>
      <c r="K17" s="272">
        <f t="shared" ref="K17" si="15">H17-F17</f>
        <v>34</v>
      </c>
      <c r="L17" s="287">
        <f t="shared" ref="L17" si="16">(F17*-0.7)/100</f>
        <v>-4.0599999999999996</v>
      </c>
      <c r="M17" s="288">
        <f t="shared" ref="M17" si="17">(K17+L17)/F17</f>
        <v>5.1620689655172414E-2</v>
      </c>
      <c r="N17" s="272" t="s">
        <v>534</v>
      </c>
      <c r="O17" s="352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922</v>
      </c>
      <c r="J18" s="272" t="s">
        <v>947</v>
      </c>
      <c r="K18" s="272">
        <f t="shared" ref="K18" si="18">H18-F18</f>
        <v>395</v>
      </c>
      <c r="L18" s="287">
        <f t="shared" ref="L18" si="19">(F18*-0.7)/100</f>
        <v>-46.024999999999999</v>
      </c>
      <c r="M18" s="288">
        <f t="shared" ref="M18" si="20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950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408.1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978</v>
      </c>
      <c r="G20" s="201">
        <v>119</v>
      </c>
      <c r="H20" s="201"/>
      <c r="I20" s="271" t="s">
        <v>979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129</v>
      </c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980</v>
      </c>
      <c r="G21" s="201">
        <v>538</v>
      </c>
      <c r="H21" s="201"/>
      <c r="I21" s="271" t="s">
        <v>981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577.15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01">
        <v>13</v>
      </c>
      <c r="B22" s="199">
        <v>45068</v>
      </c>
      <c r="C22" s="268"/>
      <c r="D22" s="269" t="s">
        <v>139</v>
      </c>
      <c r="E22" s="270" t="s">
        <v>564</v>
      </c>
      <c r="F22" s="201" t="s">
        <v>1062</v>
      </c>
      <c r="G22" s="201">
        <v>637</v>
      </c>
      <c r="H22" s="201"/>
      <c r="I22" s="271" t="s">
        <v>1063</v>
      </c>
      <c r="J22" s="225" t="s">
        <v>537</v>
      </c>
      <c r="K22" s="225"/>
      <c r="L22" s="277"/>
      <c r="M22" s="278"/>
      <c r="N22" s="225"/>
      <c r="O22" s="279"/>
      <c r="P22" s="245">
        <f>VLOOKUP(D22,'MidCap Intra'!B40:C540,2,0)</f>
        <v>704.6</v>
      </c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353"/>
      <c r="B23" s="354"/>
      <c r="C23" s="355"/>
      <c r="D23" s="356"/>
      <c r="E23" s="357"/>
      <c r="F23" s="357"/>
      <c r="G23" s="216"/>
      <c r="H23" s="357"/>
      <c r="I23" s="358"/>
      <c r="J23" s="359"/>
      <c r="K23" s="359"/>
      <c r="L23" s="360"/>
      <c r="M23" s="361"/>
      <c r="N23" s="362"/>
      <c r="O23" s="363"/>
      <c r="P23" s="364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538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539</v>
      </c>
      <c r="B26" s="109"/>
      <c r="C26" s="109"/>
      <c r="D26" s="109"/>
      <c r="E26" s="41"/>
      <c r="F26" s="116" t="s">
        <v>540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09"/>
      <c r="C27" s="109"/>
      <c r="D27" s="109" t="s">
        <v>788</v>
      </c>
      <c r="E27" s="6"/>
      <c r="F27" s="116" t="s">
        <v>542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543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4" t="s">
        <v>16</v>
      </c>
      <c r="B30" s="264" t="s">
        <v>511</v>
      </c>
      <c r="C30" s="264"/>
      <c r="D30" s="227" t="s">
        <v>522</v>
      </c>
      <c r="E30" s="264" t="s">
        <v>523</v>
      </c>
      <c r="F30" s="264" t="s">
        <v>524</v>
      </c>
      <c r="G30" s="264" t="s">
        <v>544</v>
      </c>
      <c r="H30" s="264" t="s">
        <v>526</v>
      </c>
      <c r="I30" s="264" t="s">
        <v>527</v>
      </c>
      <c r="J30" s="96" t="s">
        <v>528</v>
      </c>
      <c r="K30" s="94" t="s">
        <v>545</v>
      </c>
      <c r="L30" s="129" t="s">
        <v>530</v>
      </c>
      <c r="M30" s="96" t="s">
        <v>531</v>
      </c>
      <c r="N30" s="93" t="s">
        <v>532</v>
      </c>
      <c r="O30" s="227" t="s">
        <v>533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67" customFormat="1" ht="13.5" customHeight="1">
      <c r="A31" s="274">
        <v>1</v>
      </c>
      <c r="B31" s="332">
        <v>45040</v>
      </c>
      <c r="C31" s="337"/>
      <c r="D31" s="338" t="s">
        <v>401</v>
      </c>
      <c r="E31" s="339" t="s">
        <v>536</v>
      </c>
      <c r="F31" s="274">
        <v>239.5</v>
      </c>
      <c r="G31" s="274">
        <v>232</v>
      </c>
      <c r="H31" s="274">
        <v>246.5</v>
      </c>
      <c r="I31" s="340" t="s">
        <v>888</v>
      </c>
      <c r="J31" s="272" t="s">
        <v>889</v>
      </c>
      <c r="K31" s="272">
        <f t="shared" ref="K31" si="21">H31-F31</f>
        <v>7</v>
      </c>
      <c r="L31" s="287">
        <f t="shared" ref="L31" si="22">(F31*-0.7)/100</f>
        <v>-1.6764999999999999</v>
      </c>
      <c r="M31" s="288">
        <f t="shared" ref="M31" si="23">(K31+L31)/F31</f>
        <v>2.2227557411273486E-2</v>
      </c>
      <c r="N31" s="272" t="s">
        <v>534</v>
      </c>
      <c r="O31" s="305">
        <v>45055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74">
        <v>2</v>
      </c>
      <c r="B32" s="332">
        <v>45041</v>
      </c>
      <c r="C32" s="337"/>
      <c r="D32" s="338" t="s">
        <v>406</v>
      </c>
      <c r="E32" s="339" t="s">
        <v>536</v>
      </c>
      <c r="F32" s="274">
        <v>378</v>
      </c>
      <c r="G32" s="274">
        <v>367</v>
      </c>
      <c r="H32" s="274">
        <v>390</v>
      </c>
      <c r="I32" s="340" t="s">
        <v>891</v>
      </c>
      <c r="J32" s="272" t="s">
        <v>914</v>
      </c>
      <c r="K32" s="272">
        <f t="shared" ref="K32" si="24">H32-F32</f>
        <v>12</v>
      </c>
      <c r="L32" s="287">
        <f t="shared" ref="L32" si="25">(F32*-0.7)/100</f>
        <v>-2.6459999999999995</v>
      </c>
      <c r="M32" s="288">
        <f t="shared" ref="M32" si="26">(K32+L32)/F32</f>
        <v>2.4746031746031748E-2</v>
      </c>
      <c r="N32" s="328" t="s">
        <v>534</v>
      </c>
      <c r="O32" s="305">
        <v>45049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3</v>
      </c>
      <c r="B33" s="343">
        <v>45044</v>
      </c>
      <c r="C33" s="344"/>
      <c r="D33" s="345" t="s">
        <v>255</v>
      </c>
      <c r="E33" s="346" t="s">
        <v>536</v>
      </c>
      <c r="F33" s="289">
        <v>284</v>
      </c>
      <c r="G33" s="289">
        <v>274</v>
      </c>
      <c r="H33" s="289">
        <v>274</v>
      </c>
      <c r="I33" s="347">
        <v>300</v>
      </c>
      <c r="J33" s="290" t="s">
        <v>948</v>
      </c>
      <c r="K33" s="290">
        <f t="shared" ref="K33" si="27">H33-F33</f>
        <v>-10</v>
      </c>
      <c r="L33" s="348">
        <f t="shared" ref="L33" si="28">(F33*-0.7)/100</f>
        <v>-1.9879999999999998</v>
      </c>
      <c r="M33" s="349">
        <f t="shared" ref="M33" si="29">(K33+L33)/F33</f>
        <v>-4.2211267605633804E-2</v>
      </c>
      <c r="N33" s="350" t="s">
        <v>546</v>
      </c>
      <c r="O33" s="351">
        <v>45055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89">
        <v>4</v>
      </c>
      <c r="B34" s="343">
        <v>45050</v>
      </c>
      <c r="C34" s="344"/>
      <c r="D34" s="345" t="s">
        <v>189</v>
      </c>
      <c r="E34" s="346" t="s">
        <v>536</v>
      </c>
      <c r="F34" s="289">
        <v>970</v>
      </c>
      <c r="G34" s="289">
        <v>945</v>
      </c>
      <c r="H34" s="289">
        <v>945</v>
      </c>
      <c r="I34" s="347" t="s">
        <v>923</v>
      </c>
      <c r="J34" s="290" t="s">
        <v>996</v>
      </c>
      <c r="K34" s="290">
        <f t="shared" ref="K34" si="30">H34-F34</f>
        <v>-25</v>
      </c>
      <c r="L34" s="348">
        <f t="shared" ref="L34" si="31">(F34*-0.7)/100</f>
        <v>-6.79</v>
      </c>
      <c r="M34" s="349">
        <f t="shared" ref="M34" si="32">(K34+L34)/F34</f>
        <v>-3.2773195876288658E-2</v>
      </c>
      <c r="N34" s="350" t="s">
        <v>546</v>
      </c>
      <c r="O34" s="351">
        <v>45062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5</v>
      </c>
      <c r="B35" s="332">
        <v>45057</v>
      </c>
      <c r="C35" s="337"/>
      <c r="D35" s="338" t="s">
        <v>361</v>
      </c>
      <c r="E35" s="339" t="s">
        <v>536</v>
      </c>
      <c r="F35" s="274">
        <v>3225</v>
      </c>
      <c r="G35" s="274">
        <v>3130</v>
      </c>
      <c r="H35" s="274">
        <v>3300</v>
      </c>
      <c r="I35" s="340" t="s">
        <v>967</v>
      </c>
      <c r="J35" s="272" t="s">
        <v>988</v>
      </c>
      <c r="K35" s="272">
        <f t="shared" ref="K35" si="33">H35-F35</f>
        <v>75</v>
      </c>
      <c r="L35" s="287">
        <f t="shared" ref="L35" si="34">(F35*-0.7)/100</f>
        <v>-22.574999999999999</v>
      </c>
      <c r="M35" s="288">
        <f t="shared" ref="M35" si="35">(K35+L35)/F35</f>
        <v>1.6255813953488372E-2</v>
      </c>
      <c r="N35" s="328" t="s">
        <v>534</v>
      </c>
      <c r="O35" s="305">
        <v>45061</v>
      </c>
      <c r="P35" s="265"/>
      <c r="Q35" s="198"/>
      <c r="R35" s="226" t="s">
        <v>535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89">
        <v>6</v>
      </c>
      <c r="B36" s="343">
        <v>45058</v>
      </c>
      <c r="C36" s="344"/>
      <c r="D36" s="345" t="s">
        <v>272</v>
      </c>
      <c r="E36" s="346" t="s">
        <v>536</v>
      </c>
      <c r="F36" s="289">
        <v>7075</v>
      </c>
      <c r="G36" s="289">
        <v>6890</v>
      </c>
      <c r="H36" s="289">
        <v>6860</v>
      </c>
      <c r="I36" s="347" t="s">
        <v>983</v>
      </c>
      <c r="J36" s="290" t="s">
        <v>704</v>
      </c>
      <c r="K36" s="290">
        <f t="shared" ref="K36" si="36">H36-F36</f>
        <v>-215</v>
      </c>
      <c r="L36" s="348">
        <f t="shared" ref="L36" si="37">(F36*-0.7)/100</f>
        <v>-49.524999999999999</v>
      </c>
      <c r="M36" s="349">
        <f t="shared" ref="M36" si="38">(K36+L36)/F36</f>
        <v>-3.7388692579505299E-2</v>
      </c>
      <c r="N36" s="350" t="s">
        <v>546</v>
      </c>
      <c r="O36" s="351">
        <v>45065</v>
      </c>
      <c r="P36" s="265"/>
      <c r="Q36" s="198"/>
      <c r="R36" s="226" t="s">
        <v>535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74">
        <v>7</v>
      </c>
      <c r="B37" s="332">
        <v>45058</v>
      </c>
      <c r="C37" s="268"/>
      <c r="D37" s="338" t="s">
        <v>401</v>
      </c>
      <c r="E37" s="339" t="s">
        <v>536</v>
      </c>
      <c r="F37" s="274">
        <v>239.5</v>
      </c>
      <c r="G37" s="274">
        <v>232</v>
      </c>
      <c r="H37" s="274">
        <v>246.5</v>
      </c>
      <c r="I37" s="340" t="s">
        <v>888</v>
      </c>
      <c r="J37" s="272" t="s">
        <v>889</v>
      </c>
      <c r="K37" s="272">
        <f t="shared" ref="K37" si="39">H37-F37</f>
        <v>7</v>
      </c>
      <c r="L37" s="287">
        <f t="shared" ref="L37" si="40">(F37*-0.7)/100</f>
        <v>-1.6764999999999999</v>
      </c>
      <c r="M37" s="288">
        <f t="shared" ref="M37" si="41">(K37+L37)/F37</f>
        <v>2.2227557411273486E-2</v>
      </c>
      <c r="N37" s="272" t="s">
        <v>534</v>
      </c>
      <c r="O37" s="305">
        <v>45061</v>
      </c>
      <c r="P37" s="265"/>
      <c r="Q37" s="198"/>
      <c r="R37" s="226" t="s">
        <v>535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>
        <v>8</v>
      </c>
      <c r="B38" s="242">
        <v>45065</v>
      </c>
      <c r="C38" s="268"/>
      <c r="D38" s="269" t="s">
        <v>401</v>
      </c>
      <c r="E38" s="270" t="s">
        <v>536</v>
      </c>
      <c r="F38" s="201" t="s">
        <v>1037</v>
      </c>
      <c r="G38" s="201">
        <v>232</v>
      </c>
      <c r="H38" s="201"/>
      <c r="I38" s="271" t="s">
        <v>888</v>
      </c>
      <c r="J38" s="225" t="s">
        <v>537</v>
      </c>
      <c r="K38" s="225"/>
      <c r="L38" s="277"/>
      <c r="M38" s="278"/>
      <c r="N38" s="225"/>
      <c r="O38" s="279"/>
      <c r="P38" s="265"/>
      <c r="Q38" s="198"/>
      <c r="R38" s="226" t="s">
        <v>798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01">
        <v>9</v>
      </c>
      <c r="B39" s="242">
        <v>45068</v>
      </c>
      <c r="C39" s="268"/>
      <c r="D39" s="269" t="s">
        <v>43</v>
      </c>
      <c r="E39" s="270" t="s">
        <v>536</v>
      </c>
      <c r="F39" s="201" t="s">
        <v>1067</v>
      </c>
      <c r="G39" s="201">
        <v>1760</v>
      </c>
      <c r="H39" s="201"/>
      <c r="I39" s="271" t="s">
        <v>1068</v>
      </c>
      <c r="J39" s="225" t="s">
        <v>537</v>
      </c>
      <c r="K39" s="225"/>
      <c r="L39" s="277"/>
      <c r="M39" s="278"/>
      <c r="N39" s="225"/>
      <c r="O39" s="279"/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01"/>
      <c r="B40" s="242"/>
      <c r="C40" s="268"/>
      <c r="D40" s="269"/>
      <c r="E40" s="270"/>
      <c r="F40" s="201"/>
      <c r="G40" s="201"/>
      <c r="H40" s="201"/>
      <c r="I40" s="271"/>
      <c r="J40" s="225"/>
      <c r="K40" s="225"/>
      <c r="L40" s="277"/>
      <c r="M40" s="278"/>
      <c r="N40" s="225"/>
      <c r="O40" s="279"/>
      <c r="P40" s="265"/>
      <c r="Q40" s="198"/>
      <c r="R40" s="226"/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198" customFormat="1" ht="13.5" customHeight="1">
      <c r="A41" s="303"/>
      <c r="B41" s="303"/>
      <c r="C41" s="268"/>
      <c r="D41" s="269"/>
      <c r="E41" s="270"/>
      <c r="F41" s="201"/>
      <c r="G41" s="201"/>
      <c r="H41" s="201"/>
      <c r="I41" s="271"/>
      <c r="J41" s="225"/>
      <c r="K41" s="225"/>
      <c r="L41" s="277"/>
      <c r="M41" s="278"/>
      <c r="N41" s="225"/>
      <c r="O41" s="279"/>
      <c r="P41" s="265"/>
      <c r="R41" s="226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ht="44.25" customHeight="1">
      <c r="A42" s="109" t="s">
        <v>538</v>
      </c>
      <c r="B42" s="130"/>
      <c r="C42" s="130"/>
      <c r="D42" s="1"/>
      <c r="E42" s="6"/>
      <c r="F42" s="6"/>
      <c r="G42" s="6"/>
      <c r="H42" s="6" t="s">
        <v>550</v>
      </c>
      <c r="I42" s="6"/>
      <c r="J42" s="6"/>
      <c r="K42" s="105"/>
      <c r="L42" s="131"/>
      <c r="M42" s="105"/>
      <c r="N42" s="106"/>
      <c r="O42" s="105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15" t="s">
        <v>539</v>
      </c>
      <c r="B43" s="109"/>
      <c r="C43" s="109"/>
      <c r="D43" s="109"/>
      <c r="E43" s="41"/>
      <c r="F43" s="116" t="s">
        <v>540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5"/>
      <c r="B44" s="109"/>
      <c r="C44" s="109"/>
      <c r="D44" s="109"/>
      <c r="E44" s="6"/>
      <c r="F44" s="116" t="s">
        <v>542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09"/>
      <c r="B45" s="109"/>
      <c r="C45" s="109"/>
      <c r="D45" s="109"/>
      <c r="E45" s="6"/>
      <c r="F45" s="6"/>
      <c r="G45" s="6"/>
      <c r="H45" s="6"/>
      <c r="I45" s="6"/>
      <c r="J45" s="121"/>
      <c r="K45" s="118"/>
      <c r="L45" s="119"/>
      <c r="M45" s="6"/>
      <c r="N45" s="122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35" t="s">
        <v>551</v>
      </c>
      <c r="B46" s="135"/>
      <c r="C46" s="135"/>
      <c r="D46" s="135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4" t="s">
        <v>16</v>
      </c>
      <c r="B47" s="94" t="s">
        <v>511</v>
      </c>
      <c r="C47" s="94"/>
      <c r="D47" s="95" t="s">
        <v>522</v>
      </c>
      <c r="E47" s="94" t="s">
        <v>523</v>
      </c>
      <c r="F47" s="94" t="s">
        <v>524</v>
      </c>
      <c r="G47" s="94" t="s">
        <v>544</v>
      </c>
      <c r="H47" s="94" t="s">
        <v>526</v>
      </c>
      <c r="I47" s="94" t="s">
        <v>527</v>
      </c>
      <c r="J47" s="93" t="s">
        <v>528</v>
      </c>
      <c r="K47" s="136" t="s">
        <v>552</v>
      </c>
      <c r="L47" s="96" t="s">
        <v>530</v>
      </c>
      <c r="M47" s="136" t="s">
        <v>553</v>
      </c>
      <c r="N47" s="94" t="s">
        <v>554</v>
      </c>
      <c r="O47" s="93" t="s">
        <v>532</v>
      </c>
      <c r="P47" s="95" t="s">
        <v>533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286">
        <v>1</v>
      </c>
      <c r="B48" s="304">
        <v>45044</v>
      </c>
      <c r="C48" s="302"/>
      <c r="D48" s="302" t="s">
        <v>897</v>
      </c>
      <c r="E48" s="286" t="s">
        <v>536</v>
      </c>
      <c r="F48" s="286">
        <v>2419</v>
      </c>
      <c r="G48" s="286">
        <v>2370</v>
      </c>
      <c r="H48" s="341">
        <v>2457.5</v>
      </c>
      <c r="I48" s="341" t="s">
        <v>898</v>
      </c>
      <c r="J48" s="272" t="s">
        <v>915</v>
      </c>
      <c r="K48" s="280">
        <f t="shared" ref="K48:K49" si="42">H48-F48</f>
        <v>38.5</v>
      </c>
      <c r="L48" s="291">
        <f t="shared" ref="L48:L49" si="43">(H48*N48)*0.07%</f>
        <v>430.06250000000006</v>
      </c>
      <c r="M48" s="282">
        <f t="shared" ref="M48:M53" si="44">(K48*N48)-L48</f>
        <v>9194.9375</v>
      </c>
      <c r="N48" s="280">
        <v>250</v>
      </c>
      <c r="O48" s="272" t="s">
        <v>534</v>
      </c>
      <c r="P48" s="273">
        <v>45049</v>
      </c>
      <c r="Q48" s="299"/>
      <c r="R48" s="54" t="s">
        <v>535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00"/>
      <c r="AG48" s="301"/>
      <c r="AH48" s="299"/>
      <c r="AI48" s="299"/>
      <c r="AJ48" s="300"/>
      <c r="AK48" s="300"/>
      <c r="AL48" s="300"/>
    </row>
    <row r="49" spans="1:38" ht="12.75" customHeight="1">
      <c r="A49" s="286">
        <v>2</v>
      </c>
      <c r="B49" s="304">
        <v>45049</v>
      </c>
      <c r="C49" s="302"/>
      <c r="D49" s="302" t="s">
        <v>918</v>
      </c>
      <c r="E49" s="286" t="s">
        <v>536</v>
      </c>
      <c r="F49" s="286">
        <v>790</v>
      </c>
      <c r="G49" s="286">
        <v>776</v>
      </c>
      <c r="H49" s="341">
        <v>798.5</v>
      </c>
      <c r="I49" s="341" t="s">
        <v>919</v>
      </c>
      <c r="J49" s="272" t="s">
        <v>936</v>
      </c>
      <c r="K49" s="280">
        <f t="shared" si="42"/>
        <v>8.5</v>
      </c>
      <c r="L49" s="291">
        <f t="shared" si="43"/>
        <v>531.00250000000005</v>
      </c>
      <c r="M49" s="282">
        <f t="shared" si="44"/>
        <v>7543.9974999999995</v>
      </c>
      <c r="N49" s="280">
        <v>950</v>
      </c>
      <c r="O49" s="272" t="s">
        <v>534</v>
      </c>
      <c r="P49" s="273">
        <v>45055</v>
      </c>
      <c r="Q49" s="299"/>
      <c r="R49" s="54" t="s">
        <v>535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00"/>
      <c r="AG49" s="301"/>
      <c r="AH49" s="299"/>
      <c r="AI49" s="299"/>
      <c r="AJ49" s="300"/>
      <c r="AK49" s="300"/>
      <c r="AL49" s="300"/>
    </row>
    <row r="50" spans="1:38" ht="12.75" customHeight="1">
      <c r="A50" s="286">
        <v>3</v>
      </c>
      <c r="B50" s="304">
        <v>45054</v>
      </c>
      <c r="C50" s="302"/>
      <c r="D50" s="302" t="s">
        <v>943</v>
      </c>
      <c r="E50" s="286" t="s">
        <v>536</v>
      </c>
      <c r="F50" s="286">
        <v>1557</v>
      </c>
      <c r="G50" s="286">
        <v>1520</v>
      </c>
      <c r="H50" s="341">
        <v>1580</v>
      </c>
      <c r="I50" s="341" t="s">
        <v>944</v>
      </c>
      <c r="J50" s="272" t="s">
        <v>955</v>
      </c>
      <c r="K50" s="280">
        <f t="shared" ref="K50" si="45">H50-F50</f>
        <v>23</v>
      </c>
      <c r="L50" s="291">
        <f t="shared" ref="L50" si="46">(H50*N50)*0.07%</f>
        <v>387.10000000000008</v>
      </c>
      <c r="M50" s="282">
        <f t="shared" si="44"/>
        <v>7662.9</v>
      </c>
      <c r="N50" s="280">
        <v>350</v>
      </c>
      <c r="O50" s="272" t="s">
        <v>534</v>
      </c>
      <c r="P50" s="273">
        <v>45056</v>
      </c>
      <c r="Q50" s="299"/>
      <c r="R50" s="54" t="s">
        <v>798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4</v>
      </c>
      <c r="B51" s="304">
        <v>45054</v>
      </c>
      <c r="C51" s="302"/>
      <c r="D51" s="302" t="s">
        <v>945</v>
      </c>
      <c r="E51" s="286" t="s">
        <v>536</v>
      </c>
      <c r="F51" s="286">
        <v>460</v>
      </c>
      <c r="G51" s="286">
        <v>449</v>
      </c>
      <c r="H51" s="341">
        <v>467</v>
      </c>
      <c r="I51" s="341" t="s">
        <v>946</v>
      </c>
      <c r="J51" s="272" t="s">
        <v>889</v>
      </c>
      <c r="K51" s="280">
        <f t="shared" ref="K51" si="47">H51-F51</f>
        <v>7</v>
      </c>
      <c r="L51" s="291">
        <f t="shared" ref="L51" si="48">(H51*N51)*0.07%</f>
        <v>408.62500000000006</v>
      </c>
      <c r="M51" s="282">
        <f t="shared" si="44"/>
        <v>8341.375</v>
      </c>
      <c r="N51" s="280">
        <v>1250</v>
      </c>
      <c r="O51" s="272" t="s">
        <v>534</v>
      </c>
      <c r="P51" s="273">
        <v>45055</v>
      </c>
      <c r="Q51" s="299"/>
      <c r="R51" s="54" t="s">
        <v>798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5</v>
      </c>
      <c r="B52" s="304">
        <v>45056</v>
      </c>
      <c r="C52" s="302"/>
      <c r="D52" s="302" t="s">
        <v>945</v>
      </c>
      <c r="E52" s="286" t="s">
        <v>536</v>
      </c>
      <c r="F52" s="286">
        <v>459</v>
      </c>
      <c r="G52" s="286">
        <v>448</v>
      </c>
      <c r="H52" s="341">
        <v>482</v>
      </c>
      <c r="I52" s="341" t="s">
        <v>946</v>
      </c>
      <c r="J52" s="272" t="s">
        <v>955</v>
      </c>
      <c r="K52" s="280">
        <f t="shared" ref="K52:K53" si="49">H52-F52</f>
        <v>23</v>
      </c>
      <c r="L52" s="291">
        <f t="shared" ref="L52:L53" si="50">(H52*N52)*0.07%</f>
        <v>421.75000000000006</v>
      </c>
      <c r="M52" s="282">
        <f t="shared" si="44"/>
        <v>28328.25</v>
      </c>
      <c r="N52" s="280">
        <v>1250</v>
      </c>
      <c r="O52" s="272" t="s">
        <v>534</v>
      </c>
      <c r="P52" s="273">
        <v>45057</v>
      </c>
      <c r="Q52" s="299"/>
      <c r="R52" s="54" t="s">
        <v>798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86">
        <v>6</v>
      </c>
      <c r="B53" s="304">
        <v>45056</v>
      </c>
      <c r="C53" s="302"/>
      <c r="D53" s="302" t="s">
        <v>956</v>
      </c>
      <c r="E53" s="286" t="s">
        <v>536</v>
      </c>
      <c r="F53" s="286">
        <v>569</v>
      </c>
      <c r="G53" s="286">
        <v>559</v>
      </c>
      <c r="H53" s="341">
        <v>576.5</v>
      </c>
      <c r="I53" s="341" t="s">
        <v>957</v>
      </c>
      <c r="J53" s="272" t="s">
        <v>982</v>
      </c>
      <c r="K53" s="280">
        <f t="shared" si="49"/>
        <v>7.5</v>
      </c>
      <c r="L53" s="291">
        <f t="shared" si="50"/>
        <v>605.32500000000005</v>
      </c>
      <c r="M53" s="282">
        <f t="shared" si="44"/>
        <v>10644.674999999999</v>
      </c>
      <c r="N53" s="280">
        <v>1500</v>
      </c>
      <c r="O53" s="272" t="s">
        <v>534</v>
      </c>
      <c r="P53" s="273">
        <v>45057</v>
      </c>
      <c r="Q53" s="299"/>
      <c r="R53" s="54" t="s">
        <v>535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308">
        <v>7</v>
      </c>
      <c r="B54" s="320">
        <v>45062</v>
      </c>
      <c r="C54" s="311"/>
      <c r="D54" s="311" t="s">
        <v>1002</v>
      </c>
      <c r="E54" s="308" t="s">
        <v>536</v>
      </c>
      <c r="F54" s="308">
        <v>405</v>
      </c>
      <c r="G54" s="308">
        <v>398.5</v>
      </c>
      <c r="H54" s="382">
        <v>398.5</v>
      </c>
      <c r="I54" s="382" t="s">
        <v>1003</v>
      </c>
      <c r="J54" s="290" t="s">
        <v>1029</v>
      </c>
      <c r="K54" s="314">
        <f t="shared" ref="K54" si="51">H54-F54</f>
        <v>-6.5</v>
      </c>
      <c r="L54" s="313">
        <f t="shared" ref="L54" si="52">(H54*N54)*0.07%</f>
        <v>502.11000000000007</v>
      </c>
      <c r="M54" s="316">
        <f t="shared" ref="M54" si="53">(K54*N54)-L54</f>
        <v>-12202.11</v>
      </c>
      <c r="N54" s="314">
        <v>1800</v>
      </c>
      <c r="O54" s="350" t="s">
        <v>546</v>
      </c>
      <c r="P54" s="309">
        <v>45066</v>
      </c>
      <c r="Q54" s="299"/>
      <c r="R54" s="54" t="s">
        <v>535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55">
        <v>8</v>
      </c>
      <c r="B55" s="292">
        <v>45065</v>
      </c>
      <c r="C55" s="293"/>
      <c r="D55" s="293" t="s">
        <v>943</v>
      </c>
      <c r="E55" s="255" t="s">
        <v>536</v>
      </c>
      <c r="F55" s="255" t="s">
        <v>1038</v>
      </c>
      <c r="G55" s="255">
        <v>1575</v>
      </c>
      <c r="H55" s="294"/>
      <c r="I55" s="294" t="s">
        <v>1039</v>
      </c>
      <c r="J55" s="295"/>
      <c r="K55" s="296"/>
      <c r="L55" s="297"/>
      <c r="M55" s="298"/>
      <c r="N55" s="296"/>
      <c r="O55" s="294"/>
      <c r="P55" s="256"/>
      <c r="Q55" s="299"/>
      <c r="R55" s="54" t="s">
        <v>798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ht="12.75" customHeight="1">
      <c r="A56" s="255"/>
      <c r="B56" s="292"/>
      <c r="C56" s="293"/>
      <c r="D56" s="293"/>
      <c r="E56" s="255"/>
      <c r="F56" s="255"/>
      <c r="G56" s="255"/>
      <c r="H56" s="294"/>
      <c r="I56" s="294"/>
      <c r="J56" s="295"/>
      <c r="K56" s="296"/>
      <c r="L56" s="297"/>
      <c r="M56" s="298"/>
      <c r="N56" s="296"/>
      <c r="O56" s="294"/>
      <c r="P56" s="256"/>
      <c r="Q56" s="299"/>
      <c r="R56" s="54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00"/>
      <c r="AG56" s="301"/>
      <c r="AH56" s="299"/>
      <c r="AI56" s="299"/>
      <c r="AJ56" s="300"/>
      <c r="AK56" s="300"/>
      <c r="AL56" s="300"/>
    </row>
    <row r="57" spans="1:38" s="198" customFormat="1" ht="12.75" customHeight="1">
      <c r="A57" s="300"/>
      <c r="B57" s="317"/>
      <c r="C57" s="200"/>
      <c r="D57" s="200"/>
      <c r="E57" s="229"/>
      <c r="F57" s="229"/>
      <c r="G57" s="229"/>
      <c r="H57" s="318"/>
      <c r="I57" s="318"/>
      <c r="J57" s="319"/>
      <c r="K57" s="200"/>
      <c r="L57" s="229"/>
      <c r="M57" s="229"/>
      <c r="N57" s="229"/>
      <c r="O57" s="318"/>
      <c r="P57" s="318"/>
      <c r="Q57" s="200"/>
      <c r="R57" s="203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29"/>
      <c r="AG57" s="228"/>
      <c r="AH57" s="200"/>
      <c r="AI57" s="200"/>
      <c r="AJ57" s="229"/>
      <c r="AK57" s="229"/>
      <c r="AL57" s="229"/>
    </row>
    <row r="58" spans="1:38" ht="38.25" customHeight="1">
      <c r="A58" s="137" t="s">
        <v>556</v>
      </c>
      <c r="B58" s="137"/>
      <c r="C58" s="137"/>
      <c r="D58" s="137"/>
      <c r="E58" s="138"/>
      <c r="F58" s="102"/>
      <c r="G58" s="102"/>
      <c r="H58" s="102"/>
      <c r="I58" s="102"/>
      <c r="J58" s="1"/>
      <c r="K58" s="6"/>
      <c r="L58" s="6"/>
      <c r="M58" s="6"/>
      <c r="N58" s="1"/>
      <c r="O58" s="1"/>
      <c r="P58" s="41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38.25">
      <c r="A59" s="94" t="s">
        <v>16</v>
      </c>
      <c r="B59" s="94" t="s">
        <v>511</v>
      </c>
      <c r="C59" s="94"/>
      <c r="D59" s="95" t="s">
        <v>522</v>
      </c>
      <c r="E59" s="94" t="s">
        <v>523</v>
      </c>
      <c r="F59" s="94" t="s">
        <v>524</v>
      </c>
      <c r="G59" s="94" t="s">
        <v>544</v>
      </c>
      <c r="H59" s="94" t="s">
        <v>526</v>
      </c>
      <c r="I59" s="94" t="s">
        <v>527</v>
      </c>
      <c r="J59" s="93" t="s">
        <v>528</v>
      </c>
      <c r="K59" s="93" t="s">
        <v>557</v>
      </c>
      <c r="L59" s="96" t="s">
        <v>530</v>
      </c>
      <c r="M59" s="136" t="s">
        <v>553</v>
      </c>
      <c r="N59" s="94" t="s">
        <v>554</v>
      </c>
      <c r="O59" s="94" t="s">
        <v>532</v>
      </c>
      <c r="P59" s="95" t="s">
        <v>533</v>
      </c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s="198" customFormat="1" ht="15.6" customHeight="1">
      <c r="A60" s="286">
        <v>1</v>
      </c>
      <c r="B60" s="304">
        <v>45043</v>
      </c>
      <c r="C60" s="284"/>
      <c r="D60" s="302" t="s">
        <v>895</v>
      </c>
      <c r="E60" s="274" t="s">
        <v>536</v>
      </c>
      <c r="F60" s="274">
        <v>35</v>
      </c>
      <c r="G60" s="274">
        <v>19</v>
      </c>
      <c r="H60" s="283">
        <v>42</v>
      </c>
      <c r="I60" s="291" t="s">
        <v>896</v>
      </c>
      <c r="J60" s="272" t="s">
        <v>889</v>
      </c>
      <c r="K60" s="280">
        <f t="shared" ref="K60" si="54">H60-F60</f>
        <v>7</v>
      </c>
      <c r="L60" s="281">
        <v>100</v>
      </c>
      <c r="M60" s="282">
        <f t="shared" ref="M60" si="55">(K60*N60)-100</f>
        <v>2000</v>
      </c>
      <c r="N60" s="280">
        <v>300</v>
      </c>
      <c r="O60" s="272" t="s">
        <v>534</v>
      </c>
      <c r="P60" s="273">
        <v>45048</v>
      </c>
      <c r="Q60" s="197"/>
      <c r="R60" s="203" t="s">
        <v>798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286">
        <v>2</v>
      </c>
      <c r="B61" s="304">
        <v>45044</v>
      </c>
      <c r="C61" s="284"/>
      <c r="D61" s="302" t="s">
        <v>900</v>
      </c>
      <c r="E61" s="274" t="s">
        <v>536</v>
      </c>
      <c r="F61" s="274">
        <v>127</v>
      </c>
      <c r="G61" s="274">
        <v>78</v>
      </c>
      <c r="H61" s="283">
        <v>147</v>
      </c>
      <c r="I61" s="291" t="s">
        <v>868</v>
      </c>
      <c r="J61" s="272" t="s">
        <v>883</v>
      </c>
      <c r="K61" s="280">
        <f t="shared" ref="K61" si="56">H61-F61</f>
        <v>20</v>
      </c>
      <c r="L61" s="281">
        <v>100</v>
      </c>
      <c r="M61" s="282">
        <f t="shared" ref="M61" si="57">(K61*N61)-100</f>
        <v>1900</v>
      </c>
      <c r="N61" s="280">
        <v>100</v>
      </c>
      <c r="O61" s="272" t="s">
        <v>534</v>
      </c>
      <c r="P61" s="273">
        <v>45048</v>
      </c>
      <c r="Q61" s="197"/>
      <c r="R61" s="203" t="s">
        <v>798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6">
        <v>3</v>
      </c>
      <c r="B62" s="304">
        <v>45044</v>
      </c>
      <c r="C62" s="284"/>
      <c r="D62" s="302" t="s">
        <v>901</v>
      </c>
      <c r="E62" s="274" t="s">
        <v>536</v>
      </c>
      <c r="F62" s="274">
        <v>39</v>
      </c>
      <c r="G62" s="274">
        <v>25</v>
      </c>
      <c r="H62" s="283">
        <v>45.5</v>
      </c>
      <c r="I62" s="291" t="s">
        <v>902</v>
      </c>
      <c r="J62" s="272" t="s">
        <v>899</v>
      </c>
      <c r="K62" s="280">
        <f t="shared" ref="K62" si="58">H62-F62</f>
        <v>6.5</v>
      </c>
      <c r="L62" s="281">
        <v>100</v>
      </c>
      <c r="M62" s="282">
        <f t="shared" ref="M62" si="59">(K62*N62)-100</f>
        <v>2545.5</v>
      </c>
      <c r="N62" s="280">
        <v>407</v>
      </c>
      <c r="O62" s="272" t="s">
        <v>534</v>
      </c>
      <c r="P62" s="273">
        <v>45048</v>
      </c>
      <c r="Q62" s="197"/>
      <c r="R62" s="203" t="s">
        <v>798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08">
        <v>4</v>
      </c>
      <c r="B63" s="320">
        <v>45044</v>
      </c>
      <c r="C63" s="310"/>
      <c r="D63" s="311" t="s">
        <v>903</v>
      </c>
      <c r="E63" s="289" t="s">
        <v>536</v>
      </c>
      <c r="F63" s="289">
        <v>38</v>
      </c>
      <c r="G63" s="289"/>
      <c r="H63" s="312">
        <v>11</v>
      </c>
      <c r="I63" s="313" t="s">
        <v>894</v>
      </c>
      <c r="J63" s="290" t="s">
        <v>909</v>
      </c>
      <c r="K63" s="314">
        <f t="shared" ref="K63" si="60">H63-F63</f>
        <v>-27</v>
      </c>
      <c r="L63" s="315">
        <v>100</v>
      </c>
      <c r="M63" s="316">
        <f t="shared" ref="M63:M66" si="61">(K63*N63)-100</f>
        <v>-1180</v>
      </c>
      <c r="N63" s="314">
        <v>40</v>
      </c>
      <c r="O63" s="290" t="s">
        <v>546</v>
      </c>
      <c r="P63" s="309">
        <v>45048</v>
      </c>
      <c r="Q63" s="197"/>
      <c r="R63" s="203" t="s">
        <v>798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5</v>
      </c>
      <c r="B64" s="304">
        <v>45048</v>
      </c>
      <c r="C64" s="284"/>
      <c r="D64" s="302" t="s">
        <v>905</v>
      </c>
      <c r="E64" s="274" t="s">
        <v>877</v>
      </c>
      <c r="F64" s="274">
        <v>66</v>
      </c>
      <c r="G64" s="274">
        <v>115</v>
      </c>
      <c r="H64" s="283">
        <v>42.5</v>
      </c>
      <c r="I64" s="291" t="s">
        <v>906</v>
      </c>
      <c r="J64" s="272" t="s">
        <v>916</v>
      </c>
      <c r="K64" s="280">
        <f>F64-H64</f>
        <v>23.5</v>
      </c>
      <c r="L64" s="281">
        <v>100</v>
      </c>
      <c r="M64" s="282">
        <f t="shared" si="61"/>
        <v>1075</v>
      </c>
      <c r="N64" s="280">
        <v>50</v>
      </c>
      <c r="O64" s="272" t="s">
        <v>534</v>
      </c>
      <c r="P64" s="273">
        <v>45049</v>
      </c>
      <c r="Q64" s="197"/>
      <c r="R64" s="203" t="s">
        <v>535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6</v>
      </c>
      <c r="B65" s="304">
        <v>45048</v>
      </c>
      <c r="C65" s="284"/>
      <c r="D65" s="302" t="s">
        <v>910</v>
      </c>
      <c r="E65" s="274" t="s">
        <v>536</v>
      </c>
      <c r="F65" s="274">
        <v>42</v>
      </c>
      <c r="G65" s="274"/>
      <c r="H65" s="283">
        <v>64</v>
      </c>
      <c r="I65" s="291" t="s">
        <v>911</v>
      </c>
      <c r="J65" s="272" t="s">
        <v>917</v>
      </c>
      <c r="K65" s="280">
        <f t="shared" ref="K65:K66" si="62">H65-F65</f>
        <v>22</v>
      </c>
      <c r="L65" s="281">
        <v>100</v>
      </c>
      <c r="M65" s="282">
        <f t="shared" si="61"/>
        <v>1000</v>
      </c>
      <c r="N65" s="280">
        <v>50</v>
      </c>
      <c r="O65" s="272" t="s">
        <v>534</v>
      </c>
      <c r="P65" s="273">
        <v>45049</v>
      </c>
      <c r="Q65" s="197"/>
      <c r="R65" s="203" t="s">
        <v>535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7</v>
      </c>
      <c r="B66" s="304">
        <v>45048</v>
      </c>
      <c r="C66" s="284"/>
      <c r="D66" s="302" t="s">
        <v>907</v>
      </c>
      <c r="E66" s="274" t="s">
        <v>536</v>
      </c>
      <c r="F66" s="274">
        <v>110</v>
      </c>
      <c r="G66" s="274"/>
      <c r="H66" s="283">
        <v>180</v>
      </c>
      <c r="I66" s="291" t="s">
        <v>908</v>
      </c>
      <c r="J66" s="272" t="s">
        <v>716</v>
      </c>
      <c r="K66" s="280">
        <f t="shared" si="62"/>
        <v>70</v>
      </c>
      <c r="L66" s="281">
        <v>100</v>
      </c>
      <c r="M66" s="282">
        <f t="shared" si="61"/>
        <v>1650</v>
      </c>
      <c r="N66" s="280">
        <v>25</v>
      </c>
      <c r="O66" s="272" t="s">
        <v>534</v>
      </c>
      <c r="P66" s="273">
        <v>45049</v>
      </c>
      <c r="Q66" s="197"/>
      <c r="R66" s="203" t="s">
        <v>535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8</v>
      </c>
      <c r="B67" s="304">
        <v>45048</v>
      </c>
      <c r="C67" s="284"/>
      <c r="D67" s="302" t="s">
        <v>901</v>
      </c>
      <c r="E67" s="274" t="s">
        <v>536</v>
      </c>
      <c r="F67" s="274">
        <v>36</v>
      </c>
      <c r="G67" s="274">
        <v>22</v>
      </c>
      <c r="H67" s="283">
        <v>42</v>
      </c>
      <c r="I67" s="291" t="s">
        <v>902</v>
      </c>
      <c r="J67" s="272" t="s">
        <v>933</v>
      </c>
      <c r="K67" s="280">
        <f t="shared" ref="K67" si="63">H67-F67</f>
        <v>6</v>
      </c>
      <c r="L67" s="281">
        <v>100</v>
      </c>
      <c r="M67" s="282">
        <f t="shared" ref="M67" si="64">(K67*N67)-100</f>
        <v>2342</v>
      </c>
      <c r="N67" s="280">
        <v>407</v>
      </c>
      <c r="O67" s="272" t="s">
        <v>534</v>
      </c>
      <c r="P67" s="273">
        <v>45051</v>
      </c>
      <c r="Q67" s="197"/>
      <c r="R67" s="203" t="s">
        <v>798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6">
        <v>9</v>
      </c>
      <c r="B68" s="304">
        <v>45049</v>
      </c>
      <c r="C68" s="324"/>
      <c r="D68" s="302" t="s">
        <v>910</v>
      </c>
      <c r="E68" s="274" t="s">
        <v>536</v>
      </c>
      <c r="F68" s="274">
        <v>47.5</v>
      </c>
      <c r="G68" s="274"/>
      <c r="H68" s="283">
        <v>64</v>
      </c>
      <c r="I68" s="291" t="s">
        <v>920</v>
      </c>
      <c r="J68" s="272" t="s">
        <v>921</v>
      </c>
      <c r="K68" s="280">
        <f t="shared" ref="K68" si="65">H68-F68</f>
        <v>16.5</v>
      </c>
      <c r="L68" s="281">
        <v>100</v>
      </c>
      <c r="M68" s="282">
        <f t="shared" ref="M68:M69" si="66">(K68*N68)-100</f>
        <v>725</v>
      </c>
      <c r="N68" s="280">
        <v>50</v>
      </c>
      <c r="O68" s="272" t="s">
        <v>534</v>
      </c>
      <c r="P68" s="273">
        <v>45049</v>
      </c>
      <c r="Q68" s="197"/>
      <c r="R68" s="203" t="s">
        <v>535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10</v>
      </c>
      <c r="B69" s="332">
        <v>45050</v>
      </c>
      <c r="C69" s="284"/>
      <c r="D69" s="302" t="s">
        <v>905</v>
      </c>
      <c r="E69" s="274" t="s">
        <v>877</v>
      </c>
      <c r="F69" s="274">
        <v>68</v>
      </c>
      <c r="G69" s="274">
        <v>105</v>
      </c>
      <c r="H69" s="283">
        <v>42</v>
      </c>
      <c r="I69" s="291" t="s">
        <v>906</v>
      </c>
      <c r="J69" s="272" t="s">
        <v>934</v>
      </c>
      <c r="K69" s="280">
        <f>F69-H69</f>
        <v>26</v>
      </c>
      <c r="L69" s="281">
        <v>100</v>
      </c>
      <c r="M69" s="282">
        <f t="shared" si="66"/>
        <v>1200</v>
      </c>
      <c r="N69" s="280">
        <v>50</v>
      </c>
      <c r="O69" s="272" t="s">
        <v>534</v>
      </c>
      <c r="P69" s="273">
        <v>45051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8">
        <v>11</v>
      </c>
      <c r="B70" s="343">
        <v>45050</v>
      </c>
      <c r="C70" s="310"/>
      <c r="D70" s="311" t="s">
        <v>925</v>
      </c>
      <c r="E70" s="289" t="s">
        <v>536</v>
      </c>
      <c r="F70" s="289">
        <v>75</v>
      </c>
      <c r="G70" s="289"/>
      <c r="H70" s="312">
        <v>30</v>
      </c>
      <c r="I70" s="313" t="s">
        <v>926</v>
      </c>
      <c r="J70" s="290" t="s">
        <v>927</v>
      </c>
      <c r="K70" s="314">
        <f t="shared" ref="K70:K71" si="67">H70-F70</f>
        <v>-45</v>
      </c>
      <c r="L70" s="315">
        <v>100</v>
      </c>
      <c r="M70" s="316">
        <f t="shared" ref="M70:M71" si="68">(K70*N70)-100</f>
        <v>-1225</v>
      </c>
      <c r="N70" s="314">
        <v>25</v>
      </c>
      <c r="O70" s="290" t="s">
        <v>546</v>
      </c>
      <c r="P70" s="309">
        <v>45050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12</v>
      </c>
      <c r="B71" s="332">
        <v>45050</v>
      </c>
      <c r="C71" s="284"/>
      <c r="D71" s="302" t="s">
        <v>929</v>
      </c>
      <c r="E71" s="274" t="s">
        <v>536</v>
      </c>
      <c r="F71" s="274">
        <v>45</v>
      </c>
      <c r="G71" s="274">
        <v>30</v>
      </c>
      <c r="H71" s="283">
        <v>53.5</v>
      </c>
      <c r="I71" s="291" t="s">
        <v>930</v>
      </c>
      <c r="J71" s="272" t="s">
        <v>936</v>
      </c>
      <c r="K71" s="280">
        <f t="shared" si="67"/>
        <v>8.5</v>
      </c>
      <c r="L71" s="281">
        <v>100</v>
      </c>
      <c r="M71" s="282">
        <f t="shared" si="68"/>
        <v>2025</v>
      </c>
      <c r="N71" s="280">
        <v>250</v>
      </c>
      <c r="O71" s="272" t="s">
        <v>534</v>
      </c>
      <c r="P71" s="273">
        <v>45049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08">
        <v>13</v>
      </c>
      <c r="B72" s="343">
        <v>45050</v>
      </c>
      <c r="C72" s="310"/>
      <c r="D72" s="311" t="s">
        <v>931</v>
      </c>
      <c r="E72" s="289" t="s">
        <v>536</v>
      </c>
      <c r="F72" s="289">
        <v>22.5</v>
      </c>
      <c r="G72" s="289">
        <v>14</v>
      </c>
      <c r="H72" s="312">
        <v>5.5</v>
      </c>
      <c r="I72" s="313" t="s">
        <v>932</v>
      </c>
      <c r="J72" s="290" t="s">
        <v>935</v>
      </c>
      <c r="K72" s="314">
        <f t="shared" ref="K72:K73" si="69">H72-F72</f>
        <v>-17</v>
      </c>
      <c r="L72" s="315">
        <v>100</v>
      </c>
      <c r="M72" s="316">
        <f t="shared" ref="M72:M73" si="70">(K72*N72)-100</f>
        <v>-9450</v>
      </c>
      <c r="N72" s="314">
        <v>550</v>
      </c>
      <c r="O72" s="290" t="s">
        <v>546</v>
      </c>
      <c r="P72" s="309">
        <v>45051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14</v>
      </c>
      <c r="B73" s="332">
        <v>45051</v>
      </c>
      <c r="C73" s="284"/>
      <c r="D73" s="302" t="s">
        <v>937</v>
      </c>
      <c r="E73" s="274" t="s">
        <v>536</v>
      </c>
      <c r="F73" s="274">
        <v>6.5</v>
      </c>
      <c r="G73" s="274">
        <v>1.8</v>
      </c>
      <c r="H73" s="283">
        <v>9</v>
      </c>
      <c r="I73" s="291" t="s">
        <v>938</v>
      </c>
      <c r="J73" s="272" t="s">
        <v>942</v>
      </c>
      <c r="K73" s="280">
        <f t="shared" si="69"/>
        <v>2.5</v>
      </c>
      <c r="L73" s="281">
        <v>100</v>
      </c>
      <c r="M73" s="282">
        <f t="shared" si="70"/>
        <v>2275</v>
      </c>
      <c r="N73" s="280">
        <v>950</v>
      </c>
      <c r="O73" s="272" t="s">
        <v>534</v>
      </c>
      <c r="P73" s="273">
        <v>45054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15</v>
      </c>
      <c r="B74" s="332">
        <v>45051</v>
      </c>
      <c r="C74" s="284"/>
      <c r="D74" s="302" t="s">
        <v>939</v>
      </c>
      <c r="E74" s="274" t="s">
        <v>536</v>
      </c>
      <c r="F74" s="274">
        <v>122.5</v>
      </c>
      <c r="G74" s="274">
        <v>75</v>
      </c>
      <c r="H74" s="283">
        <v>142.5</v>
      </c>
      <c r="I74" s="291" t="s">
        <v>868</v>
      </c>
      <c r="J74" s="272" t="s">
        <v>883</v>
      </c>
      <c r="K74" s="280">
        <f t="shared" ref="K74" si="71">H74-F74</f>
        <v>20</v>
      </c>
      <c r="L74" s="281">
        <v>100</v>
      </c>
      <c r="M74" s="282">
        <f t="shared" ref="M74" si="72">(K74*N74)-100</f>
        <v>1900</v>
      </c>
      <c r="N74" s="280">
        <v>100</v>
      </c>
      <c r="O74" s="272" t="s">
        <v>534</v>
      </c>
      <c r="P74" s="273">
        <v>45054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6">
        <v>16</v>
      </c>
      <c r="B75" s="332">
        <v>45051</v>
      </c>
      <c r="C75" s="284"/>
      <c r="D75" s="302" t="s">
        <v>929</v>
      </c>
      <c r="E75" s="274" t="s">
        <v>536</v>
      </c>
      <c r="F75" s="274">
        <v>43.5</v>
      </c>
      <c r="G75" s="274">
        <v>29</v>
      </c>
      <c r="H75" s="283">
        <v>51.5</v>
      </c>
      <c r="I75" s="291" t="s">
        <v>930</v>
      </c>
      <c r="J75" s="272" t="s">
        <v>874</v>
      </c>
      <c r="K75" s="280">
        <f t="shared" ref="K75" si="73">H75-F75</f>
        <v>8</v>
      </c>
      <c r="L75" s="281">
        <v>100</v>
      </c>
      <c r="M75" s="282">
        <f t="shared" ref="M75:M76" si="74">(K75*N75)-100</f>
        <v>1900</v>
      </c>
      <c r="N75" s="280">
        <v>250</v>
      </c>
      <c r="O75" s="272" t="s">
        <v>534</v>
      </c>
      <c r="P75" s="273">
        <v>45054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17</v>
      </c>
      <c r="B76" s="332">
        <v>45054</v>
      </c>
      <c r="C76" s="284"/>
      <c r="D76" s="302" t="s">
        <v>905</v>
      </c>
      <c r="E76" s="274" t="s">
        <v>877</v>
      </c>
      <c r="F76" s="274">
        <v>72.5</v>
      </c>
      <c r="G76" s="274">
        <v>110</v>
      </c>
      <c r="H76" s="283">
        <v>48.5</v>
      </c>
      <c r="I76" s="291" t="s">
        <v>906</v>
      </c>
      <c r="J76" s="272" t="s">
        <v>969</v>
      </c>
      <c r="K76" s="280">
        <f>F76-H76</f>
        <v>24</v>
      </c>
      <c r="L76" s="281">
        <v>100</v>
      </c>
      <c r="M76" s="282">
        <f t="shared" si="74"/>
        <v>1100</v>
      </c>
      <c r="N76" s="280">
        <v>50</v>
      </c>
      <c r="O76" s="272" t="s">
        <v>534</v>
      </c>
      <c r="P76" s="273">
        <v>45058</v>
      </c>
      <c r="Q76" s="197"/>
      <c r="R76" s="203" t="s">
        <v>535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86">
        <v>18</v>
      </c>
      <c r="B77" s="332">
        <v>45054</v>
      </c>
      <c r="C77" s="284"/>
      <c r="D77" s="302" t="s">
        <v>901</v>
      </c>
      <c r="E77" s="274" t="s">
        <v>536</v>
      </c>
      <c r="F77" s="274">
        <v>40</v>
      </c>
      <c r="G77" s="274">
        <v>26</v>
      </c>
      <c r="H77" s="283">
        <v>46</v>
      </c>
      <c r="I77" s="291" t="s">
        <v>902</v>
      </c>
      <c r="J77" s="272" t="s">
        <v>933</v>
      </c>
      <c r="K77" s="280">
        <f t="shared" ref="K77:K78" si="75">H77-F77</f>
        <v>6</v>
      </c>
      <c r="L77" s="281">
        <v>100</v>
      </c>
      <c r="M77" s="282">
        <f t="shared" ref="M77:M78" si="76">(K77*N77)-100</f>
        <v>2342</v>
      </c>
      <c r="N77" s="280">
        <v>407</v>
      </c>
      <c r="O77" s="272" t="s">
        <v>534</v>
      </c>
      <c r="P77" s="273">
        <v>45054</v>
      </c>
      <c r="Q77" s="197"/>
      <c r="R77" s="203" t="s">
        <v>798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08">
        <v>19</v>
      </c>
      <c r="B78" s="343">
        <v>45054</v>
      </c>
      <c r="C78" s="310"/>
      <c r="D78" s="311" t="s">
        <v>941</v>
      </c>
      <c r="E78" s="289" t="s">
        <v>536</v>
      </c>
      <c r="F78" s="289">
        <v>34.5</v>
      </c>
      <c r="G78" s="289"/>
      <c r="H78" s="312">
        <v>0</v>
      </c>
      <c r="I78" s="313" t="s">
        <v>940</v>
      </c>
      <c r="J78" s="290" t="s">
        <v>954</v>
      </c>
      <c r="K78" s="314">
        <f t="shared" si="75"/>
        <v>-34.5</v>
      </c>
      <c r="L78" s="315">
        <v>100</v>
      </c>
      <c r="M78" s="316">
        <f t="shared" si="76"/>
        <v>-1480</v>
      </c>
      <c r="N78" s="314">
        <v>40</v>
      </c>
      <c r="O78" s="290" t="s">
        <v>546</v>
      </c>
      <c r="P78" s="309">
        <v>45055</v>
      </c>
      <c r="Q78" s="197"/>
      <c r="R78" s="203" t="s">
        <v>798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20</v>
      </c>
      <c r="B79" s="332">
        <v>45055</v>
      </c>
      <c r="C79" s="284"/>
      <c r="D79" s="302" t="s">
        <v>949</v>
      </c>
      <c r="E79" s="274" t="s">
        <v>536</v>
      </c>
      <c r="F79" s="274">
        <v>38.5</v>
      </c>
      <c r="G79" s="274"/>
      <c r="H79" s="283">
        <v>62</v>
      </c>
      <c r="I79" s="291" t="s">
        <v>911</v>
      </c>
      <c r="J79" s="272" t="s">
        <v>916</v>
      </c>
      <c r="K79" s="280">
        <f t="shared" ref="K79:K81" si="77">H79-F79</f>
        <v>23.5</v>
      </c>
      <c r="L79" s="281">
        <v>100</v>
      </c>
      <c r="M79" s="282">
        <f t="shared" ref="M79:M81" si="78">(K79*N79)-100</f>
        <v>1075</v>
      </c>
      <c r="N79" s="280">
        <v>50</v>
      </c>
      <c r="O79" s="272" t="s">
        <v>534</v>
      </c>
      <c r="P79" s="273">
        <v>45055</v>
      </c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21</v>
      </c>
      <c r="B80" s="332">
        <v>45055</v>
      </c>
      <c r="C80" s="284"/>
      <c r="D80" s="302" t="s">
        <v>901</v>
      </c>
      <c r="E80" s="274" t="s">
        <v>536</v>
      </c>
      <c r="F80" s="274">
        <v>39</v>
      </c>
      <c r="G80" s="274">
        <v>25</v>
      </c>
      <c r="H80" s="283">
        <v>45.5</v>
      </c>
      <c r="I80" s="291" t="s">
        <v>902</v>
      </c>
      <c r="J80" s="272" t="s">
        <v>899</v>
      </c>
      <c r="K80" s="280">
        <f t="shared" si="77"/>
        <v>6.5</v>
      </c>
      <c r="L80" s="281">
        <v>100</v>
      </c>
      <c r="M80" s="282">
        <f t="shared" si="78"/>
        <v>2545.5</v>
      </c>
      <c r="N80" s="280">
        <v>407</v>
      </c>
      <c r="O80" s="272" t="s">
        <v>534</v>
      </c>
      <c r="P80" s="273">
        <v>45055</v>
      </c>
      <c r="Q80" s="197"/>
      <c r="R80" s="203" t="s">
        <v>798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08">
        <v>22</v>
      </c>
      <c r="B81" s="343">
        <v>45055</v>
      </c>
      <c r="C81" s="310"/>
      <c r="D81" s="311" t="s">
        <v>951</v>
      </c>
      <c r="E81" s="289" t="s">
        <v>536</v>
      </c>
      <c r="F81" s="289">
        <v>9</v>
      </c>
      <c r="G81" s="289">
        <v>2</v>
      </c>
      <c r="H81" s="312">
        <v>2</v>
      </c>
      <c r="I81" s="313" t="s">
        <v>952</v>
      </c>
      <c r="J81" s="290" t="s">
        <v>1061</v>
      </c>
      <c r="K81" s="314">
        <f t="shared" si="77"/>
        <v>-7</v>
      </c>
      <c r="L81" s="315">
        <v>100</v>
      </c>
      <c r="M81" s="316">
        <f t="shared" si="78"/>
        <v>-5000</v>
      </c>
      <c r="N81" s="314">
        <v>700</v>
      </c>
      <c r="O81" s="290" t="s">
        <v>546</v>
      </c>
      <c r="P81" s="309">
        <v>45065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23</v>
      </c>
      <c r="B82" s="332">
        <v>45055</v>
      </c>
      <c r="C82" s="284"/>
      <c r="D82" s="302" t="s">
        <v>949</v>
      </c>
      <c r="E82" s="274" t="s">
        <v>536</v>
      </c>
      <c r="F82" s="274">
        <v>46.5</v>
      </c>
      <c r="G82" s="274">
        <v>9</v>
      </c>
      <c r="H82" s="283">
        <v>65</v>
      </c>
      <c r="I82" s="291" t="s">
        <v>953</v>
      </c>
      <c r="J82" s="272" t="s">
        <v>958</v>
      </c>
      <c r="K82" s="280">
        <f t="shared" ref="K82" si="79">H82-F82</f>
        <v>18.5</v>
      </c>
      <c r="L82" s="281">
        <v>100</v>
      </c>
      <c r="M82" s="282">
        <f t="shared" ref="M82" si="80">(K82*N82)-100</f>
        <v>825</v>
      </c>
      <c r="N82" s="280">
        <v>50</v>
      </c>
      <c r="O82" s="272" t="s">
        <v>534</v>
      </c>
      <c r="P82" s="273">
        <v>45056</v>
      </c>
      <c r="Q82" s="197"/>
      <c r="R82" s="203" t="s">
        <v>535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286">
        <v>24</v>
      </c>
      <c r="B83" s="332">
        <v>45056</v>
      </c>
      <c r="C83" s="284"/>
      <c r="D83" s="302" t="s">
        <v>939</v>
      </c>
      <c r="E83" s="274" t="s">
        <v>536</v>
      </c>
      <c r="F83" s="274">
        <v>182.5</v>
      </c>
      <c r="G83" s="274">
        <v>135</v>
      </c>
      <c r="H83" s="283">
        <v>200</v>
      </c>
      <c r="I83" s="291" t="s">
        <v>959</v>
      </c>
      <c r="J83" s="272" t="s">
        <v>921</v>
      </c>
      <c r="K83" s="280">
        <f t="shared" ref="K83:K85" si="81">H83-F83</f>
        <v>17.5</v>
      </c>
      <c r="L83" s="281">
        <v>100</v>
      </c>
      <c r="M83" s="282">
        <f t="shared" ref="M83:M85" si="82">(K83*N83)-100</f>
        <v>1650</v>
      </c>
      <c r="N83" s="280">
        <v>100</v>
      </c>
      <c r="O83" s="272" t="s">
        <v>534</v>
      </c>
      <c r="P83" s="273">
        <v>45056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08">
        <v>25</v>
      </c>
      <c r="B84" s="343">
        <v>45056</v>
      </c>
      <c r="C84" s="310"/>
      <c r="D84" s="311" t="s">
        <v>949</v>
      </c>
      <c r="E84" s="289" t="s">
        <v>536</v>
      </c>
      <c r="F84" s="289">
        <v>38</v>
      </c>
      <c r="G84" s="289"/>
      <c r="H84" s="312">
        <v>0</v>
      </c>
      <c r="I84" s="313" t="s">
        <v>953</v>
      </c>
      <c r="J84" s="290" t="s">
        <v>960</v>
      </c>
      <c r="K84" s="314">
        <f t="shared" si="81"/>
        <v>-38</v>
      </c>
      <c r="L84" s="315">
        <v>100</v>
      </c>
      <c r="M84" s="316">
        <f t="shared" si="82"/>
        <v>-2000</v>
      </c>
      <c r="N84" s="314">
        <v>50</v>
      </c>
      <c r="O84" s="290" t="s">
        <v>546</v>
      </c>
      <c r="P84" s="309">
        <v>45057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26</v>
      </c>
      <c r="B85" s="304">
        <v>45057</v>
      </c>
      <c r="C85" s="284"/>
      <c r="D85" s="302" t="s">
        <v>961</v>
      </c>
      <c r="E85" s="274" t="s">
        <v>536</v>
      </c>
      <c r="F85" s="274">
        <v>6.5</v>
      </c>
      <c r="G85" s="274">
        <v>1.8</v>
      </c>
      <c r="H85" s="283">
        <v>9</v>
      </c>
      <c r="I85" s="291" t="s">
        <v>962</v>
      </c>
      <c r="J85" s="272" t="s">
        <v>942</v>
      </c>
      <c r="K85" s="280">
        <f t="shared" si="81"/>
        <v>2.5</v>
      </c>
      <c r="L85" s="281">
        <v>100</v>
      </c>
      <c r="M85" s="282">
        <f t="shared" si="82"/>
        <v>2275</v>
      </c>
      <c r="N85" s="280">
        <v>950</v>
      </c>
      <c r="O85" s="272" t="s">
        <v>534</v>
      </c>
      <c r="P85" s="273">
        <v>45061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86">
        <v>27</v>
      </c>
      <c r="B86" s="304">
        <v>45057</v>
      </c>
      <c r="C86" s="284"/>
      <c r="D86" s="302" t="s">
        <v>964</v>
      </c>
      <c r="E86" s="274" t="s">
        <v>536</v>
      </c>
      <c r="F86" s="274">
        <v>37</v>
      </c>
      <c r="G86" s="274">
        <v>23</v>
      </c>
      <c r="H86" s="283">
        <v>43</v>
      </c>
      <c r="I86" s="291" t="s">
        <v>896</v>
      </c>
      <c r="J86" s="272" t="s">
        <v>933</v>
      </c>
      <c r="K86" s="280">
        <f t="shared" ref="K86:K87" si="83">H86-F86</f>
        <v>6</v>
      </c>
      <c r="L86" s="281">
        <v>100</v>
      </c>
      <c r="M86" s="282">
        <f t="shared" ref="M86:M87" si="84">(K86*N86)-100</f>
        <v>2342</v>
      </c>
      <c r="N86" s="280">
        <v>407</v>
      </c>
      <c r="O86" s="272" t="s">
        <v>534</v>
      </c>
      <c r="P86" s="273">
        <v>45058</v>
      </c>
      <c r="Q86" s="197"/>
      <c r="R86" s="203" t="s">
        <v>798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8">
        <v>28</v>
      </c>
      <c r="B87" s="320">
        <v>45057</v>
      </c>
      <c r="C87" s="310"/>
      <c r="D87" s="311" t="s">
        <v>965</v>
      </c>
      <c r="E87" s="289" t="s">
        <v>536</v>
      </c>
      <c r="F87" s="289">
        <v>37</v>
      </c>
      <c r="G87" s="289">
        <v>15</v>
      </c>
      <c r="H87" s="312">
        <v>15</v>
      </c>
      <c r="I87" s="313" t="s">
        <v>966</v>
      </c>
      <c r="J87" s="290" t="s">
        <v>1005</v>
      </c>
      <c r="K87" s="314">
        <f t="shared" si="83"/>
        <v>-22</v>
      </c>
      <c r="L87" s="315">
        <v>100</v>
      </c>
      <c r="M87" s="316">
        <f t="shared" si="84"/>
        <v>-3400</v>
      </c>
      <c r="N87" s="314">
        <v>150</v>
      </c>
      <c r="O87" s="290" t="s">
        <v>546</v>
      </c>
      <c r="P87" s="309">
        <v>45063</v>
      </c>
      <c r="Q87" s="197"/>
      <c r="R87" s="203" t="s">
        <v>535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08">
        <v>29</v>
      </c>
      <c r="B88" s="320">
        <v>45058</v>
      </c>
      <c r="C88" s="310"/>
      <c r="D88" s="311" t="s">
        <v>970</v>
      </c>
      <c r="E88" s="289" t="s">
        <v>536</v>
      </c>
      <c r="F88" s="289">
        <v>125</v>
      </c>
      <c r="G88" s="289">
        <v>76</v>
      </c>
      <c r="H88" s="312">
        <v>76</v>
      </c>
      <c r="I88" s="313" t="s">
        <v>971</v>
      </c>
      <c r="J88" s="290" t="s">
        <v>999</v>
      </c>
      <c r="K88" s="314">
        <f t="shared" ref="K88" si="85">H88-F88</f>
        <v>-49</v>
      </c>
      <c r="L88" s="315">
        <v>100</v>
      </c>
      <c r="M88" s="316">
        <f t="shared" ref="M88" si="86">(K88*N88)-100</f>
        <v>-5000</v>
      </c>
      <c r="N88" s="314">
        <v>100</v>
      </c>
      <c r="O88" s="290" t="s">
        <v>546</v>
      </c>
      <c r="P88" s="309">
        <v>45062</v>
      </c>
      <c r="Q88" s="197"/>
      <c r="R88" s="203" t="s">
        <v>798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403">
        <v>30</v>
      </c>
      <c r="B89" s="405">
        <v>45058</v>
      </c>
      <c r="C89" s="324"/>
      <c r="D89" s="325" t="s">
        <v>972</v>
      </c>
      <c r="E89" s="201" t="s">
        <v>536</v>
      </c>
      <c r="F89" s="201" t="s">
        <v>974</v>
      </c>
      <c r="G89" s="201"/>
      <c r="H89" s="202"/>
      <c r="I89" s="217"/>
      <c r="J89" s="407" t="s">
        <v>537</v>
      </c>
      <c r="K89" s="254"/>
      <c r="L89" s="326"/>
      <c r="M89" s="327"/>
      <c r="N89" s="254"/>
      <c r="O89" s="225"/>
      <c r="P89" s="199"/>
      <c r="Q89" s="197"/>
      <c r="R89" s="203" t="s">
        <v>535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404"/>
      <c r="B90" s="406"/>
      <c r="C90" s="324"/>
      <c r="D90" s="325" t="s">
        <v>973</v>
      </c>
      <c r="E90" s="201" t="s">
        <v>877</v>
      </c>
      <c r="F90" s="201" t="s">
        <v>975</v>
      </c>
      <c r="G90" s="201"/>
      <c r="H90" s="202"/>
      <c r="I90" s="217"/>
      <c r="J90" s="408"/>
      <c r="K90" s="254"/>
      <c r="L90" s="326"/>
      <c r="M90" s="327"/>
      <c r="N90" s="254"/>
      <c r="O90" s="225"/>
      <c r="P90" s="199"/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31</v>
      </c>
      <c r="B91" s="304">
        <v>45058</v>
      </c>
      <c r="C91" s="284"/>
      <c r="D91" s="302" t="s">
        <v>905</v>
      </c>
      <c r="E91" s="274" t="s">
        <v>877</v>
      </c>
      <c r="F91" s="274">
        <v>68</v>
      </c>
      <c r="G91" s="274">
        <v>110</v>
      </c>
      <c r="H91" s="283">
        <v>55</v>
      </c>
      <c r="I91" s="291" t="s">
        <v>976</v>
      </c>
      <c r="J91" s="272" t="s">
        <v>997</v>
      </c>
      <c r="K91" s="280">
        <f>F91-H91</f>
        <v>13</v>
      </c>
      <c r="L91" s="281">
        <v>100</v>
      </c>
      <c r="M91" s="282">
        <f t="shared" ref="M91" si="87">(K91*N91)-100</f>
        <v>550</v>
      </c>
      <c r="N91" s="280">
        <v>50</v>
      </c>
      <c r="O91" s="272" t="s">
        <v>534</v>
      </c>
      <c r="P91" s="273">
        <v>45062</v>
      </c>
      <c r="Q91" s="197"/>
      <c r="R91" s="203" t="s">
        <v>535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8">
        <v>32</v>
      </c>
      <c r="B92" s="320">
        <v>45058</v>
      </c>
      <c r="C92" s="310"/>
      <c r="D92" s="311" t="s">
        <v>977</v>
      </c>
      <c r="E92" s="289" t="s">
        <v>877</v>
      </c>
      <c r="F92" s="289">
        <v>130</v>
      </c>
      <c r="G92" s="289">
        <v>210</v>
      </c>
      <c r="H92" s="312">
        <v>195</v>
      </c>
      <c r="I92" s="313" t="s">
        <v>976</v>
      </c>
      <c r="J92" s="290" t="s">
        <v>984</v>
      </c>
      <c r="K92" s="314">
        <f>F92-H92</f>
        <v>-65</v>
      </c>
      <c r="L92" s="315">
        <v>100</v>
      </c>
      <c r="M92" s="316">
        <f t="shared" ref="M92:M94" si="88">(K92*N92)-100</f>
        <v>-1725</v>
      </c>
      <c r="N92" s="314">
        <v>25</v>
      </c>
      <c r="O92" s="290" t="s">
        <v>546</v>
      </c>
      <c r="P92" s="309">
        <v>45058</v>
      </c>
      <c r="Q92" s="197"/>
      <c r="R92" s="203" t="s">
        <v>535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286">
        <v>33</v>
      </c>
      <c r="B93" s="304">
        <v>45061</v>
      </c>
      <c r="C93" s="284"/>
      <c r="D93" s="302" t="s">
        <v>989</v>
      </c>
      <c r="E93" s="274" t="s">
        <v>536</v>
      </c>
      <c r="F93" s="274">
        <v>29</v>
      </c>
      <c r="G93" s="274">
        <v>12</v>
      </c>
      <c r="H93" s="283">
        <v>35</v>
      </c>
      <c r="I93" s="291" t="s">
        <v>990</v>
      </c>
      <c r="J93" s="272" t="s">
        <v>933</v>
      </c>
      <c r="K93" s="280">
        <f t="shared" ref="K93" si="89">H93-F93</f>
        <v>6</v>
      </c>
      <c r="L93" s="281">
        <v>100</v>
      </c>
      <c r="M93" s="282">
        <f t="shared" si="88"/>
        <v>1700</v>
      </c>
      <c r="N93" s="280">
        <v>300</v>
      </c>
      <c r="O93" s="272" t="s">
        <v>534</v>
      </c>
      <c r="P93" s="273">
        <v>45061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65">
        <v>34</v>
      </c>
      <c r="B94" s="366">
        <v>45061</v>
      </c>
      <c r="C94" s="367"/>
      <c r="D94" s="368" t="s">
        <v>991</v>
      </c>
      <c r="E94" s="369" t="s">
        <v>536</v>
      </c>
      <c r="F94" s="369">
        <v>38</v>
      </c>
      <c r="G94" s="369"/>
      <c r="H94" s="370">
        <v>38</v>
      </c>
      <c r="I94" s="371" t="s">
        <v>992</v>
      </c>
      <c r="J94" s="372" t="s">
        <v>998</v>
      </c>
      <c r="K94" s="373">
        <f>F94-H94</f>
        <v>0</v>
      </c>
      <c r="L94" s="374">
        <v>100</v>
      </c>
      <c r="M94" s="375">
        <f t="shared" si="88"/>
        <v>-100</v>
      </c>
      <c r="N94" s="373">
        <v>50</v>
      </c>
      <c r="O94" s="372" t="s">
        <v>655</v>
      </c>
      <c r="P94" s="376">
        <v>45062</v>
      </c>
      <c r="Q94" s="197"/>
      <c r="R94" s="203" t="s">
        <v>798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1">
        <v>35</v>
      </c>
      <c r="B95" s="409">
        <v>45061</v>
      </c>
      <c r="C95" s="284"/>
      <c r="D95" s="302" t="s">
        <v>993</v>
      </c>
      <c r="E95" s="274" t="s">
        <v>536</v>
      </c>
      <c r="F95" s="274">
        <v>84</v>
      </c>
      <c r="G95" s="274"/>
      <c r="H95" s="283">
        <v>147</v>
      </c>
      <c r="I95" s="291"/>
      <c r="J95" s="399" t="s">
        <v>1006</v>
      </c>
      <c r="K95" s="280">
        <f>H95-F95</f>
        <v>63</v>
      </c>
      <c r="L95" s="281">
        <v>100</v>
      </c>
      <c r="M95" s="397">
        <f>(32*50)-200</f>
        <v>1400</v>
      </c>
      <c r="N95" s="280">
        <v>50</v>
      </c>
      <c r="O95" s="399" t="s">
        <v>534</v>
      </c>
      <c r="P95" s="401">
        <v>45063</v>
      </c>
      <c r="Q95" s="197"/>
      <c r="R95" s="203" t="s">
        <v>535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412"/>
      <c r="B96" s="410"/>
      <c r="C96" s="284"/>
      <c r="D96" s="302" t="s">
        <v>994</v>
      </c>
      <c r="E96" s="274" t="s">
        <v>877</v>
      </c>
      <c r="F96" s="274">
        <v>49</v>
      </c>
      <c r="G96" s="274"/>
      <c r="H96" s="283">
        <v>80</v>
      </c>
      <c r="I96" s="291"/>
      <c r="J96" s="400"/>
      <c r="K96" s="280">
        <f>49-80</f>
        <v>-31</v>
      </c>
      <c r="L96" s="281">
        <v>100</v>
      </c>
      <c r="M96" s="398"/>
      <c r="N96" s="280">
        <v>50</v>
      </c>
      <c r="O96" s="400"/>
      <c r="P96" s="402"/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8">
        <v>36</v>
      </c>
      <c r="B97" s="320">
        <v>45062</v>
      </c>
      <c r="C97" s="310"/>
      <c r="D97" s="311" t="s">
        <v>1000</v>
      </c>
      <c r="E97" s="289" t="s">
        <v>536</v>
      </c>
      <c r="F97" s="289">
        <v>33</v>
      </c>
      <c r="G97" s="289">
        <v>16</v>
      </c>
      <c r="H97" s="312">
        <v>16</v>
      </c>
      <c r="I97" s="313" t="s">
        <v>1001</v>
      </c>
      <c r="J97" s="290" t="s">
        <v>935</v>
      </c>
      <c r="K97" s="314">
        <f t="shared" ref="K97:K98" si="90">H97-F97</f>
        <v>-17</v>
      </c>
      <c r="L97" s="315">
        <v>100</v>
      </c>
      <c r="M97" s="316">
        <f t="shared" ref="M97:M98" si="91">(K97*N97)-100</f>
        <v>-6050</v>
      </c>
      <c r="N97" s="314">
        <v>350</v>
      </c>
      <c r="O97" s="290" t="s">
        <v>546</v>
      </c>
      <c r="P97" s="309">
        <v>45063</v>
      </c>
      <c r="Q97" s="197"/>
      <c r="R97" s="203" t="s">
        <v>798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37</v>
      </c>
      <c r="B98" s="304">
        <v>45062</v>
      </c>
      <c r="C98" s="284"/>
      <c r="D98" s="302" t="s">
        <v>1007</v>
      </c>
      <c r="E98" s="274" t="s">
        <v>536</v>
      </c>
      <c r="F98" s="274">
        <v>32</v>
      </c>
      <c r="G98" s="274">
        <v>19</v>
      </c>
      <c r="H98" s="283">
        <v>37</v>
      </c>
      <c r="I98" s="291" t="s">
        <v>1008</v>
      </c>
      <c r="J98" s="272" t="s">
        <v>1009</v>
      </c>
      <c r="K98" s="280">
        <f t="shared" si="90"/>
        <v>5</v>
      </c>
      <c r="L98" s="281">
        <v>100</v>
      </c>
      <c r="M98" s="282">
        <f t="shared" si="91"/>
        <v>1935</v>
      </c>
      <c r="N98" s="280">
        <v>407</v>
      </c>
      <c r="O98" s="272" t="s">
        <v>534</v>
      </c>
      <c r="P98" s="273">
        <v>45063</v>
      </c>
      <c r="Q98" s="197"/>
      <c r="R98" s="203" t="s">
        <v>798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86">
        <v>38</v>
      </c>
      <c r="B99" s="304">
        <v>45063</v>
      </c>
      <c r="C99" s="284"/>
      <c r="D99" s="302" t="s">
        <v>1010</v>
      </c>
      <c r="E99" s="274" t="s">
        <v>536</v>
      </c>
      <c r="F99" s="274">
        <v>6.5</v>
      </c>
      <c r="G99" s="274">
        <v>3.4</v>
      </c>
      <c r="H99" s="283">
        <v>7.9</v>
      </c>
      <c r="I99" s="291" t="s">
        <v>1011</v>
      </c>
      <c r="J99" s="272" t="s">
        <v>1016</v>
      </c>
      <c r="K99" s="280">
        <f t="shared" ref="K99" si="92">H99-F99</f>
        <v>1.4000000000000004</v>
      </c>
      <c r="L99" s="281">
        <v>100</v>
      </c>
      <c r="M99" s="282">
        <f t="shared" ref="M99" si="93">(K99*N99)-100</f>
        <v>2000.0000000000005</v>
      </c>
      <c r="N99" s="280">
        <v>1500</v>
      </c>
      <c r="O99" s="272" t="s">
        <v>534</v>
      </c>
      <c r="P99" s="273">
        <v>45064</v>
      </c>
      <c r="Q99" s="197"/>
      <c r="R99" s="203" t="s">
        <v>535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86">
        <v>39</v>
      </c>
      <c r="B100" s="304">
        <v>45063</v>
      </c>
      <c r="C100" s="284"/>
      <c r="D100" s="302" t="s">
        <v>937</v>
      </c>
      <c r="E100" s="274" t="s">
        <v>536</v>
      </c>
      <c r="F100" s="274">
        <v>7.5</v>
      </c>
      <c r="G100" s="274">
        <v>2.8</v>
      </c>
      <c r="H100" s="283">
        <v>9.75</v>
      </c>
      <c r="I100" s="291" t="s">
        <v>1012</v>
      </c>
      <c r="J100" s="272" t="s">
        <v>1017</v>
      </c>
      <c r="K100" s="280">
        <f t="shared" ref="K100" si="94">H100-F100</f>
        <v>2.25</v>
      </c>
      <c r="L100" s="281">
        <v>100</v>
      </c>
      <c r="M100" s="282">
        <f t="shared" ref="M100" si="95">(K100*N100)-100</f>
        <v>2037.5</v>
      </c>
      <c r="N100" s="280">
        <v>950</v>
      </c>
      <c r="O100" s="272" t="s">
        <v>534</v>
      </c>
      <c r="P100" s="273">
        <v>45064</v>
      </c>
      <c r="Q100" s="197"/>
      <c r="R100" s="203" t="s">
        <v>798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286">
        <v>40</v>
      </c>
      <c r="B101" s="304">
        <v>45063</v>
      </c>
      <c r="C101" s="284"/>
      <c r="D101" s="302" t="s">
        <v>1013</v>
      </c>
      <c r="E101" s="274" t="s">
        <v>536</v>
      </c>
      <c r="F101" s="274">
        <v>48</v>
      </c>
      <c r="G101" s="274">
        <v>14</v>
      </c>
      <c r="H101" s="283">
        <v>69</v>
      </c>
      <c r="I101" s="291" t="s">
        <v>1014</v>
      </c>
      <c r="J101" s="272" t="s">
        <v>547</v>
      </c>
      <c r="K101" s="280">
        <f t="shared" ref="K101:K102" si="96">H101-F101</f>
        <v>21</v>
      </c>
      <c r="L101" s="281">
        <v>100</v>
      </c>
      <c r="M101" s="282">
        <f t="shared" ref="M101:M102" si="97">(K101*N101)-100</f>
        <v>950</v>
      </c>
      <c r="N101" s="280">
        <v>50</v>
      </c>
      <c r="O101" s="272" t="s">
        <v>534</v>
      </c>
      <c r="P101" s="273">
        <v>45063</v>
      </c>
      <c r="Q101" s="197"/>
      <c r="R101" s="203" t="s">
        <v>535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8">
        <v>41</v>
      </c>
      <c r="B102" s="320">
        <v>45064</v>
      </c>
      <c r="C102" s="310"/>
      <c r="D102" s="311" t="s">
        <v>1018</v>
      </c>
      <c r="E102" s="289" t="s">
        <v>536</v>
      </c>
      <c r="F102" s="289">
        <v>23.5</v>
      </c>
      <c r="G102" s="289">
        <v>8</v>
      </c>
      <c r="H102" s="312">
        <v>7</v>
      </c>
      <c r="I102" s="313" t="s">
        <v>1019</v>
      </c>
      <c r="J102" s="290" t="s">
        <v>1030</v>
      </c>
      <c r="K102" s="314">
        <f t="shared" si="96"/>
        <v>-16.5</v>
      </c>
      <c r="L102" s="315">
        <v>100</v>
      </c>
      <c r="M102" s="316">
        <f t="shared" si="97"/>
        <v>-5050</v>
      </c>
      <c r="N102" s="314">
        <v>300</v>
      </c>
      <c r="O102" s="290" t="s">
        <v>546</v>
      </c>
      <c r="P102" s="309">
        <v>45065</v>
      </c>
      <c r="Q102" s="197"/>
      <c r="R102" s="203" t="s">
        <v>798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86">
        <v>42</v>
      </c>
      <c r="B103" s="304">
        <v>45064</v>
      </c>
      <c r="C103" s="284"/>
      <c r="D103" s="302" t="s">
        <v>1020</v>
      </c>
      <c r="E103" s="274" t="s">
        <v>536</v>
      </c>
      <c r="F103" s="274">
        <v>21</v>
      </c>
      <c r="G103" s="274">
        <v>0</v>
      </c>
      <c r="H103" s="283">
        <v>31</v>
      </c>
      <c r="I103" s="291" t="s">
        <v>1021</v>
      </c>
      <c r="J103" s="272" t="s">
        <v>985</v>
      </c>
      <c r="K103" s="280">
        <f t="shared" ref="K103" si="98">H103-F103</f>
        <v>10</v>
      </c>
      <c r="L103" s="281">
        <v>100</v>
      </c>
      <c r="M103" s="282">
        <f t="shared" ref="M103" si="99">(K103*N103)-100</f>
        <v>400</v>
      </c>
      <c r="N103" s="280">
        <v>50</v>
      </c>
      <c r="O103" s="272" t="s">
        <v>534</v>
      </c>
      <c r="P103" s="273">
        <v>45064</v>
      </c>
      <c r="Q103" s="197"/>
      <c r="R103" s="203" t="s">
        <v>798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43</v>
      </c>
      <c r="B104" s="332">
        <v>45065</v>
      </c>
      <c r="C104" s="284"/>
      <c r="D104" s="302" t="s">
        <v>1031</v>
      </c>
      <c r="E104" s="274" t="s">
        <v>536</v>
      </c>
      <c r="F104" s="274">
        <v>28</v>
      </c>
      <c r="G104" s="274">
        <v>10</v>
      </c>
      <c r="H104" s="283">
        <v>31.5</v>
      </c>
      <c r="I104" s="291" t="s">
        <v>1001</v>
      </c>
      <c r="J104" s="272" t="s">
        <v>1064</v>
      </c>
      <c r="K104" s="280">
        <f t="shared" ref="K104" si="100">H104-F104</f>
        <v>3.5</v>
      </c>
      <c r="L104" s="281">
        <v>100</v>
      </c>
      <c r="M104" s="282">
        <f t="shared" ref="M104" si="101">(K104*N104)-100</f>
        <v>512.5</v>
      </c>
      <c r="N104" s="280">
        <v>175</v>
      </c>
      <c r="O104" s="272" t="s">
        <v>534</v>
      </c>
      <c r="P104" s="273">
        <v>45068</v>
      </c>
      <c r="Q104" s="197"/>
      <c r="R104" s="203" t="s">
        <v>798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6">
        <v>44</v>
      </c>
      <c r="B105" s="304">
        <v>45065</v>
      </c>
      <c r="C105" s="284"/>
      <c r="D105" s="302" t="s">
        <v>937</v>
      </c>
      <c r="E105" s="274" t="s">
        <v>536</v>
      </c>
      <c r="F105" s="274">
        <v>4.5</v>
      </c>
      <c r="G105" s="274"/>
      <c r="H105" s="283">
        <v>6.75</v>
      </c>
      <c r="I105" s="291" t="s">
        <v>1036</v>
      </c>
      <c r="J105" s="272" t="s">
        <v>1017</v>
      </c>
      <c r="K105" s="280">
        <f t="shared" ref="K105" si="102">H105-F105</f>
        <v>2.25</v>
      </c>
      <c r="L105" s="281">
        <v>100</v>
      </c>
      <c r="M105" s="282">
        <f t="shared" ref="M105" si="103">(K105*N105)-100</f>
        <v>2037.5</v>
      </c>
      <c r="N105" s="280">
        <v>950</v>
      </c>
      <c r="O105" s="272" t="s">
        <v>534</v>
      </c>
      <c r="P105" s="273">
        <v>45065</v>
      </c>
      <c r="Q105" s="197"/>
      <c r="R105" s="203" t="s">
        <v>798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22"/>
      <c r="B106" s="323"/>
      <c r="C106" s="324"/>
      <c r="D106" s="325"/>
      <c r="E106" s="201"/>
      <c r="F106" s="201"/>
      <c r="G106" s="201"/>
      <c r="H106" s="202"/>
      <c r="I106" s="217"/>
      <c r="J106" s="225"/>
      <c r="K106" s="254"/>
      <c r="L106" s="326"/>
      <c r="M106" s="327"/>
      <c r="N106" s="254"/>
      <c r="O106" s="225"/>
      <c r="P106" s="199"/>
      <c r="Q106" s="197"/>
      <c r="R106" s="203"/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22"/>
      <c r="B107" s="323"/>
      <c r="C107" s="324"/>
      <c r="D107" s="325"/>
      <c r="E107" s="201"/>
      <c r="F107" s="201"/>
      <c r="G107" s="201"/>
      <c r="H107" s="202"/>
      <c r="I107" s="217"/>
      <c r="J107" s="225"/>
      <c r="K107" s="254"/>
      <c r="L107" s="326"/>
      <c r="M107" s="327"/>
      <c r="N107" s="254"/>
      <c r="O107" s="225"/>
      <c r="P107" s="199"/>
      <c r="Q107" s="197"/>
      <c r="R107" s="203"/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22"/>
      <c r="B108" s="323"/>
      <c r="C108" s="324"/>
      <c r="D108" s="325"/>
      <c r="E108" s="201"/>
      <c r="F108" s="201"/>
      <c r="G108" s="201"/>
      <c r="H108" s="202"/>
      <c r="I108" s="217"/>
      <c r="J108" s="225"/>
      <c r="K108" s="254"/>
      <c r="L108" s="326"/>
      <c r="M108" s="327"/>
      <c r="N108" s="254"/>
      <c r="O108" s="225"/>
      <c r="P108" s="199"/>
      <c r="Q108" s="197"/>
      <c r="R108" s="203"/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303"/>
      <c r="B109" s="303"/>
      <c r="C109" s="303"/>
      <c r="D109" s="303"/>
      <c r="E109" s="303"/>
      <c r="F109" s="303"/>
      <c r="G109" s="303"/>
      <c r="H109" s="303"/>
      <c r="I109" s="303"/>
      <c r="J109" s="225"/>
      <c r="K109" s="202"/>
      <c r="L109" s="217"/>
      <c r="M109" s="218"/>
      <c r="N109" s="202"/>
      <c r="O109" s="225"/>
      <c r="P109" s="199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97"/>
      <c r="AI109" s="197"/>
      <c r="AJ109" s="203"/>
      <c r="AK109" s="197"/>
      <c r="AL109" s="197"/>
    </row>
    <row r="110" spans="1:38" ht="38.25" customHeight="1">
      <c r="A110" s="92" t="s">
        <v>558</v>
      </c>
      <c r="B110" s="139"/>
      <c r="C110" s="139"/>
      <c r="D110" s="140"/>
      <c r="E110" s="124"/>
      <c r="F110" s="6"/>
      <c r="G110" s="6"/>
      <c r="H110" s="125"/>
      <c r="I110" s="141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</row>
    <row r="111" spans="1:38" s="198" customFormat="1" ht="38.25">
      <c r="A111" s="93" t="s">
        <v>16</v>
      </c>
      <c r="B111" s="94" t="s">
        <v>511</v>
      </c>
      <c r="C111" s="94"/>
      <c r="D111" s="95" t="s">
        <v>522</v>
      </c>
      <c r="E111" s="94" t="s">
        <v>523</v>
      </c>
      <c r="F111" s="94" t="s">
        <v>524</v>
      </c>
      <c r="G111" s="94" t="s">
        <v>525</v>
      </c>
      <c r="H111" s="94" t="s">
        <v>526</v>
      </c>
      <c r="I111" s="94" t="s">
        <v>527</v>
      </c>
      <c r="J111" s="93" t="s">
        <v>528</v>
      </c>
      <c r="K111" s="128" t="s">
        <v>545</v>
      </c>
      <c r="L111" s="129" t="s">
        <v>530</v>
      </c>
      <c r="M111" s="96" t="s">
        <v>531</v>
      </c>
      <c r="N111" s="94" t="s">
        <v>532</v>
      </c>
      <c r="O111" s="95" t="s">
        <v>533</v>
      </c>
      <c r="P111" s="94" t="s">
        <v>762</v>
      </c>
      <c r="Q111" s="197"/>
      <c r="R111" s="6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</row>
    <row r="112" spans="1:38" ht="14.25" customHeight="1">
      <c r="A112" s="255">
        <v>1</v>
      </c>
      <c r="B112" s="256">
        <v>44840</v>
      </c>
      <c r="C112" s="253"/>
      <c r="D112" s="253" t="s">
        <v>834</v>
      </c>
      <c r="E112" s="254" t="s">
        <v>536</v>
      </c>
      <c r="F112" s="254" t="s">
        <v>835</v>
      </c>
      <c r="G112" s="254">
        <v>1220</v>
      </c>
      <c r="H112" s="254"/>
      <c r="I112" s="254" t="s">
        <v>836</v>
      </c>
      <c r="J112" s="225" t="s">
        <v>537</v>
      </c>
      <c r="K112" s="202"/>
      <c r="L112" s="217"/>
      <c r="M112" s="218"/>
      <c r="N112" s="202"/>
      <c r="O112" s="225"/>
      <c r="P112" s="277" t="e">
        <f>VLOOKUP(D112,'MidCap Intra'!B98:C598,2,0)</f>
        <v>#N/A</v>
      </c>
      <c r="Q112" s="197"/>
      <c r="R112" s="197" t="s">
        <v>535</v>
      </c>
      <c r="S112" s="41"/>
      <c r="T112" s="1"/>
      <c r="U112" s="1"/>
      <c r="V112" s="1"/>
      <c r="W112" s="1"/>
      <c r="X112" s="1"/>
      <c r="Y112" s="1"/>
      <c r="Z112" s="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</row>
    <row r="113" spans="1:38" ht="14.25" customHeight="1">
      <c r="A113" s="286">
        <v>2</v>
      </c>
      <c r="B113" s="329">
        <v>45019</v>
      </c>
      <c r="C113" s="330"/>
      <c r="D113" s="330" t="s">
        <v>71</v>
      </c>
      <c r="E113" s="280" t="s">
        <v>536</v>
      </c>
      <c r="F113" s="280">
        <v>96.5</v>
      </c>
      <c r="G113" s="280">
        <v>88</v>
      </c>
      <c r="H113" s="280">
        <v>104.5</v>
      </c>
      <c r="I113" s="280" t="s">
        <v>876</v>
      </c>
      <c r="J113" s="272" t="s">
        <v>874</v>
      </c>
      <c r="K113" s="272">
        <f t="shared" ref="K113" si="104">H113-F113</f>
        <v>8</v>
      </c>
      <c r="L113" s="287">
        <f t="shared" ref="L113" si="105">(F113*-0.7)/100</f>
        <v>-0.67549999999999999</v>
      </c>
      <c r="M113" s="288">
        <f t="shared" ref="M113" si="106">(K113+L113)/F113</f>
        <v>7.5901554404145088E-2</v>
      </c>
      <c r="N113" s="328" t="s">
        <v>534</v>
      </c>
      <c r="O113" s="305">
        <v>45048</v>
      </c>
      <c r="P113" s="273"/>
      <c r="Q113" s="197"/>
      <c r="R113" s="197" t="s">
        <v>535</v>
      </c>
      <c r="S113" s="41"/>
      <c r="T113" s="1"/>
      <c r="U113" s="1"/>
      <c r="V113" s="1"/>
      <c r="W113" s="1"/>
      <c r="X113" s="1"/>
      <c r="Y113" s="1"/>
      <c r="Z113" s="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</row>
    <row r="114" spans="1:38" s="198" customFormat="1" ht="14.25" customHeight="1">
      <c r="A114" s="322">
        <v>3</v>
      </c>
      <c r="B114" s="342">
        <v>45050</v>
      </c>
      <c r="C114" s="253"/>
      <c r="D114" s="253" t="s">
        <v>135</v>
      </c>
      <c r="E114" s="254" t="s">
        <v>536</v>
      </c>
      <c r="F114" s="254" t="s">
        <v>924</v>
      </c>
      <c r="G114" s="254">
        <v>74.900000000000006</v>
      </c>
      <c r="H114" s="254"/>
      <c r="I114" s="254" t="s">
        <v>572</v>
      </c>
      <c r="J114" s="225" t="s">
        <v>537</v>
      </c>
      <c r="K114" s="225"/>
      <c r="L114" s="277"/>
      <c r="M114" s="278"/>
      <c r="N114" s="244"/>
      <c r="O114" s="247"/>
      <c r="P114" s="277">
        <f>VLOOKUP(D114,'MidCap Intra'!B100:C600,2,0)</f>
        <v>87.15</v>
      </c>
      <c r="Q114" s="197"/>
      <c r="R114" s="197" t="s">
        <v>535</v>
      </c>
      <c r="S114" s="265"/>
      <c r="T114" s="197"/>
      <c r="U114" s="197"/>
      <c r="V114" s="197"/>
      <c r="W114" s="197"/>
      <c r="X114" s="197"/>
      <c r="Y114" s="197"/>
      <c r="Z114" s="197"/>
      <c r="AA114" s="265"/>
      <c r="AB114" s="265"/>
      <c r="AC114" s="265"/>
      <c r="AD114" s="265"/>
      <c r="AE114" s="265"/>
      <c r="AF114" s="265"/>
      <c r="AG114" s="265"/>
      <c r="AH114" s="265"/>
      <c r="AI114" s="265"/>
      <c r="AJ114" s="265"/>
      <c r="AK114" s="265"/>
      <c r="AL114" s="265"/>
    </row>
    <row r="115" spans="1:38" ht="12.75" customHeight="1">
      <c r="A115" s="254"/>
      <c r="B115" s="252"/>
      <c r="C115" s="253"/>
      <c r="D115" s="253"/>
      <c r="E115" s="254"/>
      <c r="F115" s="254"/>
      <c r="G115" s="254"/>
      <c r="H115" s="254"/>
      <c r="I115" s="254"/>
      <c r="J115" s="225"/>
      <c r="K115" s="202"/>
      <c r="L115" s="217"/>
      <c r="M115" s="218"/>
      <c r="N115" s="202"/>
      <c r="O115" s="225"/>
      <c r="P115" s="199"/>
      <c r="R115" s="6"/>
      <c r="S115" s="1"/>
      <c r="T115" s="1"/>
      <c r="U115" s="1"/>
      <c r="V115" s="1"/>
      <c r="W115" s="1"/>
      <c r="X115" s="1"/>
      <c r="Y115" s="1"/>
    </row>
    <row r="116" spans="1:38" ht="12.75" customHeight="1">
      <c r="A116" s="109" t="s">
        <v>538</v>
      </c>
      <c r="B116" s="109"/>
      <c r="C116" s="109"/>
      <c r="D116" s="109"/>
      <c r="E116" s="41"/>
      <c r="F116" s="116" t="s">
        <v>540</v>
      </c>
      <c r="G116" s="54"/>
      <c r="H116" s="54"/>
      <c r="I116" s="54"/>
      <c r="J116" s="6"/>
      <c r="K116" s="132"/>
      <c r="L116" s="133"/>
      <c r="M116" s="6"/>
      <c r="N116" s="99"/>
      <c r="O116" s="142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15" t="s">
        <v>539</v>
      </c>
      <c r="B117" s="109"/>
      <c r="C117" s="109"/>
      <c r="D117" s="109"/>
      <c r="E117" s="6"/>
      <c r="F117" s="116" t="s">
        <v>542</v>
      </c>
      <c r="G117" s="6"/>
      <c r="H117" s="6" t="s">
        <v>758</v>
      </c>
      <c r="I117" s="6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5"/>
      <c r="B118" s="109"/>
      <c r="C118" s="109"/>
      <c r="D118" s="109"/>
      <c r="E118" s="6"/>
      <c r="F118" s="116"/>
      <c r="G118" s="6"/>
      <c r="H118" s="6"/>
      <c r="I118" s="6"/>
      <c r="J118" s="1"/>
      <c r="K118" s="6"/>
      <c r="L118" s="6"/>
      <c r="M118" s="6"/>
      <c r="N118" s="1"/>
      <c r="O118" s="1"/>
      <c r="Q118" s="1"/>
      <c r="R118" s="54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5"/>
      <c r="B119" s="109"/>
      <c r="C119" s="109"/>
      <c r="D119" s="109"/>
      <c r="E119" s="6"/>
      <c r="F119" s="116"/>
      <c r="G119" s="54"/>
      <c r="H119" s="41"/>
      <c r="I119" s="54"/>
      <c r="J119" s="6"/>
      <c r="K119" s="132"/>
      <c r="L119" s="133"/>
      <c r="M119" s="6"/>
      <c r="N119" s="99"/>
      <c r="O119" s="134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35" t="s">
        <v>1022</v>
      </c>
      <c r="B120" s="109"/>
      <c r="C120" s="109"/>
      <c r="D120" s="109"/>
      <c r="E120" s="6"/>
      <c r="F120" s="116"/>
      <c r="G120" s="54"/>
      <c r="H120" s="41"/>
      <c r="I120" s="54"/>
      <c r="J120" s="6"/>
      <c r="K120" s="132"/>
      <c r="L120" s="133"/>
      <c r="M120" s="6"/>
      <c r="N120" s="99"/>
      <c r="O120" s="134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4" t="s">
        <v>16</v>
      </c>
      <c r="B121" s="94" t="s">
        <v>511</v>
      </c>
      <c r="C121" s="94"/>
      <c r="D121" s="95" t="s">
        <v>522</v>
      </c>
      <c r="E121" s="94" t="s">
        <v>523</v>
      </c>
      <c r="F121" s="94" t="s">
        <v>524</v>
      </c>
      <c r="G121" s="94" t="s">
        <v>544</v>
      </c>
      <c r="H121" s="94" t="s">
        <v>526</v>
      </c>
      <c r="I121" s="94" t="s">
        <v>527</v>
      </c>
      <c r="J121" s="93" t="s">
        <v>528</v>
      </c>
      <c r="K121" s="136" t="s">
        <v>552</v>
      </c>
      <c r="L121" s="96" t="s">
        <v>530</v>
      </c>
      <c r="M121" s="136" t="s">
        <v>553</v>
      </c>
      <c r="N121" s="94" t="s">
        <v>554</v>
      </c>
      <c r="O121" s="93" t="s">
        <v>532</v>
      </c>
      <c r="P121" s="95" t="s">
        <v>533</v>
      </c>
      <c r="Q121" s="41"/>
      <c r="R121" s="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</row>
    <row r="122" spans="1:38" ht="12.75" customHeight="1">
      <c r="A122" s="286">
        <v>1</v>
      </c>
      <c r="B122" s="304">
        <v>45064</v>
      </c>
      <c r="C122" s="302"/>
      <c r="D122" s="302" t="s">
        <v>36</v>
      </c>
      <c r="E122" s="286" t="s">
        <v>877</v>
      </c>
      <c r="F122" s="286">
        <v>43980</v>
      </c>
      <c r="G122" s="286">
        <v>44089</v>
      </c>
      <c r="H122" s="341">
        <v>43800</v>
      </c>
      <c r="I122" s="341" t="s">
        <v>1023</v>
      </c>
      <c r="J122" s="272" t="s">
        <v>1024</v>
      </c>
      <c r="K122" s="280">
        <f>F122-H122</f>
        <v>180</v>
      </c>
      <c r="L122" s="291">
        <f t="shared" ref="L122" si="107">(H122*N122)*0.07%</f>
        <v>766.50000000000011</v>
      </c>
      <c r="M122" s="282">
        <f t="shared" ref="M122" si="108">(K122*N122)-L122</f>
        <v>3733.5</v>
      </c>
      <c r="N122" s="280">
        <v>25</v>
      </c>
      <c r="O122" s="272" t="s">
        <v>534</v>
      </c>
      <c r="P122" s="273">
        <v>45064</v>
      </c>
      <c r="Q122" s="299"/>
      <c r="R122" s="54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300"/>
      <c r="AG122" s="301"/>
      <c r="AH122" s="299"/>
      <c r="AI122" s="299"/>
      <c r="AJ122" s="300"/>
      <c r="AK122" s="300"/>
      <c r="AL122" s="300"/>
    </row>
    <row r="123" spans="1:38" s="198" customFormat="1" ht="12.75" customHeight="1">
      <c r="A123" s="286">
        <v>2</v>
      </c>
      <c r="B123" s="304">
        <v>45065</v>
      </c>
      <c r="C123" s="302"/>
      <c r="D123" s="302" t="s">
        <v>1040</v>
      </c>
      <c r="E123" s="274" t="s">
        <v>536</v>
      </c>
      <c r="F123" s="274">
        <v>10.25</v>
      </c>
      <c r="G123" s="274">
        <v>7.7</v>
      </c>
      <c r="H123" s="283">
        <v>14</v>
      </c>
      <c r="I123" s="291">
        <v>17</v>
      </c>
      <c r="J123" s="272" t="s">
        <v>1034</v>
      </c>
      <c r="K123" s="280">
        <f>H123-F123</f>
        <v>3.75</v>
      </c>
      <c r="L123" s="291">
        <v>100</v>
      </c>
      <c r="M123" s="282">
        <f t="shared" ref="M123" si="109">(K123*N123)-L123</f>
        <v>2150</v>
      </c>
      <c r="N123" s="280">
        <v>600</v>
      </c>
      <c r="O123" s="272" t="s">
        <v>534</v>
      </c>
      <c r="P123" s="273">
        <v>45065</v>
      </c>
      <c r="Q123" s="378"/>
      <c r="R123" s="379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380"/>
      <c r="AG123" s="381"/>
      <c r="AH123" s="378"/>
      <c r="AI123" s="378"/>
      <c r="AJ123" s="380"/>
      <c r="AK123" s="380"/>
      <c r="AL123" s="380"/>
    </row>
    <row r="124" spans="1:38" s="198" customFormat="1" ht="12.75" customHeight="1">
      <c r="A124" s="365">
        <v>3</v>
      </c>
      <c r="B124" s="366">
        <v>45065</v>
      </c>
      <c r="C124" s="368"/>
      <c r="D124" s="368" t="s">
        <v>1032</v>
      </c>
      <c r="E124" s="369" t="s">
        <v>536</v>
      </c>
      <c r="F124" s="369">
        <v>71</v>
      </c>
      <c r="G124" s="365">
        <v>58</v>
      </c>
      <c r="H124" s="383">
        <v>69.5</v>
      </c>
      <c r="I124" s="383" t="s">
        <v>1033</v>
      </c>
      <c r="J124" s="372" t="s">
        <v>1035</v>
      </c>
      <c r="K124" s="373">
        <f>H124-F124</f>
        <v>-1.5</v>
      </c>
      <c r="L124" s="371">
        <v>100</v>
      </c>
      <c r="M124" s="375">
        <f t="shared" ref="M124:M125" si="110">(K124*N124)-L124</f>
        <v>-175</v>
      </c>
      <c r="N124" s="373">
        <v>50</v>
      </c>
      <c r="O124" s="372" t="s">
        <v>655</v>
      </c>
      <c r="P124" s="376">
        <v>45065</v>
      </c>
      <c r="Q124" s="197"/>
      <c r="R124" s="203"/>
      <c r="S124" s="197"/>
      <c r="T124" s="197"/>
      <c r="U124" s="197"/>
      <c r="V124" s="197"/>
      <c r="W124" s="197"/>
      <c r="X124" s="197"/>
      <c r="Y124" s="197"/>
      <c r="Z124" s="197"/>
    </row>
    <row r="125" spans="1:38" s="198" customFormat="1" ht="12.75" customHeight="1">
      <c r="A125" s="308">
        <v>4</v>
      </c>
      <c r="B125" s="320">
        <v>45068</v>
      </c>
      <c r="C125" s="311"/>
      <c r="D125" s="311" t="s">
        <v>1065</v>
      </c>
      <c r="E125" s="308" t="s">
        <v>536</v>
      </c>
      <c r="F125" s="308">
        <v>70</v>
      </c>
      <c r="G125" s="308">
        <v>55</v>
      </c>
      <c r="H125" s="382">
        <v>55</v>
      </c>
      <c r="I125" s="382" t="s">
        <v>1033</v>
      </c>
      <c r="J125" s="290" t="s">
        <v>1066</v>
      </c>
      <c r="K125" s="314">
        <f>H125-F125</f>
        <v>-15</v>
      </c>
      <c r="L125" s="313">
        <v>100</v>
      </c>
      <c r="M125" s="316">
        <f t="shared" si="110"/>
        <v>-850</v>
      </c>
      <c r="N125" s="314">
        <v>50</v>
      </c>
      <c r="O125" s="290" t="s">
        <v>546</v>
      </c>
      <c r="P125" s="309">
        <v>45068</v>
      </c>
      <c r="Q125" s="197"/>
      <c r="R125" s="203"/>
      <c r="S125" s="197"/>
      <c r="T125" s="197"/>
      <c r="U125" s="197"/>
      <c r="V125" s="197"/>
      <c r="W125" s="197"/>
      <c r="X125" s="197"/>
      <c r="Y125" s="197"/>
      <c r="Z125" s="197"/>
    </row>
    <row r="126" spans="1:38" s="198" customFormat="1" ht="12.75" customHeight="1">
      <c r="A126" s="322"/>
      <c r="B126" s="323"/>
      <c r="C126" s="325"/>
      <c r="D126" s="325"/>
      <c r="E126" s="322"/>
      <c r="F126" s="322"/>
      <c r="G126" s="322"/>
      <c r="H126" s="377"/>
      <c r="I126" s="377"/>
      <c r="J126" s="225"/>
      <c r="K126" s="254"/>
      <c r="L126" s="217"/>
      <c r="M126" s="327"/>
      <c r="N126" s="254"/>
      <c r="O126" s="225"/>
      <c r="P126" s="199"/>
      <c r="Q126" s="197"/>
      <c r="R126" s="203"/>
      <c r="S126" s="197"/>
      <c r="T126" s="197"/>
      <c r="U126" s="197"/>
      <c r="V126" s="197"/>
      <c r="W126" s="197"/>
      <c r="X126" s="197"/>
      <c r="Y126" s="197"/>
      <c r="Z126" s="197"/>
    </row>
    <row r="127" spans="1:38" s="198" customFormat="1" ht="12.75" customHeight="1">
      <c r="A127" s="322"/>
      <c r="B127" s="323"/>
      <c r="C127" s="325"/>
      <c r="D127" s="325"/>
      <c r="E127" s="322"/>
      <c r="F127" s="322"/>
      <c r="G127" s="322"/>
      <c r="H127" s="377"/>
      <c r="I127" s="377"/>
      <c r="J127" s="225"/>
      <c r="K127" s="254"/>
      <c r="L127" s="217"/>
      <c r="M127" s="327"/>
      <c r="N127" s="254"/>
      <c r="O127" s="225"/>
      <c r="P127" s="199"/>
      <c r="Q127" s="197"/>
      <c r="R127" s="203"/>
      <c r="S127" s="197"/>
      <c r="T127" s="197"/>
      <c r="U127" s="197"/>
      <c r="V127" s="197"/>
      <c r="W127" s="197"/>
      <c r="X127" s="197"/>
      <c r="Y127" s="197"/>
      <c r="Z127" s="197"/>
    </row>
    <row r="128" spans="1:38" s="198" customFormat="1" ht="12.75" customHeight="1">
      <c r="A128" s="322"/>
      <c r="B128" s="323"/>
      <c r="C128" s="325"/>
      <c r="D128" s="325"/>
      <c r="E128" s="322"/>
      <c r="F128" s="322"/>
      <c r="G128" s="322"/>
      <c r="H128" s="377"/>
      <c r="I128" s="377"/>
      <c r="J128" s="225"/>
      <c r="K128" s="254"/>
      <c r="L128" s="217"/>
      <c r="M128" s="327"/>
      <c r="N128" s="254"/>
      <c r="O128" s="225"/>
      <c r="P128" s="199"/>
      <c r="Q128" s="197"/>
      <c r="R128" s="203"/>
      <c r="S128" s="197"/>
      <c r="T128" s="197"/>
      <c r="U128" s="197"/>
      <c r="V128" s="197"/>
      <c r="W128" s="197"/>
      <c r="X128" s="197"/>
      <c r="Y128" s="197"/>
      <c r="Z128" s="197"/>
    </row>
    <row r="129" spans="1:26" s="198" customFormat="1" ht="12.75" customHeight="1">
      <c r="A129" s="322"/>
      <c r="B129" s="323"/>
      <c r="C129" s="325"/>
      <c r="D129" s="325"/>
      <c r="E129" s="322"/>
      <c r="F129" s="322"/>
      <c r="G129" s="322"/>
      <c r="H129" s="377"/>
      <c r="I129" s="377"/>
      <c r="J129" s="225"/>
      <c r="K129" s="254"/>
      <c r="L129" s="217"/>
      <c r="M129" s="327"/>
      <c r="N129" s="254"/>
      <c r="O129" s="225"/>
      <c r="P129" s="199"/>
      <c r="Q129" s="197"/>
      <c r="R129" s="203"/>
      <c r="S129" s="197"/>
      <c r="T129" s="197"/>
      <c r="U129" s="197"/>
      <c r="V129" s="197"/>
      <c r="W129" s="197"/>
      <c r="X129" s="197"/>
      <c r="Y129" s="197"/>
      <c r="Z129" s="197"/>
    </row>
    <row r="130" spans="1:26" s="198" customFormat="1" ht="12.75" customHeight="1">
      <c r="A130" s="322"/>
      <c r="B130" s="323"/>
      <c r="C130" s="325"/>
      <c r="D130" s="325"/>
      <c r="E130" s="322"/>
      <c r="F130" s="322"/>
      <c r="G130" s="322"/>
      <c r="H130" s="377"/>
      <c r="I130" s="377"/>
      <c r="J130" s="225"/>
      <c r="K130" s="254"/>
      <c r="L130" s="217"/>
      <c r="M130" s="327"/>
      <c r="N130" s="254"/>
      <c r="O130" s="225"/>
      <c r="P130" s="199"/>
      <c r="Q130" s="197"/>
      <c r="R130" s="203"/>
      <c r="S130" s="197"/>
      <c r="T130" s="197"/>
      <c r="U130" s="197"/>
      <c r="V130" s="197"/>
      <c r="W130" s="197"/>
      <c r="X130" s="197"/>
      <c r="Y130" s="197"/>
      <c r="Z130" s="197"/>
    </row>
    <row r="131" spans="1:26" ht="12.75" customHeight="1">
      <c r="A131" s="115"/>
      <c r="B131" s="109"/>
      <c r="C131" s="109"/>
      <c r="D131" s="109"/>
      <c r="E131" s="6"/>
      <c r="F131" s="116"/>
      <c r="G131" s="54"/>
      <c r="H131" s="41"/>
      <c r="I131" s="54"/>
      <c r="J131" s="6"/>
      <c r="K131" s="132"/>
      <c r="L131" s="133"/>
      <c r="M131" s="6"/>
      <c r="N131" s="99"/>
      <c r="O131" s="134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15"/>
      <c r="B132" s="109"/>
      <c r="C132" s="109"/>
      <c r="D132" s="109"/>
      <c r="E132" s="6"/>
      <c r="F132" s="116"/>
      <c r="G132" s="54"/>
      <c r="H132" s="41"/>
      <c r="I132" s="54"/>
      <c r="J132" s="6"/>
      <c r="K132" s="132"/>
      <c r="L132" s="133"/>
      <c r="M132" s="6"/>
      <c r="N132" s="99"/>
      <c r="O132" s="134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15"/>
      <c r="B133" s="109"/>
      <c r="C133" s="109"/>
      <c r="D133" s="109"/>
      <c r="E133" s="6"/>
      <c r="F133" s="116"/>
      <c r="G133" s="54"/>
      <c r="H133" s="41"/>
      <c r="I133" s="54"/>
      <c r="J133" s="6"/>
      <c r="K133" s="132"/>
      <c r="L133" s="133"/>
      <c r="M133" s="6"/>
      <c r="N133" s="99"/>
      <c r="O133" s="134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15"/>
      <c r="B134" s="109"/>
      <c r="C134" s="109"/>
      <c r="D134" s="109"/>
      <c r="E134" s="6"/>
      <c r="F134" s="116"/>
      <c r="G134" s="54"/>
      <c r="H134" s="41"/>
      <c r="I134" s="54"/>
      <c r="J134" s="6"/>
      <c r="K134" s="132"/>
      <c r="L134" s="133"/>
      <c r="M134" s="6"/>
      <c r="N134" s="99"/>
      <c r="O134" s="13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15"/>
      <c r="B135" s="109"/>
      <c r="C135" s="109"/>
      <c r="D135" s="109"/>
      <c r="E135" s="6"/>
      <c r="F135" s="116"/>
      <c r="G135" s="54"/>
      <c r="H135" s="41"/>
      <c r="I135" s="54"/>
      <c r="J135" s="6"/>
      <c r="K135" s="132"/>
      <c r="L135" s="133"/>
      <c r="M135" s="6"/>
      <c r="N135" s="99"/>
      <c r="O135" s="13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54"/>
      <c r="B136" s="98"/>
      <c r="C136" s="98"/>
      <c r="D136" s="41"/>
      <c r="E136" s="54"/>
      <c r="F136" s="54"/>
      <c r="G136" s="54"/>
      <c r="H136" s="41"/>
      <c r="I136" s="54"/>
      <c r="J136" s="6"/>
      <c r="K136" s="132"/>
      <c r="L136" s="133"/>
      <c r="M136" s="6"/>
      <c r="N136" s="99"/>
      <c r="O136" s="134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38.25" customHeight="1">
      <c r="A137" s="41"/>
      <c r="B137" s="143" t="s">
        <v>559</v>
      </c>
      <c r="C137" s="143"/>
      <c r="D137" s="143"/>
      <c r="E137" s="143"/>
      <c r="F137" s="6"/>
      <c r="G137" s="6"/>
      <c r="H137" s="126"/>
      <c r="I137" s="6"/>
      <c r="J137" s="126"/>
      <c r="K137" s="127"/>
      <c r="L137" s="6"/>
      <c r="M137" s="6"/>
      <c r="N137" s="1"/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93" t="s">
        <v>16</v>
      </c>
      <c r="B138" s="94" t="s">
        <v>511</v>
      </c>
      <c r="C138" s="94"/>
      <c r="D138" s="95" t="s">
        <v>522</v>
      </c>
      <c r="E138" s="94" t="s">
        <v>523</v>
      </c>
      <c r="F138" s="94" t="s">
        <v>524</v>
      </c>
      <c r="G138" s="94" t="s">
        <v>560</v>
      </c>
      <c r="H138" s="94" t="s">
        <v>561</v>
      </c>
      <c r="I138" s="94" t="s">
        <v>527</v>
      </c>
      <c r="J138" s="144" t="s">
        <v>528</v>
      </c>
      <c r="K138" s="94" t="s">
        <v>529</v>
      </c>
      <c r="L138" s="94" t="s">
        <v>562</v>
      </c>
      <c r="M138" s="94" t="s">
        <v>532</v>
      </c>
      <c r="N138" s="95" t="s">
        <v>533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1</v>
      </c>
      <c r="B139" s="146">
        <v>41579</v>
      </c>
      <c r="C139" s="146"/>
      <c r="D139" s="147" t="s">
        <v>563</v>
      </c>
      <c r="E139" s="148" t="s">
        <v>564</v>
      </c>
      <c r="F139" s="149">
        <v>82</v>
      </c>
      <c r="G139" s="148" t="s">
        <v>565</v>
      </c>
      <c r="H139" s="148">
        <v>100</v>
      </c>
      <c r="I139" s="150">
        <v>100</v>
      </c>
      <c r="J139" s="151" t="s">
        <v>566</v>
      </c>
      <c r="K139" s="152">
        <f t="shared" ref="K139:K170" si="111">H139-F139</f>
        <v>18</v>
      </c>
      <c r="L139" s="153">
        <f t="shared" ref="L139:L170" si="112">K139/F139</f>
        <v>0.21951219512195122</v>
      </c>
      <c r="M139" s="148" t="s">
        <v>534</v>
      </c>
      <c r="N139" s="154">
        <v>42657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</v>
      </c>
      <c r="B140" s="146">
        <v>41794</v>
      </c>
      <c r="C140" s="146"/>
      <c r="D140" s="147" t="s">
        <v>567</v>
      </c>
      <c r="E140" s="148" t="s">
        <v>536</v>
      </c>
      <c r="F140" s="149">
        <v>257</v>
      </c>
      <c r="G140" s="148" t="s">
        <v>565</v>
      </c>
      <c r="H140" s="148">
        <v>300</v>
      </c>
      <c r="I140" s="150">
        <v>300</v>
      </c>
      <c r="J140" s="151" t="s">
        <v>566</v>
      </c>
      <c r="K140" s="152">
        <f t="shared" si="111"/>
        <v>43</v>
      </c>
      <c r="L140" s="153">
        <f t="shared" si="112"/>
        <v>0.16731517509727625</v>
      </c>
      <c r="M140" s="148" t="s">
        <v>534</v>
      </c>
      <c r="N140" s="154">
        <v>41822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</v>
      </c>
      <c r="B141" s="146">
        <v>41828</v>
      </c>
      <c r="C141" s="146"/>
      <c r="D141" s="147" t="s">
        <v>568</v>
      </c>
      <c r="E141" s="148" t="s">
        <v>536</v>
      </c>
      <c r="F141" s="149">
        <v>393</v>
      </c>
      <c r="G141" s="148" t="s">
        <v>565</v>
      </c>
      <c r="H141" s="148">
        <v>468</v>
      </c>
      <c r="I141" s="150">
        <v>468</v>
      </c>
      <c r="J141" s="151" t="s">
        <v>566</v>
      </c>
      <c r="K141" s="152">
        <f t="shared" si="111"/>
        <v>75</v>
      </c>
      <c r="L141" s="153">
        <f t="shared" si="112"/>
        <v>0.19083969465648856</v>
      </c>
      <c r="M141" s="148" t="s">
        <v>534</v>
      </c>
      <c r="N141" s="154">
        <v>41863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</v>
      </c>
      <c r="B142" s="146">
        <v>41857</v>
      </c>
      <c r="C142" s="146"/>
      <c r="D142" s="147" t="s">
        <v>569</v>
      </c>
      <c r="E142" s="148" t="s">
        <v>536</v>
      </c>
      <c r="F142" s="149">
        <v>205</v>
      </c>
      <c r="G142" s="148" t="s">
        <v>565</v>
      </c>
      <c r="H142" s="148">
        <v>275</v>
      </c>
      <c r="I142" s="150">
        <v>250</v>
      </c>
      <c r="J142" s="151" t="s">
        <v>566</v>
      </c>
      <c r="K142" s="152">
        <f t="shared" si="111"/>
        <v>70</v>
      </c>
      <c r="L142" s="153">
        <f t="shared" si="112"/>
        <v>0.34146341463414637</v>
      </c>
      <c r="M142" s="148" t="s">
        <v>534</v>
      </c>
      <c r="N142" s="154">
        <v>41962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</v>
      </c>
      <c r="B143" s="146">
        <v>41886</v>
      </c>
      <c r="C143" s="146"/>
      <c r="D143" s="147" t="s">
        <v>570</v>
      </c>
      <c r="E143" s="148" t="s">
        <v>536</v>
      </c>
      <c r="F143" s="149">
        <v>162</v>
      </c>
      <c r="G143" s="148" t="s">
        <v>565</v>
      </c>
      <c r="H143" s="148">
        <v>190</v>
      </c>
      <c r="I143" s="150">
        <v>190</v>
      </c>
      <c r="J143" s="151" t="s">
        <v>566</v>
      </c>
      <c r="K143" s="152">
        <f t="shared" si="111"/>
        <v>28</v>
      </c>
      <c r="L143" s="153">
        <f t="shared" si="112"/>
        <v>0.1728395061728395</v>
      </c>
      <c r="M143" s="148" t="s">
        <v>534</v>
      </c>
      <c r="N143" s="154">
        <v>42006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6</v>
      </c>
      <c r="B144" s="146">
        <v>41886</v>
      </c>
      <c r="C144" s="146"/>
      <c r="D144" s="147" t="s">
        <v>571</v>
      </c>
      <c r="E144" s="148" t="s">
        <v>536</v>
      </c>
      <c r="F144" s="149">
        <v>75</v>
      </c>
      <c r="G144" s="148" t="s">
        <v>565</v>
      </c>
      <c r="H144" s="148">
        <v>91.5</v>
      </c>
      <c r="I144" s="150" t="s">
        <v>572</v>
      </c>
      <c r="J144" s="151" t="s">
        <v>573</v>
      </c>
      <c r="K144" s="152">
        <f t="shared" si="111"/>
        <v>16.5</v>
      </c>
      <c r="L144" s="153">
        <f t="shared" si="112"/>
        <v>0.22</v>
      </c>
      <c r="M144" s="148" t="s">
        <v>534</v>
      </c>
      <c r="N144" s="154">
        <v>41954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</v>
      </c>
      <c r="B145" s="146">
        <v>41913</v>
      </c>
      <c r="C145" s="146"/>
      <c r="D145" s="147" t="s">
        <v>574</v>
      </c>
      <c r="E145" s="148" t="s">
        <v>536</v>
      </c>
      <c r="F145" s="149">
        <v>850</v>
      </c>
      <c r="G145" s="148" t="s">
        <v>565</v>
      </c>
      <c r="H145" s="148">
        <v>982.5</v>
      </c>
      <c r="I145" s="150">
        <v>1050</v>
      </c>
      <c r="J145" s="151" t="s">
        <v>575</v>
      </c>
      <c r="K145" s="152">
        <f t="shared" si="111"/>
        <v>132.5</v>
      </c>
      <c r="L145" s="153">
        <f t="shared" si="112"/>
        <v>0.15588235294117647</v>
      </c>
      <c r="M145" s="148" t="s">
        <v>534</v>
      </c>
      <c r="N145" s="154">
        <v>42039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</v>
      </c>
      <c r="B146" s="146">
        <v>41913</v>
      </c>
      <c r="C146" s="146"/>
      <c r="D146" s="147" t="s">
        <v>576</v>
      </c>
      <c r="E146" s="148" t="s">
        <v>536</v>
      </c>
      <c r="F146" s="149">
        <v>475</v>
      </c>
      <c r="G146" s="148" t="s">
        <v>565</v>
      </c>
      <c r="H146" s="148">
        <v>515</v>
      </c>
      <c r="I146" s="150">
        <v>600</v>
      </c>
      <c r="J146" s="151" t="s">
        <v>577</v>
      </c>
      <c r="K146" s="152">
        <f t="shared" si="111"/>
        <v>40</v>
      </c>
      <c r="L146" s="153">
        <f t="shared" si="112"/>
        <v>8.4210526315789472E-2</v>
      </c>
      <c r="M146" s="148" t="s">
        <v>534</v>
      </c>
      <c r="N146" s="154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9</v>
      </c>
      <c r="B147" s="146">
        <v>41913</v>
      </c>
      <c r="C147" s="146"/>
      <c r="D147" s="147" t="s">
        <v>578</v>
      </c>
      <c r="E147" s="148" t="s">
        <v>536</v>
      </c>
      <c r="F147" s="149">
        <v>86</v>
      </c>
      <c r="G147" s="148" t="s">
        <v>565</v>
      </c>
      <c r="H147" s="148">
        <v>99</v>
      </c>
      <c r="I147" s="150">
        <v>140</v>
      </c>
      <c r="J147" s="151" t="s">
        <v>579</v>
      </c>
      <c r="K147" s="152">
        <f t="shared" si="111"/>
        <v>13</v>
      </c>
      <c r="L147" s="153">
        <f t="shared" si="112"/>
        <v>0.15116279069767441</v>
      </c>
      <c r="M147" s="148" t="s">
        <v>534</v>
      </c>
      <c r="N147" s="154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10</v>
      </c>
      <c r="B148" s="146">
        <v>41926</v>
      </c>
      <c r="C148" s="146"/>
      <c r="D148" s="147" t="s">
        <v>580</v>
      </c>
      <c r="E148" s="148" t="s">
        <v>536</v>
      </c>
      <c r="F148" s="149">
        <v>496.6</v>
      </c>
      <c r="G148" s="148" t="s">
        <v>565</v>
      </c>
      <c r="H148" s="148">
        <v>621</v>
      </c>
      <c r="I148" s="150">
        <v>580</v>
      </c>
      <c r="J148" s="151" t="s">
        <v>566</v>
      </c>
      <c r="K148" s="152">
        <f t="shared" si="111"/>
        <v>124.39999999999998</v>
      </c>
      <c r="L148" s="153">
        <f t="shared" si="112"/>
        <v>0.25050342327829234</v>
      </c>
      <c r="M148" s="148" t="s">
        <v>534</v>
      </c>
      <c r="N148" s="154">
        <v>42605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11</v>
      </c>
      <c r="B149" s="146">
        <v>41926</v>
      </c>
      <c r="C149" s="146"/>
      <c r="D149" s="147" t="s">
        <v>581</v>
      </c>
      <c r="E149" s="148" t="s">
        <v>536</v>
      </c>
      <c r="F149" s="149">
        <v>2481.9</v>
      </c>
      <c r="G149" s="148" t="s">
        <v>565</v>
      </c>
      <c r="H149" s="148">
        <v>2840</v>
      </c>
      <c r="I149" s="150">
        <v>2870</v>
      </c>
      <c r="J149" s="151" t="s">
        <v>582</v>
      </c>
      <c r="K149" s="152">
        <f t="shared" si="111"/>
        <v>358.09999999999991</v>
      </c>
      <c r="L149" s="153">
        <f t="shared" si="112"/>
        <v>0.14428462065353154</v>
      </c>
      <c r="M149" s="148" t="s">
        <v>534</v>
      </c>
      <c r="N149" s="154">
        <v>42017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12</v>
      </c>
      <c r="B150" s="146">
        <v>41928</v>
      </c>
      <c r="C150" s="146"/>
      <c r="D150" s="147" t="s">
        <v>583</v>
      </c>
      <c r="E150" s="148" t="s">
        <v>536</v>
      </c>
      <c r="F150" s="149">
        <v>84.5</v>
      </c>
      <c r="G150" s="148" t="s">
        <v>565</v>
      </c>
      <c r="H150" s="148">
        <v>93</v>
      </c>
      <c r="I150" s="150">
        <v>110</v>
      </c>
      <c r="J150" s="151" t="s">
        <v>584</v>
      </c>
      <c r="K150" s="152">
        <f t="shared" si="111"/>
        <v>8.5</v>
      </c>
      <c r="L150" s="153">
        <f t="shared" si="112"/>
        <v>0.10059171597633136</v>
      </c>
      <c r="M150" s="148" t="s">
        <v>534</v>
      </c>
      <c r="N150" s="154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13</v>
      </c>
      <c r="B151" s="146">
        <v>41928</v>
      </c>
      <c r="C151" s="146"/>
      <c r="D151" s="147" t="s">
        <v>585</v>
      </c>
      <c r="E151" s="148" t="s">
        <v>536</v>
      </c>
      <c r="F151" s="149">
        <v>401</v>
      </c>
      <c r="G151" s="148" t="s">
        <v>565</v>
      </c>
      <c r="H151" s="148">
        <v>428</v>
      </c>
      <c r="I151" s="150">
        <v>450</v>
      </c>
      <c r="J151" s="151" t="s">
        <v>586</v>
      </c>
      <c r="K151" s="152">
        <f t="shared" si="111"/>
        <v>27</v>
      </c>
      <c r="L151" s="153">
        <f t="shared" si="112"/>
        <v>6.7331670822942641E-2</v>
      </c>
      <c r="M151" s="148" t="s">
        <v>534</v>
      </c>
      <c r="N151" s="154">
        <v>42020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14</v>
      </c>
      <c r="B152" s="146">
        <v>41928</v>
      </c>
      <c r="C152" s="146"/>
      <c r="D152" s="147" t="s">
        <v>587</v>
      </c>
      <c r="E152" s="148" t="s">
        <v>536</v>
      </c>
      <c r="F152" s="149">
        <v>101</v>
      </c>
      <c r="G152" s="148" t="s">
        <v>565</v>
      </c>
      <c r="H152" s="148">
        <v>112</v>
      </c>
      <c r="I152" s="150">
        <v>120</v>
      </c>
      <c r="J152" s="151" t="s">
        <v>588</v>
      </c>
      <c r="K152" s="152">
        <f t="shared" si="111"/>
        <v>11</v>
      </c>
      <c r="L152" s="153">
        <f t="shared" si="112"/>
        <v>0.10891089108910891</v>
      </c>
      <c r="M152" s="148" t="s">
        <v>534</v>
      </c>
      <c r="N152" s="154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15</v>
      </c>
      <c r="B153" s="146">
        <v>41954</v>
      </c>
      <c r="C153" s="146"/>
      <c r="D153" s="147" t="s">
        <v>589</v>
      </c>
      <c r="E153" s="148" t="s">
        <v>536</v>
      </c>
      <c r="F153" s="149">
        <v>59</v>
      </c>
      <c r="G153" s="148" t="s">
        <v>565</v>
      </c>
      <c r="H153" s="148">
        <v>76</v>
      </c>
      <c r="I153" s="150">
        <v>76</v>
      </c>
      <c r="J153" s="151" t="s">
        <v>566</v>
      </c>
      <c r="K153" s="152">
        <f t="shared" si="111"/>
        <v>17</v>
      </c>
      <c r="L153" s="153">
        <f t="shared" si="112"/>
        <v>0.28813559322033899</v>
      </c>
      <c r="M153" s="148" t="s">
        <v>534</v>
      </c>
      <c r="N153" s="154">
        <v>43032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16</v>
      </c>
      <c r="B154" s="146">
        <v>41954</v>
      </c>
      <c r="C154" s="146"/>
      <c r="D154" s="147" t="s">
        <v>578</v>
      </c>
      <c r="E154" s="148" t="s">
        <v>536</v>
      </c>
      <c r="F154" s="149">
        <v>99</v>
      </c>
      <c r="G154" s="148" t="s">
        <v>565</v>
      </c>
      <c r="H154" s="148">
        <v>120</v>
      </c>
      <c r="I154" s="150">
        <v>120</v>
      </c>
      <c r="J154" s="151" t="s">
        <v>547</v>
      </c>
      <c r="K154" s="152">
        <f t="shared" si="111"/>
        <v>21</v>
      </c>
      <c r="L154" s="153">
        <f t="shared" si="112"/>
        <v>0.21212121212121213</v>
      </c>
      <c r="M154" s="148" t="s">
        <v>534</v>
      </c>
      <c r="N154" s="154">
        <v>41960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17</v>
      </c>
      <c r="B155" s="146">
        <v>41956</v>
      </c>
      <c r="C155" s="146"/>
      <c r="D155" s="147" t="s">
        <v>590</v>
      </c>
      <c r="E155" s="148" t="s">
        <v>536</v>
      </c>
      <c r="F155" s="149">
        <v>22</v>
      </c>
      <c r="G155" s="148" t="s">
        <v>565</v>
      </c>
      <c r="H155" s="148">
        <v>33.549999999999997</v>
      </c>
      <c r="I155" s="150">
        <v>32</v>
      </c>
      <c r="J155" s="151" t="s">
        <v>591</v>
      </c>
      <c r="K155" s="152">
        <f t="shared" si="111"/>
        <v>11.549999999999997</v>
      </c>
      <c r="L155" s="153">
        <f t="shared" si="112"/>
        <v>0.52499999999999991</v>
      </c>
      <c r="M155" s="148" t="s">
        <v>534</v>
      </c>
      <c r="N155" s="154">
        <v>42188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18</v>
      </c>
      <c r="B156" s="146">
        <v>41976</v>
      </c>
      <c r="C156" s="146"/>
      <c r="D156" s="147" t="s">
        <v>592</v>
      </c>
      <c r="E156" s="148" t="s">
        <v>536</v>
      </c>
      <c r="F156" s="149">
        <v>440</v>
      </c>
      <c r="G156" s="148" t="s">
        <v>565</v>
      </c>
      <c r="H156" s="148">
        <v>520</v>
      </c>
      <c r="I156" s="150">
        <v>520</v>
      </c>
      <c r="J156" s="151" t="s">
        <v>593</v>
      </c>
      <c r="K156" s="152">
        <f t="shared" si="111"/>
        <v>80</v>
      </c>
      <c r="L156" s="153">
        <f t="shared" si="112"/>
        <v>0.18181818181818182</v>
      </c>
      <c r="M156" s="148" t="s">
        <v>534</v>
      </c>
      <c r="N156" s="154">
        <v>42208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19</v>
      </c>
      <c r="B157" s="146">
        <v>41976</v>
      </c>
      <c r="C157" s="146"/>
      <c r="D157" s="147" t="s">
        <v>594</v>
      </c>
      <c r="E157" s="148" t="s">
        <v>536</v>
      </c>
      <c r="F157" s="149">
        <v>360</v>
      </c>
      <c r="G157" s="148" t="s">
        <v>565</v>
      </c>
      <c r="H157" s="148">
        <v>427</v>
      </c>
      <c r="I157" s="150">
        <v>425</v>
      </c>
      <c r="J157" s="151" t="s">
        <v>595</v>
      </c>
      <c r="K157" s="152">
        <f t="shared" si="111"/>
        <v>67</v>
      </c>
      <c r="L157" s="153">
        <f t="shared" si="112"/>
        <v>0.18611111111111112</v>
      </c>
      <c r="M157" s="148" t="s">
        <v>534</v>
      </c>
      <c r="N157" s="154">
        <v>42058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20</v>
      </c>
      <c r="B158" s="146">
        <v>42012</v>
      </c>
      <c r="C158" s="146"/>
      <c r="D158" s="147" t="s">
        <v>596</v>
      </c>
      <c r="E158" s="148" t="s">
        <v>536</v>
      </c>
      <c r="F158" s="149">
        <v>360</v>
      </c>
      <c r="G158" s="148" t="s">
        <v>565</v>
      </c>
      <c r="H158" s="148">
        <v>455</v>
      </c>
      <c r="I158" s="150">
        <v>420</v>
      </c>
      <c r="J158" s="151" t="s">
        <v>597</v>
      </c>
      <c r="K158" s="152">
        <f t="shared" si="111"/>
        <v>95</v>
      </c>
      <c r="L158" s="153">
        <f t="shared" si="112"/>
        <v>0.2638888888888889</v>
      </c>
      <c r="M158" s="148" t="s">
        <v>534</v>
      </c>
      <c r="N158" s="154">
        <v>42024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21</v>
      </c>
      <c r="B159" s="146">
        <v>42012</v>
      </c>
      <c r="C159" s="146"/>
      <c r="D159" s="147" t="s">
        <v>598</v>
      </c>
      <c r="E159" s="148" t="s">
        <v>536</v>
      </c>
      <c r="F159" s="149">
        <v>130</v>
      </c>
      <c r="G159" s="148"/>
      <c r="H159" s="148">
        <v>175.5</v>
      </c>
      <c r="I159" s="150">
        <v>165</v>
      </c>
      <c r="J159" s="151" t="s">
        <v>599</v>
      </c>
      <c r="K159" s="152">
        <f t="shared" si="111"/>
        <v>45.5</v>
      </c>
      <c r="L159" s="153">
        <f t="shared" si="112"/>
        <v>0.35</v>
      </c>
      <c r="M159" s="148" t="s">
        <v>534</v>
      </c>
      <c r="N159" s="154">
        <v>43088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22</v>
      </c>
      <c r="B160" s="146">
        <v>42040</v>
      </c>
      <c r="C160" s="146"/>
      <c r="D160" s="147" t="s">
        <v>364</v>
      </c>
      <c r="E160" s="148" t="s">
        <v>564</v>
      </c>
      <c r="F160" s="149">
        <v>98</v>
      </c>
      <c r="G160" s="148"/>
      <c r="H160" s="148">
        <v>120</v>
      </c>
      <c r="I160" s="150">
        <v>120</v>
      </c>
      <c r="J160" s="151" t="s">
        <v>566</v>
      </c>
      <c r="K160" s="152">
        <f t="shared" si="111"/>
        <v>22</v>
      </c>
      <c r="L160" s="153">
        <f t="shared" si="112"/>
        <v>0.22448979591836735</v>
      </c>
      <c r="M160" s="148" t="s">
        <v>534</v>
      </c>
      <c r="N160" s="154">
        <v>42753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23</v>
      </c>
      <c r="B161" s="146">
        <v>42040</v>
      </c>
      <c r="C161" s="146"/>
      <c r="D161" s="147" t="s">
        <v>600</v>
      </c>
      <c r="E161" s="148" t="s">
        <v>564</v>
      </c>
      <c r="F161" s="149">
        <v>196</v>
      </c>
      <c r="G161" s="148"/>
      <c r="H161" s="148">
        <v>262</v>
      </c>
      <c r="I161" s="150">
        <v>255</v>
      </c>
      <c r="J161" s="151" t="s">
        <v>566</v>
      </c>
      <c r="K161" s="152">
        <f t="shared" si="111"/>
        <v>66</v>
      </c>
      <c r="L161" s="153">
        <f t="shared" si="112"/>
        <v>0.33673469387755101</v>
      </c>
      <c r="M161" s="148" t="s">
        <v>534</v>
      </c>
      <c r="N161" s="154">
        <v>42599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24</v>
      </c>
      <c r="B162" s="156">
        <v>42067</v>
      </c>
      <c r="C162" s="156"/>
      <c r="D162" s="157" t="s">
        <v>363</v>
      </c>
      <c r="E162" s="158" t="s">
        <v>564</v>
      </c>
      <c r="F162" s="159">
        <v>235</v>
      </c>
      <c r="G162" s="159"/>
      <c r="H162" s="160">
        <v>77</v>
      </c>
      <c r="I162" s="160" t="s">
        <v>601</v>
      </c>
      <c r="J162" s="161" t="s">
        <v>602</v>
      </c>
      <c r="K162" s="162">
        <f t="shared" si="111"/>
        <v>-158</v>
      </c>
      <c r="L162" s="163">
        <f t="shared" si="112"/>
        <v>-0.67234042553191486</v>
      </c>
      <c r="M162" s="159" t="s">
        <v>546</v>
      </c>
      <c r="N162" s="156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25</v>
      </c>
      <c r="B163" s="146">
        <v>42067</v>
      </c>
      <c r="C163" s="146"/>
      <c r="D163" s="147" t="s">
        <v>603</v>
      </c>
      <c r="E163" s="148" t="s">
        <v>564</v>
      </c>
      <c r="F163" s="149">
        <v>185</v>
      </c>
      <c r="G163" s="148"/>
      <c r="H163" s="148">
        <v>224</v>
      </c>
      <c r="I163" s="150" t="s">
        <v>604</v>
      </c>
      <c r="J163" s="151" t="s">
        <v>566</v>
      </c>
      <c r="K163" s="152">
        <f t="shared" si="111"/>
        <v>39</v>
      </c>
      <c r="L163" s="153">
        <f t="shared" si="112"/>
        <v>0.21081081081081082</v>
      </c>
      <c r="M163" s="148" t="s">
        <v>534</v>
      </c>
      <c r="N163" s="154">
        <v>42647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26</v>
      </c>
      <c r="B164" s="156">
        <v>42090</v>
      </c>
      <c r="C164" s="156"/>
      <c r="D164" s="164" t="s">
        <v>605</v>
      </c>
      <c r="E164" s="159" t="s">
        <v>564</v>
      </c>
      <c r="F164" s="159">
        <v>49.5</v>
      </c>
      <c r="G164" s="160"/>
      <c r="H164" s="160">
        <v>15.85</v>
      </c>
      <c r="I164" s="160">
        <v>67</v>
      </c>
      <c r="J164" s="161" t="s">
        <v>606</v>
      </c>
      <c r="K164" s="160">
        <f t="shared" si="111"/>
        <v>-33.65</v>
      </c>
      <c r="L164" s="165">
        <f t="shared" si="112"/>
        <v>-0.67979797979797973</v>
      </c>
      <c r="M164" s="159" t="s">
        <v>546</v>
      </c>
      <c r="N164" s="166">
        <v>43627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27</v>
      </c>
      <c r="B165" s="146">
        <v>42093</v>
      </c>
      <c r="C165" s="146"/>
      <c r="D165" s="147" t="s">
        <v>607</v>
      </c>
      <c r="E165" s="148" t="s">
        <v>564</v>
      </c>
      <c r="F165" s="149">
        <v>183.5</v>
      </c>
      <c r="G165" s="148"/>
      <c r="H165" s="148">
        <v>219</v>
      </c>
      <c r="I165" s="150">
        <v>218</v>
      </c>
      <c r="J165" s="151" t="s">
        <v>608</v>
      </c>
      <c r="K165" s="152">
        <f t="shared" si="111"/>
        <v>35.5</v>
      </c>
      <c r="L165" s="153">
        <f t="shared" si="112"/>
        <v>0.19346049046321526</v>
      </c>
      <c r="M165" s="148" t="s">
        <v>534</v>
      </c>
      <c r="N165" s="154">
        <v>42103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28</v>
      </c>
      <c r="B166" s="146">
        <v>42114</v>
      </c>
      <c r="C166" s="146"/>
      <c r="D166" s="147" t="s">
        <v>609</v>
      </c>
      <c r="E166" s="148" t="s">
        <v>564</v>
      </c>
      <c r="F166" s="149">
        <f>(227+237)/2</f>
        <v>232</v>
      </c>
      <c r="G166" s="148"/>
      <c r="H166" s="148">
        <v>298</v>
      </c>
      <c r="I166" s="150">
        <v>298</v>
      </c>
      <c r="J166" s="151" t="s">
        <v>566</v>
      </c>
      <c r="K166" s="152">
        <f t="shared" si="111"/>
        <v>66</v>
      </c>
      <c r="L166" s="153">
        <f t="shared" si="112"/>
        <v>0.28448275862068967</v>
      </c>
      <c r="M166" s="148" t="s">
        <v>534</v>
      </c>
      <c r="N166" s="154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29</v>
      </c>
      <c r="B167" s="146">
        <v>42128</v>
      </c>
      <c r="C167" s="146"/>
      <c r="D167" s="147" t="s">
        <v>610</v>
      </c>
      <c r="E167" s="148" t="s">
        <v>536</v>
      </c>
      <c r="F167" s="149">
        <v>385</v>
      </c>
      <c r="G167" s="148"/>
      <c r="H167" s="148">
        <f>212.5+331</f>
        <v>543.5</v>
      </c>
      <c r="I167" s="150">
        <v>510</v>
      </c>
      <c r="J167" s="151" t="s">
        <v>611</v>
      </c>
      <c r="K167" s="152">
        <f t="shared" si="111"/>
        <v>158.5</v>
      </c>
      <c r="L167" s="153">
        <f t="shared" si="112"/>
        <v>0.41168831168831171</v>
      </c>
      <c r="M167" s="148" t="s">
        <v>534</v>
      </c>
      <c r="N167" s="154">
        <v>42235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30</v>
      </c>
      <c r="B168" s="146">
        <v>42128</v>
      </c>
      <c r="C168" s="146"/>
      <c r="D168" s="147" t="s">
        <v>612</v>
      </c>
      <c r="E168" s="148" t="s">
        <v>536</v>
      </c>
      <c r="F168" s="149">
        <v>115.5</v>
      </c>
      <c r="G168" s="148"/>
      <c r="H168" s="148">
        <v>146</v>
      </c>
      <c r="I168" s="150">
        <v>142</v>
      </c>
      <c r="J168" s="151" t="s">
        <v>613</v>
      </c>
      <c r="K168" s="152">
        <f t="shared" si="111"/>
        <v>30.5</v>
      </c>
      <c r="L168" s="153">
        <f t="shared" si="112"/>
        <v>0.26406926406926406</v>
      </c>
      <c r="M168" s="148" t="s">
        <v>534</v>
      </c>
      <c r="N168" s="154">
        <v>42202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31</v>
      </c>
      <c r="B169" s="146">
        <v>42151</v>
      </c>
      <c r="C169" s="146"/>
      <c r="D169" s="147" t="s">
        <v>614</v>
      </c>
      <c r="E169" s="148" t="s">
        <v>536</v>
      </c>
      <c r="F169" s="149">
        <v>237.5</v>
      </c>
      <c r="G169" s="148"/>
      <c r="H169" s="148">
        <v>279.5</v>
      </c>
      <c r="I169" s="150">
        <v>278</v>
      </c>
      <c r="J169" s="151" t="s">
        <v>566</v>
      </c>
      <c r="K169" s="152">
        <f t="shared" si="111"/>
        <v>42</v>
      </c>
      <c r="L169" s="153">
        <f t="shared" si="112"/>
        <v>0.17684210526315788</v>
      </c>
      <c r="M169" s="148" t="s">
        <v>534</v>
      </c>
      <c r="N169" s="154">
        <v>42222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32</v>
      </c>
      <c r="B170" s="146">
        <v>42174</v>
      </c>
      <c r="C170" s="146"/>
      <c r="D170" s="147" t="s">
        <v>585</v>
      </c>
      <c r="E170" s="148" t="s">
        <v>564</v>
      </c>
      <c r="F170" s="149">
        <v>340</v>
      </c>
      <c r="G170" s="148"/>
      <c r="H170" s="148">
        <v>448</v>
      </c>
      <c r="I170" s="150">
        <v>448</v>
      </c>
      <c r="J170" s="151" t="s">
        <v>566</v>
      </c>
      <c r="K170" s="152">
        <f t="shared" si="111"/>
        <v>108</v>
      </c>
      <c r="L170" s="153">
        <f t="shared" si="112"/>
        <v>0.31764705882352939</v>
      </c>
      <c r="M170" s="148" t="s">
        <v>534</v>
      </c>
      <c r="N170" s="154">
        <v>43018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33</v>
      </c>
      <c r="B171" s="146">
        <v>42191</v>
      </c>
      <c r="C171" s="146"/>
      <c r="D171" s="147" t="s">
        <v>615</v>
      </c>
      <c r="E171" s="148" t="s">
        <v>564</v>
      </c>
      <c r="F171" s="149">
        <v>390</v>
      </c>
      <c r="G171" s="148"/>
      <c r="H171" s="148">
        <v>460</v>
      </c>
      <c r="I171" s="150">
        <v>460</v>
      </c>
      <c r="J171" s="151" t="s">
        <v>566</v>
      </c>
      <c r="K171" s="152">
        <f t="shared" ref="K171:K191" si="113">H171-F171</f>
        <v>70</v>
      </c>
      <c r="L171" s="153">
        <f t="shared" ref="L171:L191" si="114">K171/F171</f>
        <v>0.17948717948717949</v>
      </c>
      <c r="M171" s="148" t="s">
        <v>534</v>
      </c>
      <c r="N171" s="154">
        <v>42478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34</v>
      </c>
      <c r="B172" s="156">
        <v>42195</v>
      </c>
      <c r="C172" s="156"/>
      <c r="D172" s="157" t="s">
        <v>616</v>
      </c>
      <c r="E172" s="158" t="s">
        <v>564</v>
      </c>
      <c r="F172" s="159">
        <v>122.5</v>
      </c>
      <c r="G172" s="159"/>
      <c r="H172" s="160">
        <v>61</v>
      </c>
      <c r="I172" s="160">
        <v>172</v>
      </c>
      <c r="J172" s="161" t="s">
        <v>617</v>
      </c>
      <c r="K172" s="162">
        <f t="shared" si="113"/>
        <v>-61.5</v>
      </c>
      <c r="L172" s="163">
        <f t="shared" si="114"/>
        <v>-0.50204081632653064</v>
      </c>
      <c r="M172" s="159" t="s">
        <v>546</v>
      </c>
      <c r="N172" s="156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35</v>
      </c>
      <c r="B173" s="146">
        <v>42219</v>
      </c>
      <c r="C173" s="146"/>
      <c r="D173" s="147" t="s">
        <v>618</v>
      </c>
      <c r="E173" s="148" t="s">
        <v>564</v>
      </c>
      <c r="F173" s="149">
        <v>297.5</v>
      </c>
      <c r="G173" s="148"/>
      <c r="H173" s="148">
        <v>350</v>
      </c>
      <c r="I173" s="150">
        <v>360</v>
      </c>
      <c r="J173" s="151" t="s">
        <v>619</v>
      </c>
      <c r="K173" s="152">
        <f t="shared" si="113"/>
        <v>52.5</v>
      </c>
      <c r="L173" s="153">
        <f t="shared" si="114"/>
        <v>0.17647058823529413</v>
      </c>
      <c r="M173" s="148" t="s">
        <v>534</v>
      </c>
      <c r="N173" s="154">
        <v>42232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36</v>
      </c>
      <c r="B174" s="146">
        <v>42219</v>
      </c>
      <c r="C174" s="146"/>
      <c r="D174" s="147" t="s">
        <v>620</v>
      </c>
      <c r="E174" s="148" t="s">
        <v>564</v>
      </c>
      <c r="F174" s="149">
        <v>115.5</v>
      </c>
      <c r="G174" s="148"/>
      <c r="H174" s="148">
        <v>149</v>
      </c>
      <c r="I174" s="150">
        <v>140</v>
      </c>
      <c r="J174" s="151" t="s">
        <v>621</v>
      </c>
      <c r="K174" s="152">
        <f t="shared" si="113"/>
        <v>33.5</v>
      </c>
      <c r="L174" s="153">
        <f t="shared" si="114"/>
        <v>0.29004329004329005</v>
      </c>
      <c r="M174" s="148" t="s">
        <v>534</v>
      </c>
      <c r="N174" s="154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37</v>
      </c>
      <c r="B175" s="146">
        <v>42251</v>
      </c>
      <c r="C175" s="146"/>
      <c r="D175" s="147" t="s">
        <v>614</v>
      </c>
      <c r="E175" s="148" t="s">
        <v>564</v>
      </c>
      <c r="F175" s="149">
        <v>226</v>
      </c>
      <c r="G175" s="148"/>
      <c r="H175" s="148">
        <v>292</v>
      </c>
      <c r="I175" s="150">
        <v>292</v>
      </c>
      <c r="J175" s="151" t="s">
        <v>622</v>
      </c>
      <c r="K175" s="152">
        <f t="shared" si="113"/>
        <v>66</v>
      </c>
      <c r="L175" s="153">
        <f t="shared" si="114"/>
        <v>0.29203539823008851</v>
      </c>
      <c r="M175" s="148" t="s">
        <v>534</v>
      </c>
      <c r="N175" s="154">
        <v>42286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38</v>
      </c>
      <c r="B176" s="146">
        <v>42254</v>
      </c>
      <c r="C176" s="146"/>
      <c r="D176" s="147" t="s">
        <v>609</v>
      </c>
      <c r="E176" s="148" t="s">
        <v>564</v>
      </c>
      <c r="F176" s="149">
        <v>232.5</v>
      </c>
      <c r="G176" s="148"/>
      <c r="H176" s="148">
        <v>312.5</v>
      </c>
      <c r="I176" s="150">
        <v>310</v>
      </c>
      <c r="J176" s="151" t="s">
        <v>566</v>
      </c>
      <c r="K176" s="152">
        <f t="shared" si="113"/>
        <v>80</v>
      </c>
      <c r="L176" s="153">
        <f t="shared" si="114"/>
        <v>0.34408602150537637</v>
      </c>
      <c r="M176" s="148" t="s">
        <v>534</v>
      </c>
      <c r="N176" s="154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39</v>
      </c>
      <c r="B177" s="146">
        <v>42268</v>
      </c>
      <c r="C177" s="146"/>
      <c r="D177" s="147" t="s">
        <v>623</v>
      </c>
      <c r="E177" s="148" t="s">
        <v>564</v>
      </c>
      <c r="F177" s="149">
        <v>196.5</v>
      </c>
      <c r="G177" s="148"/>
      <c r="H177" s="148">
        <v>238</v>
      </c>
      <c r="I177" s="150">
        <v>238</v>
      </c>
      <c r="J177" s="151" t="s">
        <v>622</v>
      </c>
      <c r="K177" s="152">
        <f t="shared" si="113"/>
        <v>41.5</v>
      </c>
      <c r="L177" s="153">
        <f t="shared" si="114"/>
        <v>0.21119592875318066</v>
      </c>
      <c r="M177" s="148" t="s">
        <v>534</v>
      </c>
      <c r="N177" s="154">
        <v>42291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40</v>
      </c>
      <c r="B178" s="146">
        <v>42271</v>
      </c>
      <c r="C178" s="146"/>
      <c r="D178" s="147" t="s">
        <v>563</v>
      </c>
      <c r="E178" s="148" t="s">
        <v>564</v>
      </c>
      <c r="F178" s="149">
        <v>65</v>
      </c>
      <c r="G178" s="148"/>
      <c r="H178" s="148">
        <v>82</v>
      </c>
      <c r="I178" s="150">
        <v>82</v>
      </c>
      <c r="J178" s="151" t="s">
        <v>622</v>
      </c>
      <c r="K178" s="152">
        <f t="shared" si="113"/>
        <v>17</v>
      </c>
      <c r="L178" s="153">
        <f t="shared" si="114"/>
        <v>0.26153846153846155</v>
      </c>
      <c r="M178" s="148" t="s">
        <v>534</v>
      </c>
      <c r="N178" s="154">
        <v>42578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41</v>
      </c>
      <c r="B179" s="146">
        <v>42291</v>
      </c>
      <c r="C179" s="146"/>
      <c r="D179" s="147" t="s">
        <v>624</v>
      </c>
      <c r="E179" s="148" t="s">
        <v>564</v>
      </c>
      <c r="F179" s="149">
        <v>144</v>
      </c>
      <c r="G179" s="148"/>
      <c r="H179" s="148">
        <v>182.5</v>
      </c>
      <c r="I179" s="150">
        <v>181</v>
      </c>
      <c r="J179" s="151" t="s">
        <v>622</v>
      </c>
      <c r="K179" s="152">
        <f t="shared" si="113"/>
        <v>38.5</v>
      </c>
      <c r="L179" s="153">
        <f t="shared" si="114"/>
        <v>0.2673611111111111</v>
      </c>
      <c r="M179" s="148" t="s">
        <v>534</v>
      </c>
      <c r="N179" s="154">
        <v>42817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42</v>
      </c>
      <c r="B180" s="146">
        <v>42291</v>
      </c>
      <c r="C180" s="146"/>
      <c r="D180" s="147" t="s">
        <v>625</v>
      </c>
      <c r="E180" s="148" t="s">
        <v>564</v>
      </c>
      <c r="F180" s="149">
        <v>264</v>
      </c>
      <c r="G180" s="148"/>
      <c r="H180" s="148">
        <v>311</v>
      </c>
      <c r="I180" s="150">
        <v>311</v>
      </c>
      <c r="J180" s="151" t="s">
        <v>622</v>
      </c>
      <c r="K180" s="152">
        <f t="shared" si="113"/>
        <v>47</v>
      </c>
      <c r="L180" s="153">
        <f t="shared" si="114"/>
        <v>0.17803030303030304</v>
      </c>
      <c r="M180" s="148" t="s">
        <v>534</v>
      </c>
      <c r="N180" s="154">
        <v>42604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43</v>
      </c>
      <c r="B181" s="146">
        <v>42318</v>
      </c>
      <c r="C181" s="146"/>
      <c r="D181" s="147" t="s">
        <v>626</v>
      </c>
      <c r="E181" s="148" t="s">
        <v>536</v>
      </c>
      <c r="F181" s="149">
        <v>549.5</v>
      </c>
      <c r="G181" s="148"/>
      <c r="H181" s="148">
        <v>630</v>
      </c>
      <c r="I181" s="150">
        <v>630</v>
      </c>
      <c r="J181" s="151" t="s">
        <v>622</v>
      </c>
      <c r="K181" s="152">
        <f t="shared" si="113"/>
        <v>80.5</v>
      </c>
      <c r="L181" s="153">
        <f t="shared" si="114"/>
        <v>0.1464968152866242</v>
      </c>
      <c r="M181" s="148" t="s">
        <v>534</v>
      </c>
      <c r="N181" s="154">
        <v>42419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44</v>
      </c>
      <c r="B182" s="146">
        <v>42342</v>
      </c>
      <c r="C182" s="146"/>
      <c r="D182" s="147" t="s">
        <v>627</v>
      </c>
      <c r="E182" s="148" t="s">
        <v>564</v>
      </c>
      <c r="F182" s="149">
        <v>1027.5</v>
      </c>
      <c r="G182" s="148"/>
      <c r="H182" s="148">
        <v>1315</v>
      </c>
      <c r="I182" s="150">
        <v>1250</v>
      </c>
      <c r="J182" s="151" t="s">
        <v>622</v>
      </c>
      <c r="K182" s="152">
        <f t="shared" si="113"/>
        <v>287.5</v>
      </c>
      <c r="L182" s="153">
        <f t="shared" si="114"/>
        <v>0.27980535279805352</v>
      </c>
      <c r="M182" s="148" t="s">
        <v>534</v>
      </c>
      <c r="N182" s="154">
        <v>43244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45</v>
      </c>
      <c r="B183" s="146">
        <v>42367</v>
      </c>
      <c r="C183" s="146"/>
      <c r="D183" s="147" t="s">
        <v>628</v>
      </c>
      <c r="E183" s="148" t="s">
        <v>564</v>
      </c>
      <c r="F183" s="149">
        <v>465</v>
      </c>
      <c r="G183" s="148"/>
      <c r="H183" s="148">
        <v>540</v>
      </c>
      <c r="I183" s="150">
        <v>540</v>
      </c>
      <c r="J183" s="151" t="s">
        <v>622</v>
      </c>
      <c r="K183" s="152">
        <f t="shared" si="113"/>
        <v>75</v>
      </c>
      <c r="L183" s="153">
        <f t="shared" si="114"/>
        <v>0.16129032258064516</v>
      </c>
      <c r="M183" s="148" t="s">
        <v>534</v>
      </c>
      <c r="N183" s="154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46</v>
      </c>
      <c r="B184" s="146">
        <v>42380</v>
      </c>
      <c r="C184" s="146"/>
      <c r="D184" s="147" t="s">
        <v>364</v>
      </c>
      <c r="E184" s="148" t="s">
        <v>536</v>
      </c>
      <c r="F184" s="149">
        <v>81</v>
      </c>
      <c r="G184" s="148"/>
      <c r="H184" s="148">
        <v>110</v>
      </c>
      <c r="I184" s="150">
        <v>110</v>
      </c>
      <c r="J184" s="151" t="s">
        <v>622</v>
      </c>
      <c r="K184" s="152">
        <f t="shared" si="113"/>
        <v>29</v>
      </c>
      <c r="L184" s="153">
        <f t="shared" si="114"/>
        <v>0.35802469135802467</v>
      </c>
      <c r="M184" s="148" t="s">
        <v>534</v>
      </c>
      <c r="N184" s="154">
        <v>42745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47</v>
      </c>
      <c r="B185" s="146">
        <v>42382</v>
      </c>
      <c r="C185" s="146"/>
      <c r="D185" s="147" t="s">
        <v>629</v>
      </c>
      <c r="E185" s="148" t="s">
        <v>536</v>
      </c>
      <c r="F185" s="149">
        <v>417.5</v>
      </c>
      <c r="G185" s="148"/>
      <c r="H185" s="148">
        <v>547</v>
      </c>
      <c r="I185" s="150">
        <v>535</v>
      </c>
      <c r="J185" s="151" t="s">
        <v>622</v>
      </c>
      <c r="K185" s="152">
        <f t="shared" si="113"/>
        <v>129.5</v>
      </c>
      <c r="L185" s="153">
        <f t="shared" si="114"/>
        <v>0.31017964071856285</v>
      </c>
      <c r="M185" s="148" t="s">
        <v>534</v>
      </c>
      <c r="N185" s="154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48</v>
      </c>
      <c r="B186" s="146">
        <v>42408</v>
      </c>
      <c r="C186" s="146"/>
      <c r="D186" s="147" t="s">
        <v>630</v>
      </c>
      <c r="E186" s="148" t="s">
        <v>564</v>
      </c>
      <c r="F186" s="149">
        <v>650</v>
      </c>
      <c r="G186" s="148"/>
      <c r="H186" s="148">
        <v>800</v>
      </c>
      <c r="I186" s="150">
        <v>800</v>
      </c>
      <c r="J186" s="151" t="s">
        <v>622</v>
      </c>
      <c r="K186" s="152">
        <f t="shared" si="113"/>
        <v>150</v>
      </c>
      <c r="L186" s="153">
        <f t="shared" si="114"/>
        <v>0.23076923076923078</v>
      </c>
      <c r="M186" s="148" t="s">
        <v>534</v>
      </c>
      <c r="N186" s="154">
        <v>43154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49</v>
      </c>
      <c r="B187" s="146">
        <v>42433</v>
      </c>
      <c r="C187" s="146"/>
      <c r="D187" s="147" t="s">
        <v>205</v>
      </c>
      <c r="E187" s="148" t="s">
        <v>564</v>
      </c>
      <c r="F187" s="149">
        <v>437.5</v>
      </c>
      <c r="G187" s="148"/>
      <c r="H187" s="148">
        <v>504.5</v>
      </c>
      <c r="I187" s="150">
        <v>522</v>
      </c>
      <c r="J187" s="151" t="s">
        <v>631</v>
      </c>
      <c r="K187" s="152">
        <f t="shared" si="113"/>
        <v>67</v>
      </c>
      <c r="L187" s="153">
        <f t="shared" si="114"/>
        <v>0.15314285714285714</v>
      </c>
      <c r="M187" s="148" t="s">
        <v>534</v>
      </c>
      <c r="N187" s="154">
        <v>42480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50</v>
      </c>
      <c r="B188" s="146">
        <v>42438</v>
      </c>
      <c r="C188" s="146"/>
      <c r="D188" s="147" t="s">
        <v>632</v>
      </c>
      <c r="E188" s="148" t="s">
        <v>564</v>
      </c>
      <c r="F188" s="149">
        <v>189.5</v>
      </c>
      <c r="G188" s="148"/>
      <c r="H188" s="148">
        <v>218</v>
      </c>
      <c r="I188" s="150">
        <v>218</v>
      </c>
      <c r="J188" s="151" t="s">
        <v>622</v>
      </c>
      <c r="K188" s="152">
        <f t="shared" si="113"/>
        <v>28.5</v>
      </c>
      <c r="L188" s="153">
        <f t="shared" si="114"/>
        <v>0.15039577836411611</v>
      </c>
      <c r="M188" s="148" t="s">
        <v>534</v>
      </c>
      <c r="N188" s="154">
        <v>43034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51</v>
      </c>
      <c r="B189" s="156">
        <v>42471</v>
      </c>
      <c r="C189" s="156"/>
      <c r="D189" s="164" t="s">
        <v>633</v>
      </c>
      <c r="E189" s="159" t="s">
        <v>564</v>
      </c>
      <c r="F189" s="159">
        <v>36.5</v>
      </c>
      <c r="G189" s="160"/>
      <c r="H189" s="160">
        <v>15.85</v>
      </c>
      <c r="I189" s="160">
        <v>60</v>
      </c>
      <c r="J189" s="161" t="s">
        <v>634</v>
      </c>
      <c r="K189" s="162">
        <f t="shared" si="113"/>
        <v>-20.65</v>
      </c>
      <c r="L189" s="163">
        <f t="shared" si="114"/>
        <v>-0.5657534246575342</v>
      </c>
      <c r="M189" s="159" t="s">
        <v>546</v>
      </c>
      <c r="N189" s="167">
        <v>43627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52</v>
      </c>
      <c r="B190" s="146">
        <v>42472</v>
      </c>
      <c r="C190" s="146"/>
      <c r="D190" s="147" t="s">
        <v>635</v>
      </c>
      <c r="E190" s="148" t="s">
        <v>564</v>
      </c>
      <c r="F190" s="149">
        <v>93</v>
      </c>
      <c r="G190" s="148"/>
      <c r="H190" s="148">
        <v>149</v>
      </c>
      <c r="I190" s="150">
        <v>140</v>
      </c>
      <c r="J190" s="151" t="s">
        <v>636</v>
      </c>
      <c r="K190" s="152">
        <f t="shared" si="113"/>
        <v>56</v>
      </c>
      <c r="L190" s="153">
        <f t="shared" si="114"/>
        <v>0.60215053763440862</v>
      </c>
      <c r="M190" s="148" t="s">
        <v>534</v>
      </c>
      <c r="N190" s="154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53</v>
      </c>
      <c r="B191" s="146">
        <v>42472</v>
      </c>
      <c r="C191" s="146"/>
      <c r="D191" s="147" t="s">
        <v>637</v>
      </c>
      <c r="E191" s="148" t="s">
        <v>564</v>
      </c>
      <c r="F191" s="149">
        <v>130</v>
      </c>
      <c r="G191" s="148"/>
      <c r="H191" s="148">
        <v>150</v>
      </c>
      <c r="I191" s="150" t="s">
        <v>638</v>
      </c>
      <c r="J191" s="151" t="s">
        <v>622</v>
      </c>
      <c r="K191" s="152">
        <f t="shared" si="113"/>
        <v>20</v>
      </c>
      <c r="L191" s="153">
        <f t="shared" si="114"/>
        <v>0.15384615384615385</v>
      </c>
      <c r="M191" s="148" t="s">
        <v>534</v>
      </c>
      <c r="N191" s="154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54</v>
      </c>
      <c r="B192" s="146">
        <v>42473</v>
      </c>
      <c r="C192" s="146"/>
      <c r="D192" s="147" t="s">
        <v>639</v>
      </c>
      <c r="E192" s="148" t="s">
        <v>564</v>
      </c>
      <c r="F192" s="149">
        <v>196</v>
      </c>
      <c r="G192" s="148"/>
      <c r="H192" s="148">
        <v>299</v>
      </c>
      <c r="I192" s="150">
        <v>299</v>
      </c>
      <c r="J192" s="151" t="s">
        <v>622</v>
      </c>
      <c r="K192" s="152">
        <v>103</v>
      </c>
      <c r="L192" s="153">
        <v>0.52551020408163296</v>
      </c>
      <c r="M192" s="148" t="s">
        <v>534</v>
      </c>
      <c r="N192" s="154">
        <v>42620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55</v>
      </c>
      <c r="B193" s="146">
        <v>42473</v>
      </c>
      <c r="C193" s="146"/>
      <c r="D193" s="147" t="s">
        <v>640</v>
      </c>
      <c r="E193" s="148" t="s">
        <v>564</v>
      </c>
      <c r="F193" s="149">
        <v>88</v>
      </c>
      <c r="G193" s="148"/>
      <c r="H193" s="148">
        <v>103</v>
      </c>
      <c r="I193" s="150">
        <v>103</v>
      </c>
      <c r="J193" s="151" t="s">
        <v>622</v>
      </c>
      <c r="K193" s="152">
        <v>15</v>
      </c>
      <c r="L193" s="153">
        <v>0.170454545454545</v>
      </c>
      <c r="M193" s="148" t="s">
        <v>534</v>
      </c>
      <c r="N193" s="154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56</v>
      </c>
      <c r="B194" s="146">
        <v>42492</v>
      </c>
      <c r="C194" s="146"/>
      <c r="D194" s="147" t="s">
        <v>641</v>
      </c>
      <c r="E194" s="148" t="s">
        <v>564</v>
      </c>
      <c r="F194" s="149">
        <v>127.5</v>
      </c>
      <c r="G194" s="148"/>
      <c r="H194" s="148">
        <v>148</v>
      </c>
      <c r="I194" s="150" t="s">
        <v>642</v>
      </c>
      <c r="J194" s="151" t="s">
        <v>622</v>
      </c>
      <c r="K194" s="152">
        <f>H194-F194</f>
        <v>20.5</v>
      </c>
      <c r="L194" s="153">
        <f>K194/F194</f>
        <v>0.16078431372549021</v>
      </c>
      <c r="M194" s="148" t="s">
        <v>534</v>
      </c>
      <c r="N194" s="154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57</v>
      </c>
      <c r="B195" s="146">
        <v>42493</v>
      </c>
      <c r="C195" s="146"/>
      <c r="D195" s="147" t="s">
        <v>643</v>
      </c>
      <c r="E195" s="148" t="s">
        <v>564</v>
      </c>
      <c r="F195" s="149">
        <v>675</v>
      </c>
      <c r="G195" s="148"/>
      <c r="H195" s="148">
        <v>815</v>
      </c>
      <c r="I195" s="150" t="s">
        <v>644</v>
      </c>
      <c r="J195" s="151" t="s">
        <v>622</v>
      </c>
      <c r="K195" s="152">
        <f>H195-F195</f>
        <v>140</v>
      </c>
      <c r="L195" s="153">
        <f>K195/F195</f>
        <v>0.2074074074074074</v>
      </c>
      <c r="M195" s="148" t="s">
        <v>534</v>
      </c>
      <c r="N195" s="154">
        <v>43154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58</v>
      </c>
      <c r="B196" s="156">
        <v>42522</v>
      </c>
      <c r="C196" s="156"/>
      <c r="D196" s="157" t="s">
        <v>645</v>
      </c>
      <c r="E196" s="158" t="s">
        <v>564</v>
      </c>
      <c r="F196" s="159">
        <v>500</v>
      </c>
      <c r="G196" s="159"/>
      <c r="H196" s="160">
        <v>232.5</v>
      </c>
      <c r="I196" s="160" t="s">
        <v>646</v>
      </c>
      <c r="J196" s="161" t="s">
        <v>647</v>
      </c>
      <c r="K196" s="162">
        <f>H196-F196</f>
        <v>-267.5</v>
      </c>
      <c r="L196" s="163">
        <f>K196/F196</f>
        <v>-0.53500000000000003</v>
      </c>
      <c r="M196" s="159" t="s">
        <v>546</v>
      </c>
      <c r="N196" s="156">
        <v>43735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59</v>
      </c>
      <c r="B197" s="146">
        <v>42527</v>
      </c>
      <c r="C197" s="146"/>
      <c r="D197" s="147" t="s">
        <v>492</v>
      </c>
      <c r="E197" s="148" t="s">
        <v>564</v>
      </c>
      <c r="F197" s="149">
        <v>110</v>
      </c>
      <c r="G197" s="148"/>
      <c r="H197" s="148">
        <v>126.5</v>
      </c>
      <c r="I197" s="150">
        <v>125</v>
      </c>
      <c r="J197" s="151" t="s">
        <v>573</v>
      </c>
      <c r="K197" s="152">
        <f>H197-F197</f>
        <v>16.5</v>
      </c>
      <c r="L197" s="153">
        <f>K197/F197</f>
        <v>0.15</v>
      </c>
      <c r="M197" s="148" t="s">
        <v>534</v>
      </c>
      <c r="N197" s="154">
        <v>42552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60</v>
      </c>
      <c r="B198" s="146">
        <v>42538</v>
      </c>
      <c r="C198" s="146"/>
      <c r="D198" s="147" t="s">
        <v>648</v>
      </c>
      <c r="E198" s="148" t="s">
        <v>564</v>
      </c>
      <c r="F198" s="149">
        <v>44</v>
      </c>
      <c r="G198" s="148"/>
      <c r="H198" s="148">
        <v>69.5</v>
      </c>
      <c r="I198" s="150">
        <v>69.5</v>
      </c>
      <c r="J198" s="151" t="s">
        <v>649</v>
      </c>
      <c r="K198" s="152">
        <f>H198-F198</f>
        <v>25.5</v>
      </c>
      <c r="L198" s="153">
        <f>K198/F198</f>
        <v>0.57954545454545459</v>
      </c>
      <c r="M198" s="148" t="s">
        <v>534</v>
      </c>
      <c r="N198" s="154">
        <v>42977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61</v>
      </c>
      <c r="B199" s="146">
        <v>42549</v>
      </c>
      <c r="C199" s="146"/>
      <c r="D199" s="147" t="s">
        <v>650</v>
      </c>
      <c r="E199" s="148" t="s">
        <v>564</v>
      </c>
      <c r="F199" s="149">
        <v>262.5</v>
      </c>
      <c r="G199" s="148"/>
      <c r="H199" s="148">
        <v>340</v>
      </c>
      <c r="I199" s="150">
        <v>333</v>
      </c>
      <c r="J199" s="151" t="s">
        <v>651</v>
      </c>
      <c r="K199" s="152">
        <v>77.5</v>
      </c>
      <c r="L199" s="153">
        <v>0.29523809523809502</v>
      </c>
      <c r="M199" s="148" t="s">
        <v>534</v>
      </c>
      <c r="N199" s="154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62</v>
      </c>
      <c r="B200" s="146">
        <v>42549</v>
      </c>
      <c r="C200" s="146"/>
      <c r="D200" s="147" t="s">
        <v>652</v>
      </c>
      <c r="E200" s="148" t="s">
        <v>564</v>
      </c>
      <c r="F200" s="149">
        <v>840</v>
      </c>
      <c r="G200" s="148"/>
      <c r="H200" s="148">
        <v>1230</v>
      </c>
      <c r="I200" s="150">
        <v>1230</v>
      </c>
      <c r="J200" s="151" t="s">
        <v>622</v>
      </c>
      <c r="K200" s="152">
        <v>390</v>
      </c>
      <c r="L200" s="153">
        <v>0.46428571428571402</v>
      </c>
      <c r="M200" s="148" t="s">
        <v>534</v>
      </c>
      <c r="N200" s="154">
        <v>42649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8">
        <v>63</v>
      </c>
      <c r="B201" s="169">
        <v>42556</v>
      </c>
      <c r="C201" s="169"/>
      <c r="D201" s="170" t="s">
        <v>653</v>
      </c>
      <c r="E201" s="171" t="s">
        <v>564</v>
      </c>
      <c r="F201" s="171">
        <v>395</v>
      </c>
      <c r="G201" s="172"/>
      <c r="H201" s="172">
        <f>(468.5+342.5)/2</f>
        <v>405.5</v>
      </c>
      <c r="I201" s="172">
        <v>510</v>
      </c>
      <c r="J201" s="173" t="s">
        <v>654</v>
      </c>
      <c r="K201" s="174">
        <f t="shared" ref="K201:K207" si="115">H201-F201</f>
        <v>10.5</v>
      </c>
      <c r="L201" s="175">
        <f t="shared" ref="L201:L207" si="116">K201/F201</f>
        <v>2.6582278481012658E-2</v>
      </c>
      <c r="M201" s="171" t="s">
        <v>655</v>
      </c>
      <c r="N201" s="169">
        <v>43606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64</v>
      </c>
      <c r="B202" s="156">
        <v>42584</v>
      </c>
      <c r="C202" s="156"/>
      <c r="D202" s="157" t="s">
        <v>656</v>
      </c>
      <c r="E202" s="158" t="s">
        <v>536</v>
      </c>
      <c r="F202" s="159">
        <f>169.5-12.8</f>
        <v>156.69999999999999</v>
      </c>
      <c r="G202" s="159"/>
      <c r="H202" s="160">
        <v>77</v>
      </c>
      <c r="I202" s="160" t="s">
        <v>657</v>
      </c>
      <c r="J202" s="161" t="s">
        <v>658</v>
      </c>
      <c r="K202" s="162">
        <f t="shared" si="115"/>
        <v>-79.699999999999989</v>
      </c>
      <c r="L202" s="163">
        <f t="shared" si="116"/>
        <v>-0.50861518825781749</v>
      </c>
      <c r="M202" s="159" t="s">
        <v>546</v>
      </c>
      <c r="N202" s="156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65</v>
      </c>
      <c r="B203" s="156">
        <v>42586</v>
      </c>
      <c r="C203" s="156"/>
      <c r="D203" s="157" t="s">
        <v>659</v>
      </c>
      <c r="E203" s="158" t="s">
        <v>564</v>
      </c>
      <c r="F203" s="159">
        <v>400</v>
      </c>
      <c r="G203" s="159"/>
      <c r="H203" s="160">
        <v>305</v>
      </c>
      <c r="I203" s="160">
        <v>475</v>
      </c>
      <c r="J203" s="161" t="s">
        <v>660</v>
      </c>
      <c r="K203" s="162">
        <f t="shared" si="115"/>
        <v>-95</v>
      </c>
      <c r="L203" s="163">
        <f t="shared" si="116"/>
        <v>-0.23749999999999999</v>
      </c>
      <c r="M203" s="159" t="s">
        <v>546</v>
      </c>
      <c r="N203" s="156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66</v>
      </c>
      <c r="B204" s="146">
        <v>42593</v>
      </c>
      <c r="C204" s="146"/>
      <c r="D204" s="147" t="s">
        <v>661</v>
      </c>
      <c r="E204" s="148" t="s">
        <v>564</v>
      </c>
      <c r="F204" s="149">
        <v>86.5</v>
      </c>
      <c r="G204" s="148"/>
      <c r="H204" s="148">
        <v>130</v>
      </c>
      <c r="I204" s="150">
        <v>130</v>
      </c>
      <c r="J204" s="151" t="s">
        <v>662</v>
      </c>
      <c r="K204" s="152">
        <f t="shared" si="115"/>
        <v>43.5</v>
      </c>
      <c r="L204" s="153">
        <f t="shared" si="116"/>
        <v>0.50289017341040465</v>
      </c>
      <c r="M204" s="148" t="s">
        <v>534</v>
      </c>
      <c r="N204" s="154">
        <v>43091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67</v>
      </c>
      <c r="B205" s="156">
        <v>42600</v>
      </c>
      <c r="C205" s="156"/>
      <c r="D205" s="157" t="s">
        <v>109</v>
      </c>
      <c r="E205" s="158" t="s">
        <v>564</v>
      </c>
      <c r="F205" s="159">
        <v>133.5</v>
      </c>
      <c r="G205" s="159"/>
      <c r="H205" s="160">
        <v>126.5</v>
      </c>
      <c r="I205" s="160">
        <v>178</v>
      </c>
      <c r="J205" s="161" t="s">
        <v>663</v>
      </c>
      <c r="K205" s="162">
        <f t="shared" si="115"/>
        <v>-7</v>
      </c>
      <c r="L205" s="163">
        <f t="shared" si="116"/>
        <v>-5.2434456928838954E-2</v>
      </c>
      <c r="M205" s="159" t="s">
        <v>546</v>
      </c>
      <c r="N205" s="156">
        <v>42615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68</v>
      </c>
      <c r="B206" s="146">
        <v>42613</v>
      </c>
      <c r="C206" s="146"/>
      <c r="D206" s="147" t="s">
        <v>664</v>
      </c>
      <c r="E206" s="148" t="s">
        <v>564</v>
      </c>
      <c r="F206" s="149">
        <v>560</v>
      </c>
      <c r="G206" s="148"/>
      <c r="H206" s="148">
        <v>725</v>
      </c>
      <c r="I206" s="150">
        <v>725</v>
      </c>
      <c r="J206" s="151" t="s">
        <v>566</v>
      </c>
      <c r="K206" s="152">
        <f t="shared" si="115"/>
        <v>165</v>
      </c>
      <c r="L206" s="153">
        <f t="shared" si="116"/>
        <v>0.29464285714285715</v>
      </c>
      <c r="M206" s="148" t="s">
        <v>534</v>
      </c>
      <c r="N206" s="154">
        <v>42456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69</v>
      </c>
      <c r="B207" s="146">
        <v>42614</v>
      </c>
      <c r="C207" s="146"/>
      <c r="D207" s="147" t="s">
        <v>665</v>
      </c>
      <c r="E207" s="148" t="s">
        <v>564</v>
      </c>
      <c r="F207" s="149">
        <v>160.5</v>
      </c>
      <c r="G207" s="148"/>
      <c r="H207" s="148">
        <v>210</v>
      </c>
      <c r="I207" s="150">
        <v>210</v>
      </c>
      <c r="J207" s="151" t="s">
        <v>566</v>
      </c>
      <c r="K207" s="152">
        <f t="shared" si="115"/>
        <v>49.5</v>
      </c>
      <c r="L207" s="153">
        <f t="shared" si="116"/>
        <v>0.30841121495327101</v>
      </c>
      <c r="M207" s="148" t="s">
        <v>534</v>
      </c>
      <c r="N207" s="154">
        <v>42871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70</v>
      </c>
      <c r="B208" s="146">
        <v>42646</v>
      </c>
      <c r="C208" s="146"/>
      <c r="D208" s="147" t="s">
        <v>377</v>
      </c>
      <c r="E208" s="148" t="s">
        <v>564</v>
      </c>
      <c r="F208" s="149">
        <v>430</v>
      </c>
      <c r="G208" s="148"/>
      <c r="H208" s="148">
        <v>596</v>
      </c>
      <c r="I208" s="150">
        <v>575</v>
      </c>
      <c r="J208" s="151" t="s">
        <v>666</v>
      </c>
      <c r="K208" s="152">
        <v>166</v>
      </c>
      <c r="L208" s="153">
        <v>0.38604651162790699</v>
      </c>
      <c r="M208" s="148" t="s">
        <v>534</v>
      </c>
      <c r="N208" s="154">
        <v>42769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71</v>
      </c>
      <c r="B209" s="146">
        <v>42657</v>
      </c>
      <c r="C209" s="146"/>
      <c r="D209" s="147" t="s">
        <v>667</v>
      </c>
      <c r="E209" s="148" t="s">
        <v>564</v>
      </c>
      <c r="F209" s="149">
        <v>280</v>
      </c>
      <c r="G209" s="148"/>
      <c r="H209" s="148">
        <v>345</v>
      </c>
      <c r="I209" s="150">
        <v>345</v>
      </c>
      <c r="J209" s="151" t="s">
        <v>566</v>
      </c>
      <c r="K209" s="152">
        <f t="shared" ref="K209:K214" si="117">H209-F209</f>
        <v>65</v>
      </c>
      <c r="L209" s="153">
        <f>K209/F209</f>
        <v>0.23214285714285715</v>
      </c>
      <c r="M209" s="148" t="s">
        <v>534</v>
      </c>
      <c r="N209" s="154">
        <v>42814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72</v>
      </c>
      <c r="B210" s="146">
        <v>42657</v>
      </c>
      <c r="C210" s="146"/>
      <c r="D210" s="147" t="s">
        <v>668</v>
      </c>
      <c r="E210" s="148" t="s">
        <v>564</v>
      </c>
      <c r="F210" s="149">
        <v>245</v>
      </c>
      <c r="G210" s="148"/>
      <c r="H210" s="148">
        <v>325.5</v>
      </c>
      <c r="I210" s="150">
        <v>330</v>
      </c>
      <c r="J210" s="151" t="s">
        <v>669</v>
      </c>
      <c r="K210" s="152">
        <f t="shared" si="117"/>
        <v>80.5</v>
      </c>
      <c r="L210" s="153">
        <f>K210/F210</f>
        <v>0.32857142857142857</v>
      </c>
      <c r="M210" s="148" t="s">
        <v>534</v>
      </c>
      <c r="N210" s="154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73</v>
      </c>
      <c r="B211" s="146">
        <v>42660</v>
      </c>
      <c r="C211" s="146"/>
      <c r="D211" s="147" t="s">
        <v>333</v>
      </c>
      <c r="E211" s="148" t="s">
        <v>564</v>
      </c>
      <c r="F211" s="149">
        <v>125</v>
      </c>
      <c r="G211" s="148"/>
      <c r="H211" s="148">
        <v>160</v>
      </c>
      <c r="I211" s="150">
        <v>160</v>
      </c>
      <c r="J211" s="151" t="s">
        <v>622</v>
      </c>
      <c r="K211" s="152">
        <f t="shared" si="117"/>
        <v>35</v>
      </c>
      <c r="L211" s="153">
        <v>0.28000000000000003</v>
      </c>
      <c r="M211" s="148" t="s">
        <v>534</v>
      </c>
      <c r="N211" s="154">
        <v>42803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74</v>
      </c>
      <c r="B212" s="146">
        <v>42660</v>
      </c>
      <c r="C212" s="146"/>
      <c r="D212" s="147" t="s">
        <v>432</v>
      </c>
      <c r="E212" s="148" t="s">
        <v>564</v>
      </c>
      <c r="F212" s="149">
        <v>114</v>
      </c>
      <c r="G212" s="148"/>
      <c r="H212" s="148">
        <v>145</v>
      </c>
      <c r="I212" s="150">
        <v>145</v>
      </c>
      <c r="J212" s="151" t="s">
        <v>622</v>
      </c>
      <c r="K212" s="152">
        <f t="shared" si="117"/>
        <v>31</v>
      </c>
      <c r="L212" s="153">
        <f>K212/F212</f>
        <v>0.27192982456140352</v>
      </c>
      <c r="M212" s="148" t="s">
        <v>534</v>
      </c>
      <c r="N212" s="154">
        <v>42859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75</v>
      </c>
      <c r="B213" s="146">
        <v>42660</v>
      </c>
      <c r="C213" s="146"/>
      <c r="D213" s="147" t="s">
        <v>670</v>
      </c>
      <c r="E213" s="148" t="s">
        <v>564</v>
      </c>
      <c r="F213" s="149">
        <v>212</v>
      </c>
      <c r="G213" s="148"/>
      <c r="H213" s="148">
        <v>280</v>
      </c>
      <c r="I213" s="150">
        <v>276</v>
      </c>
      <c r="J213" s="151" t="s">
        <v>671</v>
      </c>
      <c r="K213" s="152">
        <f t="shared" si="117"/>
        <v>68</v>
      </c>
      <c r="L213" s="153">
        <f>K213/F213</f>
        <v>0.32075471698113206</v>
      </c>
      <c r="M213" s="148" t="s">
        <v>534</v>
      </c>
      <c r="N213" s="154">
        <v>42858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76</v>
      </c>
      <c r="B214" s="146">
        <v>42678</v>
      </c>
      <c r="C214" s="146"/>
      <c r="D214" s="147" t="s">
        <v>423</v>
      </c>
      <c r="E214" s="148" t="s">
        <v>564</v>
      </c>
      <c r="F214" s="149">
        <v>155</v>
      </c>
      <c r="G214" s="148"/>
      <c r="H214" s="148">
        <v>210</v>
      </c>
      <c r="I214" s="150">
        <v>210</v>
      </c>
      <c r="J214" s="151" t="s">
        <v>672</v>
      </c>
      <c r="K214" s="152">
        <f t="shared" si="117"/>
        <v>55</v>
      </c>
      <c r="L214" s="153">
        <f>K214/F214</f>
        <v>0.35483870967741937</v>
      </c>
      <c r="M214" s="148" t="s">
        <v>534</v>
      </c>
      <c r="N214" s="154">
        <v>42944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5">
        <v>77</v>
      </c>
      <c r="B215" s="156">
        <v>42710</v>
      </c>
      <c r="C215" s="156"/>
      <c r="D215" s="157" t="s">
        <v>673</v>
      </c>
      <c r="E215" s="158" t="s">
        <v>564</v>
      </c>
      <c r="F215" s="159">
        <v>150.5</v>
      </c>
      <c r="G215" s="159"/>
      <c r="H215" s="160">
        <v>72.5</v>
      </c>
      <c r="I215" s="160">
        <v>174</v>
      </c>
      <c r="J215" s="161" t="s">
        <v>674</v>
      </c>
      <c r="K215" s="162">
        <v>-78</v>
      </c>
      <c r="L215" s="163">
        <v>-0.51827242524916906</v>
      </c>
      <c r="M215" s="159" t="s">
        <v>546</v>
      </c>
      <c r="N215" s="156">
        <v>43333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78</v>
      </c>
      <c r="B216" s="146">
        <v>42712</v>
      </c>
      <c r="C216" s="146"/>
      <c r="D216" s="147" t="s">
        <v>675</v>
      </c>
      <c r="E216" s="148" t="s">
        <v>564</v>
      </c>
      <c r="F216" s="149">
        <v>380</v>
      </c>
      <c r="G216" s="148"/>
      <c r="H216" s="148">
        <v>478</v>
      </c>
      <c r="I216" s="150">
        <v>468</v>
      </c>
      <c r="J216" s="151" t="s">
        <v>622</v>
      </c>
      <c r="K216" s="152">
        <f>H216-F216</f>
        <v>98</v>
      </c>
      <c r="L216" s="153">
        <f>K216/F216</f>
        <v>0.25789473684210529</v>
      </c>
      <c r="M216" s="148" t="s">
        <v>534</v>
      </c>
      <c r="N216" s="154">
        <v>43025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79</v>
      </c>
      <c r="B217" s="146">
        <v>42734</v>
      </c>
      <c r="C217" s="146"/>
      <c r="D217" s="147" t="s">
        <v>108</v>
      </c>
      <c r="E217" s="148" t="s">
        <v>564</v>
      </c>
      <c r="F217" s="149">
        <v>305</v>
      </c>
      <c r="G217" s="148"/>
      <c r="H217" s="148">
        <v>375</v>
      </c>
      <c r="I217" s="150">
        <v>375</v>
      </c>
      <c r="J217" s="151" t="s">
        <v>622</v>
      </c>
      <c r="K217" s="152">
        <f>H217-F217</f>
        <v>70</v>
      </c>
      <c r="L217" s="153">
        <f>K217/F217</f>
        <v>0.22950819672131148</v>
      </c>
      <c r="M217" s="148" t="s">
        <v>534</v>
      </c>
      <c r="N217" s="154">
        <v>42768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80</v>
      </c>
      <c r="B218" s="146">
        <v>42739</v>
      </c>
      <c r="C218" s="146"/>
      <c r="D218" s="147" t="s">
        <v>94</v>
      </c>
      <c r="E218" s="148" t="s">
        <v>564</v>
      </c>
      <c r="F218" s="149">
        <v>99.5</v>
      </c>
      <c r="G218" s="148"/>
      <c r="H218" s="148">
        <v>158</v>
      </c>
      <c r="I218" s="150">
        <v>158</v>
      </c>
      <c r="J218" s="151" t="s">
        <v>622</v>
      </c>
      <c r="K218" s="152">
        <f>H218-F218</f>
        <v>58.5</v>
      </c>
      <c r="L218" s="153">
        <f>K218/F218</f>
        <v>0.5879396984924623</v>
      </c>
      <c r="M218" s="148" t="s">
        <v>534</v>
      </c>
      <c r="N218" s="154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81</v>
      </c>
      <c r="B219" s="146">
        <v>42739</v>
      </c>
      <c r="C219" s="146"/>
      <c r="D219" s="147" t="s">
        <v>94</v>
      </c>
      <c r="E219" s="148" t="s">
        <v>564</v>
      </c>
      <c r="F219" s="149">
        <v>99.5</v>
      </c>
      <c r="G219" s="148"/>
      <c r="H219" s="148">
        <v>158</v>
      </c>
      <c r="I219" s="150">
        <v>158</v>
      </c>
      <c r="J219" s="151" t="s">
        <v>622</v>
      </c>
      <c r="K219" s="152">
        <v>58.5</v>
      </c>
      <c r="L219" s="153">
        <v>0.58793969849246197</v>
      </c>
      <c r="M219" s="148" t="s">
        <v>534</v>
      </c>
      <c r="N219" s="154">
        <v>42898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82</v>
      </c>
      <c r="B220" s="146">
        <v>42786</v>
      </c>
      <c r="C220" s="146"/>
      <c r="D220" s="147" t="s">
        <v>181</v>
      </c>
      <c r="E220" s="148" t="s">
        <v>564</v>
      </c>
      <c r="F220" s="149">
        <v>140.5</v>
      </c>
      <c r="G220" s="148"/>
      <c r="H220" s="148">
        <v>220</v>
      </c>
      <c r="I220" s="150">
        <v>220</v>
      </c>
      <c r="J220" s="151" t="s">
        <v>622</v>
      </c>
      <c r="K220" s="152">
        <f>H220-F220</f>
        <v>79.5</v>
      </c>
      <c r="L220" s="153">
        <f>K220/F220</f>
        <v>0.5658362989323843</v>
      </c>
      <c r="M220" s="148" t="s">
        <v>534</v>
      </c>
      <c r="N220" s="154">
        <v>42864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83</v>
      </c>
      <c r="B221" s="146">
        <v>42786</v>
      </c>
      <c r="C221" s="146"/>
      <c r="D221" s="147" t="s">
        <v>676</v>
      </c>
      <c r="E221" s="148" t="s">
        <v>564</v>
      </c>
      <c r="F221" s="149">
        <v>202.5</v>
      </c>
      <c r="G221" s="148"/>
      <c r="H221" s="148">
        <v>234</v>
      </c>
      <c r="I221" s="150">
        <v>234</v>
      </c>
      <c r="J221" s="151" t="s">
        <v>622</v>
      </c>
      <c r="K221" s="152">
        <v>31.5</v>
      </c>
      <c r="L221" s="153">
        <v>0.155555555555556</v>
      </c>
      <c r="M221" s="148" t="s">
        <v>534</v>
      </c>
      <c r="N221" s="154">
        <v>42836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84</v>
      </c>
      <c r="B222" s="146">
        <v>42818</v>
      </c>
      <c r="C222" s="146"/>
      <c r="D222" s="147" t="s">
        <v>677</v>
      </c>
      <c r="E222" s="148" t="s">
        <v>564</v>
      </c>
      <c r="F222" s="149">
        <v>300.5</v>
      </c>
      <c r="G222" s="148"/>
      <c r="H222" s="148">
        <v>417.5</v>
      </c>
      <c r="I222" s="150">
        <v>420</v>
      </c>
      <c r="J222" s="151" t="s">
        <v>678</v>
      </c>
      <c r="K222" s="152">
        <f>H222-F222</f>
        <v>117</v>
      </c>
      <c r="L222" s="153">
        <f>K222/F222</f>
        <v>0.38935108153078202</v>
      </c>
      <c r="M222" s="148" t="s">
        <v>534</v>
      </c>
      <c r="N222" s="154">
        <v>43070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85</v>
      </c>
      <c r="B223" s="146">
        <v>42818</v>
      </c>
      <c r="C223" s="146"/>
      <c r="D223" s="147" t="s">
        <v>652</v>
      </c>
      <c r="E223" s="148" t="s">
        <v>564</v>
      </c>
      <c r="F223" s="149">
        <v>850</v>
      </c>
      <c r="G223" s="148"/>
      <c r="H223" s="148">
        <v>1042.5</v>
      </c>
      <c r="I223" s="150">
        <v>1023</v>
      </c>
      <c r="J223" s="151" t="s">
        <v>679</v>
      </c>
      <c r="K223" s="152">
        <v>192.5</v>
      </c>
      <c r="L223" s="153">
        <v>0.22647058823529401</v>
      </c>
      <c r="M223" s="148" t="s">
        <v>534</v>
      </c>
      <c r="N223" s="154">
        <v>42830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86</v>
      </c>
      <c r="B224" s="146">
        <v>42830</v>
      </c>
      <c r="C224" s="146"/>
      <c r="D224" s="147" t="s">
        <v>451</v>
      </c>
      <c r="E224" s="148" t="s">
        <v>564</v>
      </c>
      <c r="F224" s="149">
        <v>785</v>
      </c>
      <c r="G224" s="148"/>
      <c r="H224" s="148">
        <v>930</v>
      </c>
      <c r="I224" s="150">
        <v>920</v>
      </c>
      <c r="J224" s="151" t="s">
        <v>680</v>
      </c>
      <c r="K224" s="152">
        <f>H224-F224</f>
        <v>145</v>
      </c>
      <c r="L224" s="153">
        <f>K224/F224</f>
        <v>0.18471337579617833</v>
      </c>
      <c r="M224" s="148" t="s">
        <v>534</v>
      </c>
      <c r="N224" s="154">
        <v>42976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5">
        <v>87</v>
      </c>
      <c r="B225" s="156">
        <v>42831</v>
      </c>
      <c r="C225" s="156"/>
      <c r="D225" s="157" t="s">
        <v>681</v>
      </c>
      <c r="E225" s="158" t="s">
        <v>564</v>
      </c>
      <c r="F225" s="159">
        <v>40</v>
      </c>
      <c r="G225" s="159"/>
      <c r="H225" s="160">
        <v>13.1</v>
      </c>
      <c r="I225" s="160">
        <v>60</v>
      </c>
      <c r="J225" s="161" t="s">
        <v>682</v>
      </c>
      <c r="K225" s="162">
        <v>-26.9</v>
      </c>
      <c r="L225" s="163">
        <v>-0.67249999999999999</v>
      </c>
      <c r="M225" s="159" t="s">
        <v>546</v>
      </c>
      <c r="N225" s="156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88</v>
      </c>
      <c r="B226" s="146">
        <v>42837</v>
      </c>
      <c r="C226" s="146"/>
      <c r="D226" s="147" t="s">
        <v>93</v>
      </c>
      <c r="E226" s="148" t="s">
        <v>564</v>
      </c>
      <c r="F226" s="149">
        <v>289.5</v>
      </c>
      <c r="G226" s="148"/>
      <c r="H226" s="148">
        <v>354</v>
      </c>
      <c r="I226" s="150">
        <v>360</v>
      </c>
      <c r="J226" s="151" t="s">
        <v>683</v>
      </c>
      <c r="K226" s="152">
        <f t="shared" ref="K226:K234" si="118">H226-F226</f>
        <v>64.5</v>
      </c>
      <c r="L226" s="153">
        <f t="shared" ref="L226:L234" si="119">K226/F226</f>
        <v>0.22279792746113988</v>
      </c>
      <c r="M226" s="148" t="s">
        <v>534</v>
      </c>
      <c r="N226" s="154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89</v>
      </c>
      <c r="B227" s="146">
        <v>42845</v>
      </c>
      <c r="C227" s="146"/>
      <c r="D227" s="147" t="s">
        <v>399</v>
      </c>
      <c r="E227" s="148" t="s">
        <v>564</v>
      </c>
      <c r="F227" s="149">
        <v>700</v>
      </c>
      <c r="G227" s="148"/>
      <c r="H227" s="148">
        <v>840</v>
      </c>
      <c r="I227" s="150">
        <v>840</v>
      </c>
      <c r="J227" s="151" t="s">
        <v>684</v>
      </c>
      <c r="K227" s="152">
        <f t="shared" si="118"/>
        <v>140</v>
      </c>
      <c r="L227" s="153">
        <f t="shared" si="119"/>
        <v>0.2</v>
      </c>
      <c r="M227" s="148" t="s">
        <v>534</v>
      </c>
      <c r="N227" s="154">
        <v>42893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90</v>
      </c>
      <c r="B228" s="146">
        <v>42887</v>
      </c>
      <c r="C228" s="146"/>
      <c r="D228" s="147" t="s">
        <v>685</v>
      </c>
      <c r="E228" s="148" t="s">
        <v>564</v>
      </c>
      <c r="F228" s="149">
        <v>130</v>
      </c>
      <c r="G228" s="148"/>
      <c r="H228" s="148">
        <v>144.25</v>
      </c>
      <c r="I228" s="150">
        <v>170</v>
      </c>
      <c r="J228" s="151" t="s">
        <v>686</v>
      </c>
      <c r="K228" s="152">
        <f t="shared" si="118"/>
        <v>14.25</v>
      </c>
      <c r="L228" s="153">
        <f t="shared" si="119"/>
        <v>0.10961538461538461</v>
      </c>
      <c r="M228" s="148" t="s">
        <v>534</v>
      </c>
      <c r="N228" s="154">
        <v>43675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91</v>
      </c>
      <c r="B229" s="146">
        <v>42901</v>
      </c>
      <c r="C229" s="146"/>
      <c r="D229" s="147" t="s">
        <v>687</v>
      </c>
      <c r="E229" s="148" t="s">
        <v>564</v>
      </c>
      <c r="F229" s="149">
        <v>214.5</v>
      </c>
      <c r="G229" s="148"/>
      <c r="H229" s="148">
        <v>262</v>
      </c>
      <c r="I229" s="150">
        <v>262</v>
      </c>
      <c r="J229" s="151" t="s">
        <v>688</v>
      </c>
      <c r="K229" s="152">
        <f t="shared" si="118"/>
        <v>47.5</v>
      </c>
      <c r="L229" s="153">
        <f t="shared" si="119"/>
        <v>0.22144522144522144</v>
      </c>
      <c r="M229" s="148" t="s">
        <v>534</v>
      </c>
      <c r="N229" s="154">
        <v>42977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92</v>
      </c>
      <c r="B230" s="177">
        <v>42933</v>
      </c>
      <c r="C230" s="177"/>
      <c r="D230" s="178" t="s">
        <v>689</v>
      </c>
      <c r="E230" s="179" t="s">
        <v>564</v>
      </c>
      <c r="F230" s="180">
        <v>370</v>
      </c>
      <c r="G230" s="179"/>
      <c r="H230" s="179">
        <v>447.5</v>
      </c>
      <c r="I230" s="181">
        <v>450</v>
      </c>
      <c r="J230" s="182" t="s">
        <v>622</v>
      </c>
      <c r="K230" s="152">
        <f t="shared" si="118"/>
        <v>77.5</v>
      </c>
      <c r="L230" s="183">
        <f t="shared" si="119"/>
        <v>0.20945945945945946</v>
      </c>
      <c r="M230" s="179" t="s">
        <v>534</v>
      </c>
      <c r="N230" s="184">
        <v>43035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93</v>
      </c>
      <c r="B231" s="177">
        <v>42943</v>
      </c>
      <c r="C231" s="177"/>
      <c r="D231" s="178" t="s">
        <v>179</v>
      </c>
      <c r="E231" s="179" t="s">
        <v>564</v>
      </c>
      <c r="F231" s="180">
        <v>657.5</v>
      </c>
      <c r="G231" s="179"/>
      <c r="H231" s="179">
        <v>825</v>
      </c>
      <c r="I231" s="181">
        <v>820</v>
      </c>
      <c r="J231" s="182" t="s">
        <v>622</v>
      </c>
      <c r="K231" s="152">
        <f t="shared" si="118"/>
        <v>167.5</v>
      </c>
      <c r="L231" s="183">
        <f t="shared" si="119"/>
        <v>0.25475285171102663</v>
      </c>
      <c r="M231" s="179" t="s">
        <v>534</v>
      </c>
      <c r="N231" s="184">
        <v>43090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94</v>
      </c>
      <c r="B232" s="146">
        <v>42964</v>
      </c>
      <c r="C232" s="146"/>
      <c r="D232" s="147" t="s">
        <v>346</v>
      </c>
      <c r="E232" s="148" t="s">
        <v>564</v>
      </c>
      <c r="F232" s="149">
        <v>605</v>
      </c>
      <c r="G232" s="148"/>
      <c r="H232" s="148">
        <v>750</v>
      </c>
      <c r="I232" s="150">
        <v>750</v>
      </c>
      <c r="J232" s="151" t="s">
        <v>680</v>
      </c>
      <c r="K232" s="152">
        <f t="shared" si="118"/>
        <v>145</v>
      </c>
      <c r="L232" s="153">
        <f t="shared" si="119"/>
        <v>0.23966942148760331</v>
      </c>
      <c r="M232" s="148" t="s">
        <v>534</v>
      </c>
      <c r="N232" s="154">
        <v>43027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5">
        <v>95</v>
      </c>
      <c r="B233" s="156">
        <v>42979</v>
      </c>
      <c r="C233" s="156"/>
      <c r="D233" s="164" t="s">
        <v>690</v>
      </c>
      <c r="E233" s="159" t="s">
        <v>564</v>
      </c>
      <c r="F233" s="159">
        <v>255</v>
      </c>
      <c r="G233" s="160"/>
      <c r="H233" s="160">
        <v>217.25</v>
      </c>
      <c r="I233" s="160">
        <v>320</v>
      </c>
      <c r="J233" s="161" t="s">
        <v>691</v>
      </c>
      <c r="K233" s="162">
        <f t="shared" si="118"/>
        <v>-37.75</v>
      </c>
      <c r="L233" s="165">
        <f t="shared" si="119"/>
        <v>-0.14803921568627451</v>
      </c>
      <c r="M233" s="159" t="s">
        <v>546</v>
      </c>
      <c r="N233" s="156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96</v>
      </c>
      <c r="B234" s="146">
        <v>42997</v>
      </c>
      <c r="C234" s="146"/>
      <c r="D234" s="147" t="s">
        <v>692</v>
      </c>
      <c r="E234" s="148" t="s">
        <v>564</v>
      </c>
      <c r="F234" s="149">
        <v>215</v>
      </c>
      <c r="G234" s="148"/>
      <c r="H234" s="148">
        <v>258</v>
      </c>
      <c r="I234" s="150">
        <v>258</v>
      </c>
      <c r="J234" s="151" t="s">
        <v>622</v>
      </c>
      <c r="K234" s="152">
        <f t="shared" si="118"/>
        <v>43</v>
      </c>
      <c r="L234" s="153">
        <f t="shared" si="119"/>
        <v>0.2</v>
      </c>
      <c r="M234" s="148" t="s">
        <v>534</v>
      </c>
      <c r="N234" s="154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97</v>
      </c>
      <c r="B235" s="146">
        <v>42997</v>
      </c>
      <c r="C235" s="146"/>
      <c r="D235" s="147" t="s">
        <v>692</v>
      </c>
      <c r="E235" s="148" t="s">
        <v>564</v>
      </c>
      <c r="F235" s="149">
        <v>215</v>
      </c>
      <c r="G235" s="148"/>
      <c r="H235" s="148">
        <v>258</v>
      </c>
      <c r="I235" s="150">
        <v>258</v>
      </c>
      <c r="J235" s="182" t="s">
        <v>622</v>
      </c>
      <c r="K235" s="152">
        <v>43</v>
      </c>
      <c r="L235" s="153">
        <v>0.2</v>
      </c>
      <c r="M235" s="148" t="s">
        <v>534</v>
      </c>
      <c r="N235" s="154">
        <v>43040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98</v>
      </c>
      <c r="B236" s="177">
        <v>42998</v>
      </c>
      <c r="C236" s="177"/>
      <c r="D236" s="178" t="s">
        <v>693</v>
      </c>
      <c r="E236" s="179" t="s">
        <v>564</v>
      </c>
      <c r="F236" s="149">
        <v>75</v>
      </c>
      <c r="G236" s="179"/>
      <c r="H236" s="179">
        <v>90</v>
      </c>
      <c r="I236" s="181">
        <v>90</v>
      </c>
      <c r="J236" s="151" t="s">
        <v>694</v>
      </c>
      <c r="K236" s="152">
        <f t="shared" ref="K236:K241" si="120">H236-F236</f>
        <v>15</v>
      </c>
      <c r="L236" s="153">
        <f t="shared" ref="L236:L241" si="121">K236/F236</f>
        <v>0.2</v>
      </c>
      <c r="M236" s="148" t="s">
        <v>534</v>
      </c>
      <c r="N236" s="154">
        <v>43019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99</v>
      </c>
      <c r="B237" s="177">
        <v>43011</v>
      </c>
      <c r="C237" s="177"/>
      <c r="D237" s="178" t="s">
        <v>548</v>
      </c>
      <c r="E237" s="179" t="s">
        <v>564</v>
      </c>
      <c r="F237" s="180">
        <v>315</v>
      </c>
      <c r="G237" s="179"/>
      <c r="H237" s="179">
        <v>392</v>
      </c>
      <c r="I237" s="181">
        <v>384</v>
      </c>
      <c r="J237" s="182" t="s">
        <v>695</v>
      </c>
      <c r="K237" s="152">
        <f t="shared" si="120"/>
        <v>77</v>
      </c>
      <c r="L237" s="183">
        <f t="shared" si="121"/>
        <v>0.24444444444444444</v>
      </c>
      <c r="M237" s="179" t="s">
        <v>534</v>
      </c>
      <c r="N237" s="184">
        <v>43017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100</v>
      </c>
      <c r="B238" s="177">
        <v>43013</v>
      </c>
      <c r="C238" s="177"/>
      <c r="D238" s="178" t="s">
        <v>427</v>
      </c>
      <c r="E238" s="179" t="s">
        <v>564</v>
      </c>
      <c r="F238" s="180">
        <v>145</v>
      </c>
      <c r="G238" s="179"/>
      <c r="H238" s="179">
        <v>179</v>
      </c>
      <c r="I238" s="181">
        <v>180</v>
      </c>
      <c r="J238" s="182" t="s">
        <v>696</v>
      </c>
      <c r="K238" s="152">
        <f t="shared" si="120"/>
        <v>34</v>
      </c>
      <c r="L238" s="183">
        <f t="shared" si="121"/>
        <v>0.23448275862068965</v>
      </c>
      <c r="M238" s="179" t="s">
        <v>534</v>
      </c>
      <c r="N238" s="184">
        <v>43025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101</v>
      </c>
      <c r="B239" s="177">
        <v>43014</v>
      </c>
      <c r="C239" s="177"/>
      <c r="D239" s="178" t="s">
        <v>323</v>
      </c>
      <c r="E239" s="179" t="s">
        <v>564</v>
      </c>
      <c r="F239" s="180">
        <v>256</v>
      </c>
      <c r="G239" s="179"/>
      <c r="H239" s="179">
        <v>323</v>
      </c>
      <c r="I239" s="181">
        <v>320</v>
      </c>
      <c r="J239" s="182" t="s">
        <v>622</v>
      </c>
      <c r="K239" s="152">
        <f t="shared" si="120"/>
        <v>67</v>
      </c>
      <c r="L239" s="183">
        <f t="shared" si="121"/>
        <v>0.26171875</v>
      </c>
      <c r="M239" s="179" t="s">
        <v>534</v>
      </c>
      <c r="N239" s="184">
        <v>43067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102</v>
      </c>
      <c r="B240" s="177">
        <v>43017</v>
      </c>
      <c r="C240" s="177"/>
      <c r="D240" s="178" t="s">
        <v>338</v>
      </c>
      <c r="E240" s="179" t="s">
        <v>564</v>
      </c>
      <c r="F240" s="180">
        <v>137.5</v>
      </c>
      <c r="G240" s="179"/>
      <c r="H240" s="179">
        <v>184</v>
      </c>
      <c r="I240" s="181">
        <v>183</v>
      </c>
      <c r="J240" s="182" t="s">
        <v>697</v>
      </c>
      <c r="K240" s="152">
        <f t="shared" si="120"/>
        <v>46.5</v>
      </c>
      <c r="L240" s="183">
        <f t="shared" si="121"/>
        <v>0.33818181818181819</v>
      </c>
      <c r="M240" s="179" t="s">
        <v>534</v>
      </c>
      <c r="N240" s="184">
        <v>43108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103</v>
      </c>
      <c r="B241" s="177">
        <v>43018</v>
      </c>
      <c r="C241" s="177"/>
      <c r="D241" s="178" t="s">
        <v>698</v>
      </c>
      <c r="E241" s="179" t="s">
        <v>564</v>
      </c>
      <c r="F241" s="180">
        <v>125.5</v>
      </c>
      <c r="G241" s="179"/>
      <c r="H241" s="179">
        <v>158</v>
      </c>
      <c r="I241" s="181">
        <v>155</v>
      </c>
      <c r="J241" s="182" t="s">
        <v>699</v>
      </c>
      <c r="K241" s="152">
        <f t="shared" si="120"/>
        <v>32.5</v>
      </c>
      <c r="L241" s="183">
        <f t="shared" si="121"/>
        <v>0.25896414342629481</v>
      </c>
      <c r="M241" s="179" t="s">
        <v>534</v>
      </c>
      <c r="N241" s="184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104</v>
      </c>
      <c r="B242" s="177">
        <v>43018</v>
      </c>
      <c r="C242" s="177"/>
      <c r="D242" s="178" t="s">
        <v>700</v>
      </c>
      <c r="E242" s="179" t="s">
        <v>564</v>
      </c>
      <c r="F242" s="180">
        <v>895</v>
      </c>
      <c r="G242" s="179"/>
      <c r="H242" s="179">
        <v>1122.5</v>
      </c>
      <c r="I242" s="181">
        <v>1078</v>
      </c>
      <c r="J242" s="182" t="s">
        <v>701</v>
      </c>
      <c r="K242" s="152">
        <v>227.5</v>
      </c>
      <c r="L242" s="183">
        <v>0.25418994413407803</v>
      </c>
      <c r="M242" s="179" t="s">
        <v>534</v>
      </c>
      <c r="N242" s="184">
        <v>43117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105</v>
      </c>
      <c r="B243" s="177">
        <v>43020</v>
      </c>
      <c r="C243" s="177"/>
      <c r="D243" s="178" t="s">
        <v>332</v>
      </c>
      <c r="E243" s="179" t="s">
        <v>564</v>
      </c>
      <c r="F243" s="180">
        <v>525</v>
      </c>
      <c r="G243" s="179"/>
      <c r="H243" s="179">
        <v>629</v>
      </c>
      <c r="I243" s="181">
        <v>629</v>
      </c>
      <c r="J243" s="182" t="s">
        <v>622</v>
      </c>
      <c r="K243" s="152">
        <v>104</v>
      </c>
      <c r="L243" s="183">
        <v>0.19809523809523799</v>
      </c>
      <c r="M243" s="179" t="s">
        <v>534</v>
      </c>
      <c r="N243" s="184">
        <v>43119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106</v>
      </c>
      <c r="B244" s="177">
        <v>43046</v>
      </c>
      <c r="C244" s="177"/>
      <c r="D244" s="178" t="s">
        <v>369</v>
      </c>
      <c r="E244" s="179" t="s">
        <v>564</v>
      </c>
      <c r="F244" s="180">
        <v>740</v>
      </c>
      <c r="G244" s="179"/>
      <c r="H244" s="179">
        <v>892.5</v>
      </c>
      <c r="I244" s="181">
        <v>900</v>
      </c>
      <c r="J244" s="182" t="s">
        <v>702</v>
      </c>
      <c r="K244" s="152">
        <f>H244-F244</f>
        <v>152.5</v>
      </c>
      <c r="L244" s="183">
        <f>K244/F244</f>
        <v>0.20608108108108109</v>
      </c>
      <c r="M244" s="179" t="s">
        <v>534</v>
      </c>
      <c r="N244" s="184">
        <v>43052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45">
        <v>107</v>
      </c>
      <c r="B245" s="146">
        <v>43073</v>
      </c>
      <c r="C245" s="146"/>
      <c r="D245" s="147" t="s">
        <v>703</v>
      </c>
      <c r="E245" s="148" t="s">
        <v>564</v>
      </c>
      <c r="F245" s="149">
        <v>118.5</v>
      </c>
      <c r="G245" s="148"/>
      <c r="H245" s="148">
        <v>143.5</v>
      </c>
      <c r="I245" s="150">
        <v>145</v>
      </c>
      <c r="J245" s="151" t="s">
        <v>555</v>
      </c>
      <c r="K245" s="152">
        <f>H245-F245</f>
        <v>25</v>
      </c>
      <c r="L245" s="153">
        <f>K245/F245</f>
        <v>0.2109704641350211</v>
      </c>
      <c r="M245" s="148" t="s">
        <v>534</v>
      </c>
      <c r="N245" s="154">
        <v>43097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5">
        <v>108</v>
      </c>
      <c r="B246" s="156">
        <v>43090</v>
      </c>
      <c r="C246" s="156"/>
      <c r="D246" s="157" t="s">
        <v>404</v>
      </c>
      <c r="E246" s="158" t="s">
        <v>564</v>
      </c>
      <c r="F246" s="159">
        <v>715</v>
      </c>
      <c r="G246" s="159"/>
      <c r="H246" s="160">
        <v>500</v>
      </c>
      <c r="I246" s="160">
        <v>872</v>
      </c>
      <c r="J246" s="161" t="s">
        <v>704</v>
      </c>
      <c r="K246" s="162">
        <f>H246-F246</f>
        <v>-215</v>
      </c>
      <c r="L246" s="163">
        <f>K246/F246</f>
        <v>-0.30069930069930068</v>
      </c>
      <c r="M246" s="159" t="s">
        <v>546</v>
      </c>
      <c r="N246" s="156">
        <v>43670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109</v>
      </c>
      <c r="B247" s="146">
        <v>43098</v>
      </c>
      <c r="C247" s="146"/>
      <c r="D247" s="147" t="s">
        <v>548</v>
      </c>
      <c r="E247" s="148" t="s">
        <v>564</v>
      </c>
      <c r="F247" s="149">
        <v>435</v>
      </c>
      <c r="G247" s="148"/>
      <c r="H247" s="148">
        <v>542.5</v>
      </c>
      <c r="I247" s="150">
        <v>539</v>
      </c>
      <c r="J247" s="151" t="s">
        <v>622</v>
      </c>
      <c r="K247" s="152">
        <v>107.5</v>
      </c>
      <c r="L247" s="153">
        <v>0.247126436781609</v>
      </c>
      <c r="M247" s="148" t="s">
        <v>534</v>
      </c>
      <c r="N247" s="154">
        <v>43206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45">
        <v>110</v>
      </c>
      <c r="B248" s="146">
        <v>43098</v>
      </c>
      <c r="C248" s="146"/>
      <c r="D248" s="147" t="s">
        <v>506</v>
      </c>
      <c r="E248" s="148" t="s">
        <v>564</v>
      </c>
      <c r="F248" s="149">
        <v>885</v>
      </c>
      <c r="G248" s="148"/>
      <c r="H248" s="148">
        <v>1090</v>
      </c>
      <c r="I248" s="150">
        <v>1084</v>
      </c>
      <c r="J248" s="151" t="s">
        <v>622</v>
      </c>
      <c r="K248" s="152">
        <v>205</v>
      </c>
      <c r="L248" s="153">
        <v>0.23163841807909599</v>
      </c>
      <c r="M248" s="148" t="s">
        <v>534</v>
      </c>
      <c r="N248" s="154">
        <v>43213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111</v>
      </c>
      <c r="B249" s="186">
        <v>43192</v>
      </c>
      <c r="C249" s="186"/>
      <c r="D249" s="164" t="s">
        <v>705</v>
      </c>
      <c r="E249" s="159" t="s">
        <v>564</v>
      </c>
      <c r="F249" s="187">
        <v>478.5</v>
      </c>
      <c r="G249" s="159"/>
      <c r="H249" s="159">
        <v>442</v>
      </c>
      <c r="I249" s="160">
        <v>613</v>
      </c>
      <c r="J249" s="161" t="s">
        <v>706</v>
      </c>
      <c r="K249" s="162">
        <f>H249-F249</f>
        <v>-36.5</v>
      </c>
      <c r="L249" s="163">
        <f>K249/F249</f>
        <v>-7.6280041797283177E-2</v>
      </c>
      <c r="M249" s="159" t="s">
        <v>546</v>
      </c>
      <c r="N249" s="156">
        <v>43762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5">
        <v>112</v>
      </c>
      <c r="B250" s="156">
        <v>43194</v>
      </c>
      <c r="C250" s="156"/>
      <c r="D250" s="157" t="s">
        <v>707</v>
      </c>
      <c r="E250" s="158" t="s">
        <v>564</v>
      </c>
      <c r="F250" s="159">
        <f>141.5-7.3</f>
        <v>134.19999999999999</v>
      </c>
      <c r="G250" s="159"/>
      <c r="H250" s="160">
        <v>77</v>
      </c>
      <c r="I250" s="160">
        <v>180</v>
      </c>
      <c r="J250" s="161" t="s">
        <v>708</v>
      </c>
      <c r="K250" s="162">
        <f>H250-F250</f>
        <v>-57.199999999999989</v>
      </c>
      <c r="L250" s="163">
        <f>K250/F250</f>
        <v>-0.42622950819672129</v>
      </c>
      <c r="M250" s="159" t="s">
        <v>546</v>
      </c>
      <c r="N250" s="156">
        <v>43522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5">
        <v>113</v>
      </c>
      <c r="B251" s="156">
        <v>43209</v>
      </c>
      <c r="C251" s="156"/>
      <c r="D251" s="157" t="s">
        <v>709</v>
      </c>
      <c r="E251" s="158" t="s">
        <v>564</v>
      </c>
      <c r="F251" s="159">
        <v>430</v>
      </c>
      <c r="G251" s="159"/>
      <c r="H251" s="160">
        <v>220</v>
      </c>
      <c r="I251" s="160">
        <v>537</v>
      </c>
      <c r="J251" s="161" t="s">
        <v>710</v>
      </c>
      <c r="K251" s="162">
        <f>H251-F251</f>
        <v>-210</v>
      </c>
      <c r="L251" s="163">
        <f>K251/F251</f>
        <v>-0.48837209302325579</v>
      </c>
      <c r="M251" s="159" t="s">
        <v>546</v>
      </c>
      <c r="N251" s="156">
        <v>43252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114</v>
      </c>
      <c r="B252" s="177">
        <v>43220</v>
      </c>
      <c r="C252" s="177"/>
      <c r="D252" s="178" t="s">
        <v>370</v>
      </c>
      <c r="E252" s="179" t="s">
        <v>564</v>
      </c>
      <c r="F252" s="179">
        <v>153.5</v>
      </c>
      <c r="G252" s="179"/>
      <c r="H252" s="179">
        <v>196</v>
      </c>
      <c r="I252" s="181">
        <v>196</v>
      </c>
      <c r="J252" s="151" t="s">
        <v>711</v>
      </c>
      <c r="K252" s="152">
        <f>H252-F252</f>
        <v>42.5</v>
      </c>
      <c r="L252" s="153">
        <f>K252/F252</f>
        <v>0.27687296416938112</v>
      </c>
      <c r="M252" s="148" t="s">
        <v>534</v>
      </c>
      <c r="N252" s="154">
        <v>43605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5">
        <v>115</v>
      </c>
      <c r="B253" s="156">
        <v>43306</v>
      </c>
      <c r="C253" s="156"/>
      <c r="D253" s="157" t="s">
        <v>681</v>
      </c>
      <c r="E253" s="158" t="s">
        <v>564</v>
      </c>
      <c r="F253" s="159">
        <v>27.5</v>
      </c>
      <c r="G253" s="159"/>
      <c r="H253" s="160">
        <v>13.1</v>
      </c>
      <c r="I253" s="160">
        <v>60</v>
      </c>
      <c r="J253" s="161" t="s">
        <v>712</v>
      </c>
      <c r="K253" s="162">
        <v>-14.4</v>
      </c>
      <c r="L253" s="163">
        <v>-0.52363636363636401</v>
      </c>
      <c r="M253" s="159" t="s">
        <v>546</v>
      </c>
      <c r="N253" s="156">
        <v>43138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116</v>
      </c>
      <c r="B254" s="186">
        <v>43318</v>
      </c>
      <c r="C254" s="186"/>
      <c r="D254" s="164" t="s">
        <v>713</v>
      </c>
      <c r="E254" s="159" t="s">
        <v>564</v>
      </c>
      <c r="F254" s="159">
        <v>148.5</v>
      </c>
      <c r="G254" s="159"/>
      <c r="H254" s="159">
        <v>102</v>
      </c>
      <c r="I254" s="160">
        <v>182</v>
      </c>
      <c r="J254" s="161" t="s">
        <v>714</v>
      </c>
      <c r="K254" s="162">
        <f>H254-F254</f>
        <v>-46.5</v>
      </c>
      <c r="L254" s="163">
        <f>K254/F254</f>
        <v>-0.31313131313131315</v>
      </c>
      <c r="M254" s="159" t="s">
        <v>546</v>
      </c>
      <c r="N254" s="156">
        <v>43661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45">
        <v>117</v>
      </c>
      <c r="B255" s="146">
        <v>43335</v>
      </c>
      <c r="C255" s="146"/>
      <c r="D255" s="147" t="s">
        <v>715</v>
      </c>
      <c r="E255" s="148" t="s">
        <v>564</v>
      </c>
      <c r="F255" s="179">
        <v>285</v>
      </c>
      <c r="G255" s="148"/>
      <c r="H255" s="148">
        <v>355</v>
      </c>
      <c r="I255" s="150">
        <v>364</v>
      </c>
      <c r="J255" s="151" t="s">
        <v>716</v>
      </c>
      <c r="K255" s="152">
        <v>70</v>
      </c>
      <c r="L255" s="153">
        <v>0.24561403508771901</v>
      </c>
      <c r="M255" s="148" t="s">
        <v>534</v>
      </c>
      <c r="N255" s="154">
        <v>43455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45">
        <v>118</v>
      </c>
      <c r="B256" s="146">
        <v>43341</v>
      </c>
      <c r="C256" s="146"/>
      <c r="D256" s="147" t="s">
        <v>358</v>
      </c>
      <c r="E256" s="148" t="s">
        <v>564</v>
      </c>
      <c r="F256" s="179">
        <v>525</v>
      </c>
      <c r="G256" s="148"/>
      <c r="H256" s="148">
        <v>585</v>
      </c>
      <c r="I256" s="150">
        <v>635</v>
      </c>
      <c r="J256" s="151" t="s">
        <v>717</v>
      </c>
      <c r="K256" s="152">
        <f t="shared" ref="K256:K287" si="122">H256-F256</f>
        <v>60</v>
      </c>
      <c r="L256" s="153">
        <f t="shared" ref="L256:L287" si="123">K256/F256</f>
        <v>0.11428571428571428</v>
      </c>
      <c r="M256" s="148" t="s">
        <v>534</v>
      </c>
      <c r="N256" s="154">
        <v>43662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45">
        <v>119</v>
      </c>
      <c r="B257" s="146">
        <v>43395</v>
      </c>
      <c r="C257" s="146"/>
      <c r="D257" s="147" t="s">
        <v>346</v>
      </c>
      <c r="E257" s="148" t="s">
        <v>564</v>
      </c>
      <c r="F257" s="179">
        <v>475</v>
      </c>
      <c r="G257" s="148"/>
      <c r="H257" s="148">
        <v>574</v>
      </c>
      <c r="I257" s="150">
        <v>570</v>
      </c>
      <c r="J257" s="151" t="s">
        <v>622</v>
      </c>
      <c r="K257" s="152">
        <f t="shared" si="122"/>
        <v>99</v>
      </c>
      <c r="L257" s="153">
        <f t="shared" si="123"/>
        <v>0.20842105263157895</v>
      </c>
      <c r="M257" s="148" t="s">
        <v>534</v>
      </c>
      <c r="N257" s="154">
        <v>43403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120</v>
      </c>
      <c r="B258" s="177">
        <v>43397</v>
      </c>
      <c r="C258" s="177"/>
      <c r="D258" s="178" t="s">
        <v>365</v>
      </c>
      <c r="E258" s="179" t="s">
        <v>564</v>
      </c>
      <c r="F258" s="179">
        <v>707.5</v>
      </c>
      <c r="G258" s="179"/>
      <c r="H258" s="179">
        <v>872</v>
      </c>
      <c r="I258" s="181">
        <v>872</v>
      </c>
      <c r="J258" s="182" t="s">
        <v>622</v>
      </c>
      <c r="K258" s="152">
        <f t="shared" si="122"/>
        <v>164.5</v>
      </c>
      <c r="L258" s="183">
        <f t="shared" si="123"/>
        <v>0.23250883392226149</v>
      </c>
      <c r="M258" s="179" t="s">
        <v>534</v>
      </c>
      <c r="N258" s="184">
        <v>43482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121</v>
      </c>
      <c r="B259" s="177">
        <v>43398</v>
      </c>
      <c r="C259" s="177"/>
      <c r="D259" s="178" t="s">
        <v>718</v>
      </c>
      <c r="E259" s="179" t="s">
        <v>564</v>
      </c>
      <c r="F259" s="179">
        <v>162</v>
      </c>
      <c r="G259" s="179"/>
      <c r="H259" s="179">
        <v>204</v>
      </c>
      <c r="I259" s="181">
        <v>209</v>
      </c>
      <c r="J259" s="182" t="s">
        <v>719</v>
      </c>
      <c r="K259" s="152">
        <f t="shared" si="122"/>
        <v>42</v>
      </c>
      <c r="L259" s="183">
        <f t="shared" si="123"/>
        <v>0.25925925925925924</v>
      </c>
      <c r="M259" s="179" t="s">
        <v>534</v>
      </c>
      <c r="N259" s="184">
        <v>43539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122</v>
      </c>
      <c r="B260" s="177">
        <v>43399</v>
      </c>
      <c r="C260" s="177"/>
      <c r="D260" s="178" t="s">
        <v>444</v>
      </c>
      <c r="E260" s="179" t="s">
        <v>564</v>
      </c>
      <c r="F260" s="179">
        <v>240</v>
      </c>
      <c r="G260" s="179"/>
      <c r="H260" s="179">
        <v>297</v>
      </c>
      <c r="I260" s="181">
        <v>297</v>
      </c>
      <c r="J260" s="182" t="s">
        <v>622</v>
      </c>
      <c r="K260" s="188">
        <f t="shared" si="122"/>
        <v>57</v>
      </c>
      <c r="L260" s="183">
        <f t="shared" si="123"/>
        <v>0.23749999999999999</v>
      </c>
      <c r="M260" s="179" t="s">
        <v>534</v>
      </c>
      <c r="N260" s="184">
        <v>43417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45">
        <v>123</v>
      </c>
      <c r="B261" s="146">
        <v>43439</v>
      </c>
      <c r="C261" s="146"/>
      <c r="D261" s="147" t="s">
        <v>720</v>
      </c>
      <c r="E261" s="148" t="s">
        <v>564</v>
      </c>
      <c r="F261" s="148">
        <v>202.5</v>
      </c>
      <c r="G261" s="148"/>
      <c r="H261" s="148">
        <v>255</v>
      </c>
      <c r="I261" s="150">
        <v>252</v>
      </c>
      <c r="J261" s="151" t="s">
        <v>622</v>
      </c>
      <c r="K261" s="152">
        <f t="shared" si="122"/>
        <v>52.5</v>
      </c>
      <c r="L261" s="153">
        <f t="shared" si="123"/>
        <v>0.25925925925925924</v>
      </c>
      <c r="M261" s="148" t="s">
        <v>534</v>
      </c>
      <c r="N261" s="154">
        <v>43542</v>
      </c>
      <c r="O261" s="1"/>
      <c r="P261" s="1"/>
      <c r="Q261" s="1"/>
      <c r="R261" s="6" t="s">
        <v>721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124</v>
      </c>
      <c r="B262" s="177">
        <v>43465</v>
      </c>
      <c r="C262" s="146"/>
      <c r="D262" s="178" t="s">
        <v>391</v>
      </c>
      <c r="E262" s="179" t="s">
        <v>564</v>
      </c>
      <c r="F262" s="179">
        <v>710</v>
      </c>
      <c r="G262" s="179"/>
      <c r="H262" s="179">
        <v>866</v>
      </c>
      <c r="I262" s="181">
        <v>866</v>
      </c>
      <c r="J262" s="182" t="s">
        <v>622</v>
      </c>
      <c r="K262" s="152">
        <f t="shared" si="122"/>
        <v>156</v>
      </c>
      <c r="L262" s="153">
        <f t="shared" si="123"/>
        <v>0.21971830985915494</v>
      </c>
      <c r="M262" s="148" t="s">
        <v>534</v>
      </c>
      <c r="N262" s="154">
        <v>43553</v>
      </c>
      <c r="O262" s="1"/>
      <c r="P262" s="1"/>
      <c r="Q262" s="1"/>
      <c r="R262" s="6" t="s">
        <v>721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125</v>
      </c>
      <c r="B263" s="177">
        <v>43522</v>
      </c>
      <c r="C263" s="177"/>
      <c r="D263" s="178" t="s">
        <v>151</v>
      </c>
      <c r="E263" s="179" t="s">
        <v>564</v>
      </c>
      <c r="F263" s="179">
        <v>337.25</v>
      </c>
      <c r="G263" s="179"/>
      <c r="H263" s="179">
        <v>398.5</v>
      </c>
      <c r="I263" s="181">
        <v>411</v>
      </c>
      <c r="J263" s="151" t="s">
        <v>722</v>
      </c>
      <c r="K263" s="152">
        <f t="shared" si="122"/>
        <v>61.25</v>
      </c>
      <c r="L263" s="153">
        <f t="shared" si="123"/>
        <v>0.1816160118606375</v>
      </c>
      <c r="M263" s="148" t="s">
        <v>534</v>
      </c>
      <c r="N263" s="154">
        <v>43760</v>
      </c>
      <c r="O263" s="1"/>
      <c r="P263" s="1"/>
      <c r="Q263" s="1"/>
      <c r="R263" s="6" t="s">
        <v>721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126</v>
      </c>
      <c r="B264" s="190">
        <v>43559</v>
      </c>
      <c r="C264" s="190"/>
      <c r="D264" s="191" t="s">
        <v>723</v>
      </c>
      <c r="E264" s="192" t="s">
        <v>564</v>
      </c>
      <c r="F264" s="192">
        <v>130</v>
      </c>
      <c r="G264" s="192"/>
      <c r="H264" s="192">
        <v>65</v>
      </c>
      <c r="I264" s="193">
        <v>158</v>
      </c>
      <c r="J264" s="161" t="s">
        <v>724</v>
      </c>
      <c r="K264" s="162">
        <f t="shared" si="122"/>
        <v>-65</v>
      </c>
      <c r="L264" s="163">
        <f t="shared" si="123"/>
        <v>-0.5</v>
      </c>
      <c r="M264" s="159" t="s">
        <v>546</v>
      </c>
      <c r="N264" s="156">
        <v>43726</v>
      </c>
      <c r="O264" s="1"/>
      <c r="P264" s="1"/>
      <c r="Q264" s="1"/>
      <c r="R264" s="6" t="s">
        <v>725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127</v>
      </c>
      <c r="B265" s="177">
        <v>43017</v>
      </c>
      <c r="C265" s="177"/>
      <c r="D265" s="178" t="s">
        <v>181</v>
      </c>
      <c r="E265" s="179" t="s">
        <v>564</v>
      </c>
      <c r="F265" s="179">
        <v>141.5</v>
      </c>
      <c r="G265" s="179"/>
      <c r="H265" s="179">
        <v>183.5</v>
      </c>
      <c r="I265" s="181">
        <v>210</v>
      </c>
      <c r="J265" s="151" t="s">
        <v>719</v>
      </c>
      <c r="K265" s="152">
        <f t="shared" si="122"/>
        <v>42</v>
      </c>
      <c r="L265" s="153">
        <f t="shared" si="123"/>
        <v>0.29681978798586572</v>
      </c>
      <c r="M265" s="148" t="s">
        <v>534</v>
      </c>
      <c r="N265" s="154">
        <v>43042</v>
      </c>
      <c r="O265" s="1"/>
      <c r="P265" s="1"/>
      <c r="Q265" s="1"/>
      <c r="R265" s="6" t="s">
        <v>725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128</v>
      </c>
      <c r="B266" s="190">
        <v>43074</v>
      </c>
      <c r="C266" s="190"/>
      <c r="D266" s="191" t="s">
        <v>726</v>
      </c>
      <c r="E266" s="192" t="s">
        <v>564</v>
      </c>
      <c r="F266" s="187">
        <v>172</v>
      </c>
      <c r="G266" s="192"/>
      <c r="H266" s="192">
        <v>155.25</v>
      </c>
      <c r="I266" s="193">
        <v>230</v>
      </c>
      <c r="J266" s="161" t="s">
        <v>727</v>
      </c>
      <c r="K266" s="162">
        <f t="shared" si="122"/>
        <v>-16.75</v>
      </c>
      <c r="L266" s="163">
        <f t="shared" si="123"/>
        <v>-9.7383720930232565E-2</v>
      </c>
      <c r="M266" s="159" t="s">
        <v>546</v>
      </c>
      <c r="N266" s="156">
        <v>43787</v>
      </c>
      <c r="O266" s="1"/>
      <c r="P266" s="1"/>
      <c r="Q266" s="1"/>
      <c r="R266" s="6" t="s">
        <v>725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129</v>
      </c>
      <c r="B267" s="177">
        <v>43398</v>
      </c>
      <c r="C267" s="177"/>
      <c r="D267" s="178" t="s">
        <v>107</v>
      </c>
      <c r="E267" s="179" t="s">
        <v>564</v>
      </c>
      <c r="F267" s="179">
        <v>698.5</v>
      </c>
      <c r="G267" s="179"/>
      <c r="H267" s="179">
        <v>890</v>
      </c>
      <c r="I267" s="181">
        <v>890</v>
      </c>
      <c r="J267" s="151" t="s">
        <v>787</v>
      </c>
      <c r="K267" s="152">
        <f t="shared" si="122"/>
        <v>191.5</v>
      </c>
      <c r="L267" s="153">
        <f t="shared" si="123"/>
        <v>0.27415891195418757</v>
      </c>
      <c r="M267" s="148" t="s">
        <v>534</v>
      </c>
      <c r="N267" s="154">
        <v>44328</v>
      </c>
      <c r="O267" s="1"/>
      <c r="P267" s="1"/>
      <c r="Q267" s="1"/>
      <c r="R267" s="6" t="s">
        <v>721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130</v>
      </c>
      <c r="B268" s="177">
        <v>42877</v>
      </c>
      <c r="C268" s="177"/>
      <c r="D268" s="178" t="s">
        <v>357</v>
      </c>
      <c r="E268" s="179" t="s">
        <v>564</v>
      </c>
      <c r="F268" s="179">
        <v>127.6</v>
      </c>
      <c r="G268" s="179"/>
      <c r="H268" s="179">
        <v>138</v>
      </c>
      <c r="I268" s="181">
        <v>190</v>
      </c>
      <c r="J268" s="151" t="s">
        <v>728</v>
      </c>
      <c r="K268" s="152">
        <f t="shared" si="122"/>
        <v>10.400000000000006</v>
      </c>
      <c r="L268" s="153">
        <f t="shared" si="123"/>
        <v>8.1504702194357417E-2</v>
      </c>
      <c r="M268" s="148" t="s">
        <v>534</v>
      </c>
      <c r="N268" s="154">
        <v>43774</v>
      </c>
      <c r="O268" s="1"/>
      <c r="P268" s="1"/>
      <c r="Q268" s="1"/>
      <c r="R268" s="6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131</v>
      </c>
      <c r="B269" s="177">
        <v>43158</v>
      </c>
      <c r="C269" s="177"/>
      <c r="D269" s="178" t="s">
        <v>729</v>
      </c>
      <c r="E269" s="179" t="s">
        <v>564</v>
      </c>
      <c r="F269" s="179">
        <v>317</v>
      </c>
      <c r="G269" s="179"/>
      <c r="H269" s="179">
        <v>382.5</v>
      </c>
      <c r="I269" s="181">
        <v>398</v>
      </c>
      <c r="J269" s="151" t="s">
        <v>730</v>
      </c>
      <c r="K269" s="152">
        <f t="shared" si="122"/>
        <v>65.5</v>
      </c>
      <c r="L269" s="153">
        <f t="shared" si="123"/>
        <v>0.20662460567823343</v>
      </c>
      <c r="M269" s="148" t="s">
        <v>534</v>
      </c>
      <c r="N269" s="154">
        <v>44238</v>
      </c>
      <c r="O269" s="1"/>
      <c r="P269" s="1"/>
      <c r="Q269" s="1"/>
      <c r="R269" s="6" t="s">
        <v>725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132</v>
      </c>
      <c r="B270" s="190">
        <v>43164</v>
      </c>
      <c r="C270" s="190"/>
      <c r="D270" s="191" t="s">
        <v>144</v>
      </c>
      <c r="E270" s="192" t="s">
        <v>564</v>
      </c>
      <c r="F270" s="187">
        <f>510-14.4</f>
        <v>495.6</v>
      </c>
      <c r="G270" s="192"/>
      <c r="H270" s="192">
        <v>350</v>
      </c>
      <c r="I270" s="193">
        <v>672</v>
      </c>
      <c r="J270" s="161" t="s">
        <v>731</v>
      </c>
      <c r="K270" s="162">
        <f t="shared" si="122"/>
        <v>-145.60000000000002</v>
      </c>
      <c r="L270" s="163">
        <f t="shared" si="123"/>
        <v>-0.29378531073446329</v>
      </c>
      <c r="M270" s="159" t="s">
        <v>546</v>
      </c>
      <c r="N270" s="156">
        <v>43887</v>
      </c>
      <c r="O270" s="1"/>
      <c r="P270" s="1"/>
      <c r="Q270" s="1"/>
      <c r="R270" s="6" t="s">
        <v>721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133</v>
      </c>
      <c r="B271" s="190">
        <v>43237</v>
      </c>
      <c r="C271" s="190"/>
      <c r="D271" s="191" t="s">
        <v>436</v>
      </c>
      <c r="E271" s="192" t="s">
        <v>564</v>
      </c>
      <c r="F271" s="187">
        <v>230.3</v>
      </c>
      <c r="G271" s="192"/>
      <c r="H271" s="192">
        <v>102.5</v>
      </c>
      <c r="I271" s="193">
        <v>348</v>
      </c>
      <c r="J271" s="161" t="s">
        <v>732</v>
      </c>
      <c r="K271" s="162">
        <f t="shared" si="122"/>
        <v>-127.80000000000001</v>
      </c>
      <c r="L271" s="163">
        <f t="shared" si="123"/>
        <v>-0.55492835432045162</v>
      </c>
      <c r="M271" s="159" t="s">
        <v>546</v>
      </c>
      <c r="N271" s="156">
        <v>43896</v>
      </c>
      <c r="O271" s="1"/>
      <c r="P271" s="1"/>
      <c r="Q271" s="1"/>
      <c r="R271" s="6" t="s">
        <v>721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134</v>
      </c>
      <c r="B272" s="177">
        <v>43258</v>
      </c>
      <c r="C272" s="177"/>
      <c r="D272" s="178" t="s">
        <v>408</v>
      </c>
      <c r="E272" s="179" t="s">
        <v>564</v>
      </c>
      <c r="F272" s="179">
        <f>342.5-5.1</f>
        <v>337.4</v>
      </c>
      <c r="G272" s="179"/>
      <c r="H272" s="179">
        <v>412.5</v>
      </c>
      <c r="I272" s="181">
        <v>439</v>
      </c>
      <c r="J272" s="151" t="s">
        <v>733</v>
      </c>
      <c r="K272" s="152">
        <f t="shared" si="122"/>
        <v>75.100000000000023</v>
      </c>
      <c r="L272" s="153">
        <f t="shared" si="123"/>
        <v>0.22258446947243635</v>
      </c>
      <c r="M272" s="148" t="s">
        <v>534</v>
      </c>
      <c r="N272" s="154">
        <v>44230</v>
      </c>
      <c r="O272" s="1"/>
      <c r="P272" s="1"/>
      <c r="Q272" s="1"/>
      <c r="R272" s="6" t="s">
        <v>725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0">
        <v>135</v>
      </c>
      <c r="B273" s="169">
        <v>43285</v>
      </c>
      <c r="C273" s="169"/>
      <c r="D273" s="170" t="s">
        <v>55</v>
      </c>
      <c r="E273" s="171" t="s">
        <v>564</v>
      </c>
      <c r="F273" s="171">
        <f>127.5-5.53</f>
        <v>121.97</v>
      </c>
      <c r="G273" s="172"/>
      <c r="H273" s="172">
        <v>122.5</v>
      </c>
      <c r="I273" s="172">
        <v>170</v>
      </c>
      <c r="J273" s="173" t="s">
        <v>760</v>
      </c>
      <c r="K273" s="174">
        <f t="shared" si="122"/>
        <v>0.53000000000000114</v>
      </c>
      <c r="L273" s="175">
        <f t="shared" si="123"/>
        <v>4.3453308190538747E-3</v>
      </c>
      <c r="M273" s="171" t="s">
        <v>655</v>
      </c>
      <c r="N273" s="169">
        <v>44431</v>
      </c>
      <c r="O273" s="1"/>
      <c r="P273" s="1"/>
      <c r="Q273" s="1"/>
      <c r="R273" s="6" t="s">
        <v>721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136</v>
      </c>
      <c r="B274" s="190">
        <v>43294</v>
      </c>
      <c r="C274" s="190"/>
      <c r="D274" s="191" t="s">
        <v>348</v>
      </c>
      <c r="E274" s="192" t="s">
        <v>564</v>
      </c>
      <c r="F274" s="187">
        <v>46.5</v>
      </c>
      <c r="G274" s="192"/>
      <c r="H274" s="192">
        <v>17</v>
      </c>
      <c r="I274" s="193">
        <v>59</v>
      </c>
      <c r="J274" s="161" t="s">
        <v>734</v>
      </c>
      <c r="K274" s="162">
        <f t="shared" si="122"/>
        <v>-29.5</v>
      </c>
      <c r="L274" s="163">
        <f t="shared" si="123"/>
        <v>-0.63440860215053763</v>
      </c>
      <c r="M274" s="159" t="s">
        <v>546</v>
      </c>
      <c r="N274" s="156">
        <v>43887</v>
      </c>
      <c r="O274" s="1"/>
      <c r="P274" s="1"/>
      <c r="Q274" s="1"/>
      <c r="R274" s="6" t="s">
        <v>721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137</v>
      </c>
      <c r="B275" s="177">
        <v>43396</v>
      </c>
      <c r="C275" s="177"/>
      <c r="D275" s="178" t="s">
        <v>393</v>
      </c>
      <c r="E275" s="179" t="s">
        <v>564</v>
      </c>
      <c r="F275" s="179">
        <v>156.5</v>
      </c>
      <c r="G275" s="179"/>
      <c r="H275" s="179">
        <v>207.5</v>
      </c>
      <c r="I275" s="181">
        <v>191</v>
      </c>
      <c r="J275" s="151" t="s">
        <v>622</v>
      </c>
      <c r="K275" s="152">
        <f t="shared" si="122"/>
        <v>51</v>
      </c>
      <c r="L275" s="153">
        <f t="shared" si="123"/>
        <v>0.32587859424920129</v>
      </c>
      <c r="M275" s="148" t="s">
        <v>534</v>
      </c>
      <c r="N275" s="154">
        <v>44369</v>
      </c>
      <c r="O275" s="1"/>
      <c r="P275" s="1"/>
      <c r="Q275" s="1"/>
      <c r="R275" s="6" t="s">
        <v>721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138</v>
      </c>
      <c r="B276" s="177">
        <v>43439</v>
      </c>
      <c r="C276" s="177"/>
      <c r="D276" s="178" t="s">
        <v>313</v>
      </c>
      <c r="E276" s="179" t="s">
        <v>564</v>
      </c>
      <c r="F276" s="179">
        <v>259.5</v>
      </c>
      <c r="G276" s="179"/>
      <c r="H276" s="179">
        <v>320</v>
      </c>
      <c r="I276" s="181">
        <v>320</v>
      </c>
      <c r="J276" s="151" t="s">
        <v>622</v>
      </c>
      <c r="K276" s="152">
        <f t="shared" si="122"/>
        <v>60.5</v>
      </c>
      <c r="L276" s="153">
        <f t="shared" si="123"/>
        <v>0.23314065510597304</v>
      </c>
      <c r="M276" s="148" t="s">
        <v>534</v>
      </c>
      <c r="N276" s="154">
        <v>44323</v>
      </c>
      <c r="O276" s="1"/>
      <c r="P276" s="1"/>
      <c r="Q276" s="1"/>
      <c r="R276" s="6" t="s">
        <v>721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139</v>
      </c>
      <c r="B277" s="190">
        <v>43439</v>
      </c>
      <c r="C277" s="190"/>
      <c r="D277" s="191" t="s">
        <v>735</v>
      </c>
      <c r="E277" s="192" t="s">
        <v>564</v>
      </c>
      <c r="F277" s="192">
        <v>715</v>
      </c>
      <c r="G277" s="192"/>
      <c r="H277" s="192">
        <v>445</v>
      </c>
      <c r="I277" s="193">
        <v>840</v>
      </c>
      <c r="J277" s="161" t="s">
        <v>736</v>
      </c>
      <c r="K277" s="162">
        <f t="shared" si="122"/>
        <v>-270</v>
      </c>
      <c r="L277" s="163">
        <f t="shared" si="123"/>
        <v>-0.3776223776223776</v>
      </c>
      <c r="M277" s="159" t="s">
        <v>546</v>
      </c>
      <c r="N277" s="156">
        <v>43800</v>
      </c>
      <c r="O277" s="1"/>
      <c r="P277" s="1"/>
      <c r="Q277" s="1"/>
      <c r="R277" s="6" t="s">
        <v>721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140</v>
      </c>
      <c r="B278" s="177">
        <v>43469</v>
      </c>
      <c r="C278" s="177"/>
      <c r="D278" s="178" t="s">
        <v>156</v>
      </c>
      <c r="E278" s="179" t="s">
        <v>564</v>
      </c>
      <c r="F278" s="179">
        <v>875</v>
      </c>
      <c r="G278" s="179"/>
      <c r="H278" s="179">
        <v>1165</v>
      </c>
      <c r="I278" s="181">
        <v>1185</v>
      </c>
      <c r="J278" s="151" t="s">
        <v>737</v>
      </c>
      <c r="K278" s="152">
        <f t="shared" si="122"/>
        <v>290</v>
      </c>
      <c r="L278" s="153">
        <f t="shared" si="123"/>
        <v>0.33142857142857141</v>
      </c>
      <c r="M278" s="148" t="s">
        <v>534</v>
      </c>
      <c r="N278" s="154">
        <v>43847</v>
      </c>
      <c r="O278" s="1"/>
      <c r="P278" s="1"/>
      <c r="Q278" s="1"/>
      <c r="R278" s="6" t="s">
        <v>721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141</v>
      </c>
      <c r="B279" s="177">
        <v>43559</v>
      </c>
      <c r="C279" s="177"/>
      <c r="D279" s="178" t="s">
        <v>329</v>
      </c>
      <c r="E279" s="179" t="s">
        <v>564</v>
      </c>
      <c r="F279" s="179">
        <f>387-14.63</f>
        <v>372.37</v>
      </c>
      <c r="G279" s="179"/>
      <c r="H279" s="179">
        <v>490</v>
      </c>
      <c r="I279" s="181">
        <v>490</v>
      </c>
      <c r="J279" s="151" t="s">
        <v>622</v>
      </c>
      <c r="K279" s="152">
        <f t="shared" si="122"/>
        <v>117.63</v>
      </c>
      <c r="L279" s="153">
        <f t="shared" si="123"/>
        <v>0.31589548030185027</v>
      </c>
      <c r="M279" s="148" t="s">
        <v>534</v>
      </c>
      <c r="N279" s="154">
        <v>43850</v>
      </c>
      <c r="O279" s="1"/>
      <c r="P279" s="1"/>
      <c r="Q279" s="1"/>
      <c r="R279" s="6" t="s">
        <v>721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142</v>
      </c>
      <c r="B280" s="190">
        <v>43578</v>
      </c>
      <c r="C280" s="190"/>
      <c r="D280" s="191" t="s">
        <v>738</v>
      </c>
      <c r="E280" s="192" t="s">
        <v>536</v>
      </c>
      <c r="F280" s="192">
        <v>220</v>
      </c>
      <c r="G280" s="192"/>
      <c r="H280" s="192">
        <v>127.5</v>
      </c>
      <c r="I280" s="193">
        <v>284</v>
      </c>
      <c r="J280" s="161" t="s">
        <v>739</v>
      </c>
      <c r="K280" s="162">
        <f t="shared" si="122"/>
        <v>-92.5</v>
      </c>
      <c r="L280" s="163">
        <f t="shared" si="123"/>
        <v>-0.42045454545454547</v>
      </c>
      <c r="M280" s="159" t="s">
        <v>546</v>
      </c>
      <c r="N280" s="156">
        <v>43896</v>
      </c>
      <c r="O280" s="1"/>
      <c r="P280" s="1"/>
      <c r="Q280" s="1"/>
      <c r="R280" s="6" t="s">
        <v>721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143</v>
      </c>
      <c r="B281" s="177">
        <v>43622</v>
      </c>
      <c r="C281" s="177"/>
      <c r="D281" s="178" t="s">
        <v>445</v>
      </c>
      <c r="E281" s="179" t="s">
        <v>536</v>
      </c>
      <c r="F281" s="179">
        <v>332.8</v>
      </c>
      <c r="G281" s="179"/>
      <c r="H281" s="179">
        <v>405</v>
      </c>
      <c r="I281" s="181">
        <v>419</v>
      </c>
      <c r="J281" s="151" t="s">
        <v>740</v>
      </c>
      <c r="K281" s="152">
        <f t="shared" si="122"/>
        <v>72.199999999999989</v>
      </c>
      <c r="L281" s="153">
        <f t="shared" si="123"/>
        <v>0.21694711538461534</v>
      </c>
      <c r="M281" s="148" t="s">
        <v>534</v>
      </c>
      <c r="N281" s="154">
        <v>43860</v>
      </c>
      <c r="O281" s="1"/>
      <c r="P281" s="1"/>
      <c r="Q281" s="1"/>
      <c r="R281" s="6" t="s">
        <v>725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0">
        <v>144</v>
      </c>
      <c r="B282" s="169">
        <v>43641</v>
      </c>
      <c r="C282" s="169"/>
      <c r="D282" s="170" t="s">
        <v>149</v>
      </c>
      <c r="E282" s="171" t="s">
        <v>564</v>
      </c>
      <c r="F282" s="171">
        <v>386</v>
      </c>
      <c r="G282" s="172"/>
      <c r="H282" s="172">
        <v>395</v>
      </c>
      <c r="I282" s="172">
        <v>452</v>
      </c>
      <c r="J282" s="173" t="s">
        <v>741</v>
      </c>
      <c r="K282" s="174">
        <f t="shared" si="122"/>
        <v>9</v>
      </c>
      <c r="L282" s="175">
        <f t="shared" si="123"/>
        <v>2.3316062176165803E-2</v>
      </c>
      <c r="M282" s="171" t="s">
        <v>655</v>
      </c>
      <c r="N282" s="169">
        <v>43868</v>
      </c>
      <c r="O282" s="1"/>
      <c r="P282" s="1"/>
      <c r="Q282" s="1"/>
      <c r="R282" s="6" t="s">
        <v>725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0">
        <v>145</v>
      </c>
      <c r="B283" s="169">
        <v>43707</v>
      </c>
      <c r="C283" s="169"/>
      <c r="D283" s="170" t="s">
        <v>130</v>
      </c>
      <c r="E283" s="171" t="s">
        <v>564</v>
      </c>
      <c r="F283" s="171">
        <v>137.5</v>
      </c>
      <c r="G283" s="172"/>
      <c r="H283" s="172">
        <v>138.5</v>
      </c>
      <c r="I283" s="172">
        <v>190</v>
      </c>
      <c r="J283" s="173" t="s">
        <v>759</v>
      </c>
      <c r="K283" s="174">
        <f t="shared" si="122"/>
        <v>1</v>
      </c>
      <c r="L283" s="175">
        <f t="shared" si="123"/>
        <v>7.2727272727272727E-3</v>
      </c>
      <c r="M283" s="171" t="s">
        <v>655</v>
      </c>
      <c r="N283" s="169">
        <v>44432</v>
      </c>
      <c r="O283" s="1"/>
      <c r="P283" s="1"/>
      <c r="Q283" s="1"/>
      <c r="R283" s="6" t="s">
        <v>721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146</v>
      </c>
      <c r="B284" s="177">
        <v>43731</v>
      </c>
      <c r="C284" s="177"/>
      <c r="D284" s="178" t="s">
        <v>401</v>
      </c>
      <c r="E284" s="179" t="s">
        <v>564</v>
      </c>
      <c r="F284" s="179">
        <v>235</v>
      </c>
      <c r="G284" s="179"/>
      <c r="H284" s="179">
        <v>295</v>
      </c>
      <c r="I284" s="181">
        <v>296</v>
      </c>
      <c r="J284" s="151" t="s">
        <v>742</v>
      </c>
      <c r="K284" s="152">
        <f t="shared" si="122"/>
        <v>60</v>
      </c>
      <c r="L284" s="153">
        <f t="shared" si="123"/>
        <v>0.25531914893617019</v>
      </c>
      <c r="M284" s="148" t="s">
        <v>534</v>
      </c>
      <c r="N284" s="154">
        <v>43844</v>
      </c>
      <c r="O284" s="1"/>
      <c r="P284" s="1"/>
      <c r="Q284" s="1"/>
      <c r="R284" s="6" t="s">
        <v>725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147</v>
      </c>
      <c r="B285" s="177">
        <v>43752</v>
      </c>
      <c r="C285" s="177"/>
      <c r="D285" s="178" t="s">
        <v>743</v>
      </c>
      <c r="E285" s="179" t="s">
        <v>564</v>
      </c>
      <c r="F285" s="179">
        <v>277.5</v>
      </c>
      <c r="G285" s="179"/>
      <c r="H285" s="179">
        <v>333</v>
      </c>
      <c r="I285" s="181">
        <v>333</v>
      </c>
      <c r="J285" s="151" t="s">
        <v>744</v>
      </c>
      <c r="K285" s="152">
        <f t="shared" si="122"/>
        <v>55.5</v>
      </c>
      <c r="L285" s="153">
        <f t="shared" si="123"/>
        <v>0.2</v>
      </c>
      <c r="M285" s="148" t="s">
        <v>534</v>
      </c>
      <c r="N285" s="154">
        <v>43846</v>
      </c>
      <c r="O285" s="1"/>
      <c r="P285" s="1"/>
      <c r="Q285" s="1"/>
      <c r="R285" s="6" t="s">
        <v>721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148</v>
      </c>
      <c r="B286" s="177">
        <v>43752</v>
      </c>
      <c r="C286" s="177"/>
      <c r="D286" s="178" t="s">
        <v>745</v>
      </c>
      <c r="E286" s="179" t="s">
        <v>564</v>
      </c>
      <c r="F286" s="179">
        <v>930</v>
      </c>
      <c r="G286" s="179"/>
      <c r="H286" s="179">
        <v>1165</v>
      </c>
      <c r="I286" s="181">
        <v>1200</v>
      </c>
      <c r="J286" s="151" t="s">
        <v>746</v>
      </c>
      <c r="K286" s="152">
        <f t="shared" si="122"/>
        <v>235</v>
      </c>
      <c r="L286" s="153">
        <f t="shared" si="123"/>
        <v>0.25268817204301075</v>
      </c>
      <c r="M286" s="148" t="s">
        <v>534</v>
      </c>
      <c r="N286" s="154">
        <v>43847</v>
      </c>
      <c r="O286" s="1"/>
      <c r="P286" s="1"/>
      <c r="Q286" s="1"/>
      <c r="R286" s="6" t="s">
        <v>725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149</v>
      </c>
      <c r="B287" s="177">
        <v>43753</v>
      </c>
      <c r="C287" s="177"/>
      <c r="D287" s="178" t="s">
        <v>747</v>
      </c>
      <c r="E287" s="179" t="s">
        <v>564</v>
      </c>
      <c r="F287" s="149">
        <v>111</v>
      </c>
      <c r="G287" s="179"/>
      <c r="H287" s="179">
        <v>141</v>
      </c>
      <c r="I287" s="181">
        <v>141</v>
      </c>
      <c r="J287" s="151" t="s">
        <v>549</v>
      </c>
      <c r="K287" s="152">
        <f t="shared" si="122"/>
        <v>30</v>
      </c>
      <c r="L287" s="153">
        <f t="shared" si="123"/>
        <v>0.27027027027027029</v>
      </c>
      <c r="M287" s="148" t="s">
        <v>534</v>
      </c>
      <c r="N287" s="154">
        <v>44328</v>
      </c>
      <c r="O287" s="1"/>
      <c r="P287" s="1"/>
      <c r="Q287" s="1"/>
      <c r="R287" s="6" t="s">
        <v>725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150</v>
      </c>
      <c r="B288" s="177">
        <v>43753</v>
      </c>
      <c r="C288" s="177"/>
      <c r="D288" s="178" t="s">
        <v>748</v>
      </c>
      <c r="E288" s="179" t="s">
        <v>564</v>
      </c>
      <c r="F288" s="149">
        <v>296</v>
      </c>
      <c r="G288" s="179"/>
      <c r="H288" s="179">
        <v>370</v>
      </c>
      <c r="I288" s="181">
        <v>370</v>
      </c>
      <c r="J288" s="151" t="s">
        <v>622</v>
      </c>
      <c r="K288" s="152">
        <f t="shared" ref="K288:K307" si="124">H288-F288</f>
        <v>74</v>
      </c>
      <c r="L288" s="153">
        <f t="shared" ref="L288:L307" si="125">K288/F288</f>
        <v>0.25</v>
      </c>
      <c r="M288" s="148" t="s">
        <v>534</v>
      </c>
      <c r="N288" s="154">
        <v>43853</v>
      </c>
      <c r="O288" s="1"/>
      <c r="P288" s="1"/>
      <c r="Q288" s="1"/>
      <c r="R288" s="6" t="s">
        <v>725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151</v>
      </c>
      <c r="B289" s="177">
        <v>43754</v>
      </c>
      <c r="C289" s="177"/>
      <c r="D289" s="178" t="s">
        <v>749</v>
      </c>
      <c r="E289" s="179" t="s">
        <v>564</v>
      </c>
      <c r="F289" s="149">
        <v>300</v>
      </c>
      <c r="G289" s="179"/>
      <c r="H289" s="179">
        <v>382.5</v>
      </c>
      <c r="I289" s="181">
        <v>344</v>
      </c>
      <c r="J289" s="151" t="s">
        <v>790</v>
      </c>
      <c r="K289" s="152">
        <f t="shared" si="124"/>
        <v>82.5</v>
      </c>
      <c r="L289" s="153">
        <f t="shared" si="125"/>
        <v>0.27500000000000002</v>
      </c>
      <c r="M289" s="148" t="s">
        <v>534</v>
      </c>
      <c r="N289" s="154">
        <v>44238</v>
      </c>
      <c r="O289" s="1"/>
      <c r="P289" s="1"/>
      <c r="Q289" s="1"/>
      <c r="R289" s="6" t="s">
        <v>725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152</v>
      </c>
      <c r="B290" s="177">
        <v>43832</v>
      </c>
      <c r="C290" s="177"/>
      <c r="D290" s="178" t="s">
        <v>750</v>
      </c>
      <c r="E290" s="179" t="s">
        <v>564</v>
      </c>
      <c r="F290" s="149">
        <v>495</v>
      </c>
      <c r="G290" s="179"/>
      <c r="H290" s="179">
        <v>595</v>
      </c>
      <c r="I290" s="181">
        <v>590</v>
      </c>
      <c r="J290" s="151" t="s">
        <v>789</v>
      </c>
      <c r="K290" s="152">
        <f t="shared" si="124"/>
        <v>100</v>
      </c>
      <c r="L290" s="153">
        <f t="shared" si="125"/>
        <v>0.20202020202020202</v>
      </c>
      <c r="M290" s="148" t="s">
        <v>534</v>
      </c>
      <c r="N290" s="154">
        <v>44589</v>
      </c>
      <c r="O290" s="1"/>
      <c r="P290" s="1"/>
      <c r="Q290" s="1"/>
      <c r="R290" s="6" t="s">
        <v>725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153</v>
      </c>
      <c r="B291" s="177">
        <v>43966</v>
      </c>
      <c r="C291" s="177"/>
      <c r="D291" s="178" t="s">
        <v>71</v>
      </c>
      <c r="E291" s="179" t="s">
        <v>564</v>
      </c>
      <c r="F291" s="149">
        <v>67.5</v>
      </c>
      <c r="G291" s="179"/>
      <c r="H291" s="179">
        <v>86</v>
      </c>
      <c r="I291" s="181">
        <v>86</v>
      </c>
      <c r="J291" s="151" t="s">
        <v>751</v>
      </c>
      <c r="K291" s="152">
        <f t="shared" si="124"/>
        <v>18.5</v>
      </c>
      <c r="L291" s="153">
        <f t="shared" si="125"/>
        <v>0.27407407407407408</v>
      </c>
      <c r="M291" s="148" t="s">
        <v>534</v>
      </c>
      <c r="N291" s="154">
        <v>44008</v>
      </c>
      <c r="O291" s="1"/>
      <c r="P291" s="1"/>
      <c r="Q291" s="1"/>
      <c r="R291" s="6" t="s">
        <v>725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154</v>
      </c>
      <c r="B292" s="177">
        <v>44035</v>
      </c>
      <c r="C292" s="177"/>
      <c r="D292" s="178" t="s">
        <v>444</v>
      </c>
      <c r="E292" s="179" t="s">
        <v>564</v>
      </c>
      <c r="F292" s="149">
        <v>231</v>
      </c>
      <c r="G292" s="179"/>
      <c r="H292" s="179">
        <v>281</v>
      </c>
      <c r="I292" s="181">
        <v>281</v>
      </c>
      <c r="J292" s="151" t="s">
        <v>622</v>
      </c>
      <c r="K292" s="152">
        <f t="shared" si="124"/>
        <v>50</v>
      </c>
      <c r="L292" s="153">
        <f t="shared" si="125"/>
        <v>0.21645021645021645</v>
      </c>
      <c r="M292" s="148" t="s">
        <v>534</v>
      </c>
      <c r="N292" s="154">
        <v>44358</v>
      </c>
      <c r="O292" s="1"/>
      <c r="P292" s="1"/>
      <c r="Q292" s="1"/>
      <c r="R292" s="6" t="s">
        <v>725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155</v>
      </c>
      <c r="B293" s="177">
        <v>44092</v>
      </c>
      <c r="C293" s="177"/>
      <c r="D293" s="178" t="s">
        <v>385</v>
      </c>
      <c r="E293" s="179" t="s">
        <v>564</v>
      </c>
      <c r="F293" s="179">
        <v>206</v>
      </c>
      <c r="G293" s="179"/>
      <c r="H293" s="179">
        <v>248</v>
      </c>
      <c r="I293" s="181">
        <v>248</v>
      </c>
      <c r="J293" s="151" t="s">
        <v>622</v>
      </c>
      <c r="K293" s="152">
        <f t="shared" si="124"/>
        <v>42</v>
      </c>
      <c r="L293" s="153">
        <f t="shared" si="125"/>
        <v>0.20388349514563106</v>
      </c>
      <c r="M293" s="148" t="s">
        <v>534</v>
      </c>
      <c r="N293" s="154">
        <v>44214</v>
      </c>
      <c r="O293" s="1"/>
      <c r="P293" s="1"/>
      <c r="Q293" s="1"/>
      <c r="R293" s="6" t="s">
        <v>725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156</v>
      </c>
      <c r="B294" s="177">
        <v>44140</v>
      </c>
      <c r="C294" s="177"/>
      <c r="D294" s="178" t="s">
        <v>385</v>
      </c>
      <c r="E294" s="179" t="s">
        <v>564</v>
      </c>
      <c r="F294" s="179">
        <v>182.5</v>
      </c>
      <c r="G294" s="179"/>
      <c r="H294" s="179">
        <v>248</v>
      </c>
      <c r="I294" s="181">
        <v>248</v>
      </c>
      <c r="J294" s="151" t="s">
        <v>622</v>
      </c>
      <c r="K294" s="152">
        <f t="shared" si="124"/>
        <v>65.5</v>
      </c>
      <c r="L294" s="153">
        <f t="shared" si="125"/>
        <v>0.35890410958904112</v>
      </c>
      <c r="M294" s="148" t="s">
        <v>534</v>
      </c>
      <c r="N294" s="154">
        <v>44214</v>
      </c>
      <c r="O294" s="1"/>
      <c r="P294" s="1"/>
      <c r="Q294" s="1"/>
      <c r="R294" s="6" t="s">
        <v>725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157</v>
      </c>
      <c r="B295" s="177">
        <v>44140</v>
      </c>
      <c r="C295" s="177"/>
      <c r="D295" s="178" t="s">
        <v>313</v>
      </c>
      <c r="E295" s="179" t="s">
        <v>564</v>
      </c>
      <c r="F295" s="179">
        <v>247.5</v>
      </c>
      <c r="G295" s="179"/>
      <c r="H295" s="179">
        <v>320</v>
      </c>
      <c r="I295" s="181">
        <v>320</v>
      </c>
      <c r="J295" s="151" t="s">
        <v>622</v>
      </c>
      <c r="K295" s="152">
        <f t="shared" si="124"/>
        <v>72.5</v>
      </c>
      <c r="L295" s="153">
        <f t="shared" si="125"/>
        <v>0.29292929292929293</v>
      </c>
      <c r="M295" s="148" t="s">
        <v>534</v>
      </c>
      <c r="N295" s="154">
        <v>44323</v>
      </c>
      <c r="O295" s="1"/>
      <c r="P295" s="1"/>
      <c r="Q295" s="1"/>
      <c r="R295" s="6" t="s">
        <v>725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158</v>
      </c>
      <c r="B296" s="177">
        <v>44140</v>
      </c>
      <c r="C296" s="177"/>
      <c r="D296" s="178" t="s">
        <v>266</v>
      </c>
      <c r="E296" s="179" t="s">
        <v>564</v>
      </c>
      <c r="F296" s="149">
        <v>925</v>
      </c>
      <c r="G296" s="179"/>
      <c r="H296" s="179">
        <v>1095</v>
      </c>
      <c r="I296" s="181">
        <v>1093</v>
      </c>
      <c r="J296" s="151" t="s">
        <v>752</v>
      </c>
      <c r="K296" s="152">
        <f t="shared" si="124"/>
        <v>170</v>
      </c>
      <c r="L296" s="153">
        <f t="shared" si="125"/>
        <v>0.18378378378378379</v>
      </c>
      <c r="M296" s="148" t="s">
        <v>534</v>
      </c>
      <c r="N296" s="154">
        <v>44201</v>
      </c>
      <c r="O296" s="1"/>
      <c r="P296" s="1"/>
      <c r="Q296" s="1"/>
      <c r="R296" s="6" t="s">
        <v>725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159</v>
      </c>
      <c r="B297" s="177">
        <v>44140</v>
      </c>
      <c r="C297" s="177"/>
      <c r="D297" s="178" t="s">
        <v>329</v>
      </c>
      <c r="E297" s="179" t="s">
        <v>564</v>
      </c>
      <c r="F297" s="149">
        <v>332.5</v>
      </c>
      <c r="G297" s="179"/>
      <c r="H297" s="179">
        <v>393</v>
      </c>
      <c r="I297" s="181">
        <v>406</v>
      </c>
      <c r="J297" s="151" t="s">
        <v>753</v>
      </c>
      <c r="K297" s="152">
        <f t="shared" si="124"/>
        <v>60.5</v>
      </c>
      <c r="L297" s="153">
        <f t="shared" si="125"/>
        <v>0.18195488721804512</v>
      </c>
      <c r="M297" s="148" t="s">
        <v>534</v>
      </c>
      <c r="N297" s="154">
        <v>44256</v>
      </c>
      <c r="O297" s="1"/>
      <c r="P297" s="1"/>
      <c r="Q297" s="1"/>
      <c r="R297" s="6" t="s">
        <v>725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160</v>
      </c>
      <c r="B298" s="177">
        <v>44141</v>
      </c>
      <c r="C298" s="177"/>
      <c r="D298" s="178" t="s">
        <v>444</v>
      </c>
      <c r="E298" s="179" t="s">
        <v>564</v>
      </c>
      <c r="F298" s="149">
        <v>231</v>
      </c>
      <c r="G298" s="179"/>
      <c r="H298" s="179">
        <v>281</v>
      </c>
      <c r="I298" s="181">
        <v>281</v>
      </c>
      <c r="J298" s="151" t="s">
        <v>622</v>
      </c>
      <c r="K298" s="152">
        <f t="shared" si="124"/>
        <v>50</v>
      </c>
      <c r="L298" s="153">
        <f t="shared" si="125"/>
        <v>0.21645021645021645</v>
      </c>
      <c r="M298" s="148" t="s">
        <v>534</v>
      </c>
      <c r="N298" s="154">
        <v>44358</v>
      </c>
      <c r="O298" s="1"/>
      <c r="P298" s="1"/>
      <c r="Q298" s="1"/>
      <c r="R298" s="6" t="s">
        <v>725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161</v>
      </c>
      <c r="B299" s="177">
        <v>44187</v>
      </c>
      <c r="C299" s="177"/>
      <c r="D299" s="178" t="s">
        <v>420</v>
      </c>
      <c r="E299" s="179" t="s">
        <v>564</v>
      </c>
      <c r="F299" s="149">
        <v>190</v>
      </c>
      <c r="G299" s="179"/>
      <c r="H299" s="179">
        <v>239</v>
      </c>
      <c r="I299" s="181">
        <v>239</v>
      </c>
      <c r="J299" s="151" t="s">
        <v>839</v>
      </c>
      <c r="K299" s="152">
        <f t="shared" si="124"/>
        <v>49</v>
      </c>
      <c r="L299" s="153">
        <f t="shared" si="125"/>
        <v>0.25789473684210529</v>
      </c>
      <c r="M299" s="148" t="s">
        <v>534</v>
      </c>
      <c r="N299" s="154">
        <v>44844</v>
      </c>
      <c r="O299" s="1"/>
      <c r="P299" s="1"/>
      <c r="Q299" s="1"/>
      <c r="R299" s="6" t="s">
        <v>725</v>
      </c>
    </row>
    <row r="300" spans="1:26" ht="12.75" customHeight="1">
      <c r="A300" s="176">
        <v>162</v>
      </c>
      <c r="B300" s="177">
        <v>44258</v>
      </c>
      <c r="C300" s="177"/>
      <c r="D300" s="178" t="s">
        <v>750</v>
      </c>
      <c r="E300" s="179" t="s">
        <v>564</v>
      </c>
      <c r="F300" s="149">
        <v>495</v>
      </c>
      <c r="G300" s="179"/>
      <c r="H300" s="179">
        <v>595</v>
      </c>
      <c r="I300" s="181">
        <v>590</v>
      </c>
      <c r="J300" s="151" t="s">
        <v>789</v>
      </c>
      <c r="K300" s="152">
        <f t="shared" si="124"/>
        <v>100</v>
      </c>
      <c r="L300" s="153">
        <f t="shared" si="125"/>
        <v>0.20202020202020202</v>
      </c>
      <c r="M300" s="148" t="s">
        <v>534</v>
      </c>
      <c r="N300" s="154">
        <v>44589</v>
      </c>
      <c r="O300" s="1"/>
      <c r="P300" s="1"/>
      <c r="R300" s="6" t="s">
        <v>725</v>
      </c>
    </row>
    <row r="301" spans="1:26" ht="12.75" customHeight="1">
      <c r="A301" s="176">
        <v>163</v>
      </c>
      <c r="B301" s="177">
        <v>44274</v>
      </c>
      <c r="C301" s="177"/>
      <c r="D301" s="178" t="s">
        <v>329</v>
      </c>
      <c r="E301" s="179" t="s">
        <v>564</v>
      </c>
      <c r="F301" s="149">
        <v>355</v>
      </c>
      <c r="G301" s="179"/>
      <c r="H301" s="179">
        <v>422.5</v>
      </c>
      <c r="I301" s="181">
        <v>420</v>
      </c>
      <c r="J301" s="151" t="s">
        <v>754</v>
      </c>
      <c r="K301" s="152">
        <f t="shared" si="124"/>
        <v>67.5</v>
      </c>
      <c r="L301" s="153">
        <f t="shared" si="125"/>
        <v>0.19014084507042253</v>
      </c>
      <c r="M301" s="148" t="s">
        <v>534</v>
      </c>
      <c r="N301" s="154">
        <v>44361</v>
      </c>
      <c r="O301" s="1"/>
      <c r="R301" s="194" t="s">
        <v>725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164</v>
      </c>
      <c r="B302" s="177">
        <v>44295</v>
      </c>
      <c r="C302" s="177"/>
      <c r="D302" s="178" t="s">
        <v>755</v>
      </c>
      <c r="E302" s="179" t="s">
        <v>564</v>
      </c>
      <c r="F302" s="149">
        <v>555</v>
      </c>
      <c r="G302" s="179"/>
      <c r="H302" s="179">
        <v>663</v>
      </c>
      <c r="I302" s="181">
        <v>663</v>
      </c>
      <c r="J302" s="151" t="s">
        <v>756</v>
      </c>
      <c r="K302" s="152">
        <f t="shared" si="124"/>
        <v>108</v>
      </c>
      <c r="L302" s="153">
        <f t="shared" si="125"/>
        <v>0.19459459459459461</v>
      </c>
      <c r="M302" s="148" t="s">
        <v>534</v>
      </c>
      <c r="N302" s="154">
        <v>44321</v>
      </c>
      <c r="O302" s="1"/>
      <c r="P302" s="1"/>
      <c r="Q302" s="1"/>
      <c r="R302" s="194" t="s">
        <v>725</v>
      </c>
    </row>
    <row r="303" spans="1:26" ht="12.75" customHeight="1">
      <c r="A303" s="176">
        <v>165</v>
      </c>
      <c r="B303" s="177">
        <v>44308</v>
      </c>
      <c r="C303" s="177"/>
      <c r="D303" s="178" t="s">
        <v>357</v>
      </c>
      <c r="E303" s="179" t="s">
        <v>564</v>
      </c>
      <c r="F303" s="149">
        <v>126.5</v>
      </c>
      <c r="G303" s="179"/>
      <c r="H303" s="179">
        <v>155</v>
      </c>
      <c r="I303" s="181">
        <v>155</v>
      </c>
      <c r="J303" s="151" t="s">
        <v>622</v>
      </c>
      <c r="K303" s="152">
        <f t="shared" si="124"/>
        <v>28.5</v>
      </c>
      <c r="L303" s="153">
        <f t="shared" si="125"/>
        <v>0.22529644268774704</v>
      </c>
      <c r="M303" s="148" t="s">
        <v>534</v>
      </c>
      <c r="N303" s="154">
        <v>44362</v>
      </c>
      <c r="O303" s="1"/>
      <c r="R303" s="194" t="s">
        <v>725</v>
      </c>
    </row>
    <row r="304" spans="1:26" ht="12.75" customHeight="1">
      <c r="A304" s="219">
        <v>166</v>
      </c>
      <c r="B304" s="220">
        <v>44368</v>
      </c>
      <c r="C304" s="220"/>
      <c r="D304" s="221" t="s">
        <v>374</v>
      </c>
      <c r="E304" s="222" t="s">
        <v>564</v>
      </c>
      <c r="F304" s="223">
        <v>287.5</v>
      </c>
      <c r="G304" s="222"/>
      <c r="H304" s="222">
        <v>245</v>
      </c>
      <c r="I304" s="224">
        <v>344</v>
      </c>
      <c r="J304" s="161" t="s">
        <v>785</v>
      </c>
      <c r="K304" s="162">
        <f t="shared" si="124"/>
        <v>-42.5</v>
      </c>
      <c r="L304" s="163">
        <f t="shared" si="125"/>
        <v>-0.14782608695652175</v>
      </c>
      <c r="M304" s="159" t="s">
        <v>546</v>
      </c>
      <c r="N304" s="156">
        <v>44508</v>
      </c>
      <c r="O304" s="1"/>
      <c r="R304" s="194" t="s">
        <v>725</v>
      </c>
    </row>
    <row r="305" spans="1:18" ht="12.75" customHeight="1">
      <c r="A305" s="176">
        <v>167</v>
      </c>
      <c r="B305" s="177">
        <v>44368</v>
      </c>
      <c r="C305" s="177"/>
      <c r="D305" s="178" t="s">
        <v>444</v>
      </c>
      <c r="E305" s="179" t="s">
        <v>564</v>
      </c>
      <c r="F305" s="149">
        <v>241</v>
      </c>
      <c r="G305" s="179"/>
      <c r="H305" s="179">
        <v>298</v>
      </c>
      <c r="I305" s="181">
        <v>320</v>
      </c>
      <c r="J305" s="151" t="s">
        <v>622</v>
      </c>
      <c r="K305" s="152">
        <f t="shared" si="124"/>
        <v>57</v>
      </c>
      <c r="L305" s="153">
        <f t="shared" si="125"/>
        <v>0.23651452282157676</v>
      </c>
      <c r="M305" s="148" t="s">
        <v>534</v>
      </c>
      <c r="N305" s="154">
        <v>44802</v>
      </c>
      <c r="O305" s="41"/>
      <c r="R305" s="194" t="s">
        <v>725</v>
      </c>
    </row>
    <row r="306" spans="1:18" ht="12.75" customHeight="1">
      <c r="A306" s="176">
        <v>168</v>
      </c>
      <c r="B306" s="177">
        <v>44406</v>
      </c>
      <c r="C306" s="177"/>
      <c r="D306" s="178" t="s">
        <v>357</v>
      </c>
      <c r="E306" s="179" t="s">
        <v>564</v>
      </c>
      <c r="F306" s="149">
        <v>162.5</v>
      </c>
      <c r="G306" s="179"/>
      <c r="H306" s="179">
        <v>200</v>
      </c>
      <c r="I306" s="181">
        <v>200</v>
      </c>
      <c r="J306" s="151" t="s">
        <v>622</v>
      </c>
      <c r="K306" s="152">
        <f t="shared" si="124"/>
        <v>37.5</v>
      </c>
      <c r="L306" s="153">
        <f t="shared" si="125"/>
        <v>0.23076923076923078</v>
      </c>
      <c r="M306" s="148" t="s">
        <v>534</v>
      </c>
      <c r="N306" s="154">
        <v>44802</v>
      </c>
      <c r="O306" s="1"/>
      <c r="R306" s="194" t="s">
        <v>725</v>
      </c>
    </row>
    <row r="307" spans="1:18" ht="12.75" customHeight="1">
      <c r="A307" s="176">
        <v>169</v>
      </c>
      <c r="B307" s="177">
        <v>44462</v>
      </c>
      <c r="C307" s="177"/>
      <c r="D307" s="178" t="s">
        <v>761</v>
      </c>
      <c r="E307" s="179" t="s">
        <v>564</v>
      </c>
      <c r="F307" s="149">
        <v>1235</v>
      </c>
      <c r="G307" s="179"/>
      <c r="H307" s="179">
        <v>1505</v>
      </c>
      <c r="I307" s="181">
        <v>1500</v>
      </c>
      <c r="J307" s="151" t="s">
        <v>622</v>
      </c>
      <c r="K307" s="152">
        <f t="shared" si="124"/>
        <v>270</v>
      </c>
      <c r="L307" s="153">
        <f t="shared" si="125"/>
        <v>0.21862348178137653</v>
      </c>
      <c r="M307" s="148" t="s">
        <v>534</v>
      </c>
      <c r="N307" s="154">
        <v>44564</v>
      </c>
      <c r="O307" s="1"/>
      <c r="R307" s="194" t="s">
        <v>725</v>
      </c>
    </row>
    <row r="308" spans="1:18" ht="12.75" customHeight="1">
      <c r="A308" s="206">
        <v>170</v>
      </c>
      <c r="B308" s="207">
        <v>44480</v>
      </c>
      <c r="C308" s="207"/>
      <c r="D308" s="208" t="s">
        <v>763</v>
      </c>
      <c r="E308" s="209" t="s">
        <v>564</v>
      </c>
      <c r="F308" s="54">
        <v>58.75</v>
      </c>
      <c r="G308" s="209"/>
      <c r="H308" s="306"/>
      <c r="I308" s="213"/>
      <c r="J308" s="307" t="s">
        <v>537</v>
      </c>
      <c r="K308" s="206"/>
      <c r="L308" s="207"/>
      <c r="M308" s="207"/>
      <c r="N308" s="208"/>
      <c r="O308" s="41"/>
      <c r="R308" s="194" t="s">
        <v>725</v>
      </c>
    </row>
    <row r="309" spans="1:18" ht="12.75" customHeight="1">
      <c r="A309" s="210">
        <v>171</v>
      </c>
      <c r="B309" s="211">
        <v>44481</v>
      </c>
      <c r="C309" s="211"/>
      <c r="D309" s="212" t="s">
        <v>255</v>
      </c>
      <c r="E309" s="213" t="s">
        <v>564</v>
      </c>
      <c r="F309" s="214" t="s">
        <v>765</v>
      </c>
      <c r="G309" s="213"/>
      <c r="H309" s="213"/>
      <c r="I309" s="213">
        <v>380</v>
      </c>
      <c r="J309" s="215" t="s">
        <v>537</v>
      </c>
      <c r="K309" s="210"/>
      <c r="L309" s="211"/>
      <c r="M309" s="211"/>
      <c r="N309" s="212"/>
      <c r="O309" s="41"/>
      <c r="R309" s="194" t="s">
        <v>725</v>
      </c>
    </row>
    <row r="310" spans="1:18" ht="12.75" customHeight="1">
      <c r="A310" s="176">
        <v>172</v>
      </c>
      <c r="B310" s="177">
        <v>44481</v>
      </c>
      <c r="C310" s="177"/>
      <c r="D310" s="178" t="s">
        <v>380</v>
      </c>
      <c r="E310" s="179" t="s">
        <v>564</v>
      </c>
      <c r="F310" s="149">
        <v>45.5</v>
      </c>
      <c r="G310" s="179"/>
      <c r="H310" s="179">
        <v>56.5</v>
      </c>
      <c r="I310" s="181">
        <v>56</v>
      </c>
      <c r="J310" s="151" t="s">
        <v>862</v>
      </c>
      <c r="K310" s="152">
        <f>H310-F310</f>
        <v>11</v>
      </c>
      <c r="L310" s="153">
        <f>K310/F310</f>
        <v>0.24175824175824176</v>
      </c>
      <c r="M310" s="148" t="s">
        <v>534</v>
      </c>
      <c r="N310" s="154">
        <v>44881</v>
      </c>
      <c r="O310" s="41"/>
      <c r="R310" s="194"/>
    </row>
    <row r="311" spans="1:18" ht="12.75" customHeight="1">
      <c r="A311" s="176">
        <v>173</v>
      </c>
      <c r="B311" s="177">
        <v>44551</v>
      </c>
      <c r="C311" s="177"/>
      <c r="D311" s="178" t="s">
        <v>118</v>
      </c>
      <c r="E311" s="179" t="s">
        <v>564</v>
      </c>
      <c r="F311" s="149">
        <v>2300</v>
      </c>
      <c r="G311" s="179"/>
      <c r="H311" s="179">
        <f>(2820+2200)/2</f>
        <v>2510</v>
      </c>
      <c r="I311" s="181">
        <v>3000</v>
      </c>
      <c r="J311" s="151" t="s">
        <v>797</v>
      </c>
      <c r="K311" s="152">
        <f>H311-F311</f>
        <v>210</v>
      </c>
      <c r="L311" s="153">
        <f>K311/F311</f>
        <v>9.1304347826086957E-2</v>
      </c>
      <c r="M311" s="148" t="s">
        <v>534</v>
      </c>
      <c r="N311" s="154">
        <v>44649</v>
      </c>
      <c r="O311" s="1"/>
      <c r="R311" s="194"/>
    </row>
    <row r="312" spans="1:18" ht="12.75" customHeight="1">
      <c r="A312" s="216">
        <v>174</v>
      </c>
      <c r="B312" s="211">
        <v>44606</v>
      </c>
      <c r="C312" s="216"/>
      <c r="D312" s="216" t="s">
        <v>399</v>
      </c>
      <c r="E312" s="213" t="s">
        <v>564</v>
      </c>
      <c r="F312" s="213" t="s">
        <v>792</v>
      </c>
      <c r="G312" s="213"/>
      <c r="H312" s="213"/>
      <c r="I312" s="213">
        <v>764</v>
      </c>
      <c r="J312" s="213" t="s">
        <v>537</v>
      </c>
      <c r="K312" s="213"/>
      <c r="L312" s="213"/>
      <c r="M312" s="213"/>
      <c r="N312" s="216"/>
      <c r="O312" s="41"/>
      <c r="R312" s="194"/>
    </row>
    <row r="313" spans="1:18" ht="12.75" customHeight="1">
      <c r="A313" s="176">
        <v>175</v>
      </c>
      <c r="B313" s="177">
        <v>44613</v>
      </c>
      <c r="C313" s="177"/>
      <c r="D313" s="178" t="s">
        <v>761</v>
      </c>
      <c r="E313" s="179" t="s">
        <v>564</v>
      </c>
      <c r="F313" s="149">
        <v>1255</v>
      </c>
      <c r="G313" s="179"/>
      <c r="H313" s="179">
        <v>1515</v>
      </c>
      <c r="I313" s="181">
        <v>1510</v>
      </c>
      <c r="J313" s="151" t="s">
        <v>622</v>
      </c>
      <c r="K313" s="152">
        <f>H313-F313</f>
        <v>260</v>
      </c>
      <c r="L313" s="153">
        <f>K313/F313</f>
        <v>0.20717131474103587</v>
      </c>
      <c r="M313" s="148" t="s">
        <v>534</v>
      </c>
      <c r="N313" s="154">
        <v>44834</v>
      </c>
      <c r="O313" s="41"/>
      <c r="R313" s="194"/>
    </row>
    <row r="314" spans="1:18" ht="12.75" customHeight="1">
      <c r="A314">
        <v>176</v>
      </c>
      <c r="B314" s="211">
        <v>44670</v>
      </c>
      <c r="C314" s="211"/>
      <c r="D314" s="216" t="s">
        <v>499</v>
      </c>
      <c r="E314" s="241" t="s">
        <v>564</v>
      </c>
      <c r="F314" s="213" t="s">
        <v>799</v>
      </c>
      <c r="G314" s="213"/>
      <c r="H314" s="213"/>
      <c r="I314" s="213">
        <v>553</v>
      </c>
      <c r="J314" s="213" t="s">
        <v>537</v>
      </c>
      <c r="K314" s="213"/>
      <c r="L314" s="213"/>
      <c r="M314" s="213"/>
      <c r="N314" s="213"/>
      <c r="O314" s="41"/>
      <c r="R314" s="194"/>
    </row>
    <row r="315" spans="1:18" ht="12.75" customHeight="1">
      <c r="A315" s="176">
        <v>177</v>
      </c>
      <c r="B315" s="177">
        <v>44746</v>
      </c>
      <c r="C315" s="177"/>
      <c r="D315" s="178" t="s">
        <v>832</v>
      </c>
      <c r="E315" s="179" t="s">
        <v>564</v>
      </c>
      <c r="F315" s="149">
        <v>207.5</v>
      </c>
      <c r="G315" s="179"/>
      <c r="H315" s="179">
        <v>254</v>
      </c>
      <c r="I315" s="181">
        <v>254</v>
      </c>
      <c r="J315" s="151" t="s">
        <v>622</v>
      </c>
      <c r="K315" s="152">
        <f>H315-F315</f>
        <v>46.5</v>
      </c>
      <c r="L315" s="153">
        <f>K315/F315</f>
        <v>0.22409638554216868</v>
      </c>
      <c r="M315" s="148" t="s">
        <v>534</v>
      </c>
      <c r="N315" s="154">
        <v>44792</v>
      </c>
      <c r="O315" s="1"/>
      <c r="R315" s="194"/>
    </row>
    <row r="316" spans="1:18" ht="12.75" customHeight="1">
      <c r="A316" s="176">
        <v>178</v>
      </c>
      <c r="B316" s="177">
        <v>44775</v>
      </c>
      <c r="C316" s="177"/>
      <c r="D316" s="178" t="s">
        <v>446</v>
      </c>
      <c r="E316" s="179" t="s">
        <v>564</v>
      </c>
      <c r="F316" s="149">
        <v>31.25</v>
      </c>
      <c r="G316" s="179"/>
      <c r="H316" s="179">
        <v>38.75</v>
      </c>
      <c r="I316" s="181">
        <v>38</v>
      </c>
      <c r="J316" s="151" t="s">
        <v>622</v>
      </c>
      <c r="K316" s="152">
        <f>H316-F316</f>
        <v>7.5</v>
      </c>
      <c r="L316" s="153">
        <f>K316/F316</f>
        <v>0.24</v>
      </c>
      <c r="M316" s="148" t="s">
        <v>534</v>
      </c>
      <c r="N316" s="154">
        <v>44844</v>
      </c>
      <c r="O316" s="41"/>
      <c r="R316" s="54"/>
    </row>
    <row r="317" spans="1:18" ht="12.75" customHeight="1">
      <c r="A317" s="210">
        <v>179</v>
      </c>
      <c r="B317" s="211">
        <v>44841</v>
      </c>
      <c r="C317" s="216"/>
      <c r="D317" s="216" t="s">
        <v>837</v>
      </c>
      <c r="E317" s="241" t="s">
        <v>564</v>
      </c>
      <c r="F317" s="213" t="s">
        <v>838</v>
      </c>
      <c r="G317" s="213"/>
      <c r="H317" s="213"/>
      <c r="I317" s="213">
        <v>840</v>
      </c>
      <c r="J317" s="213" t="s">
        <v>537</v>
      </c>
      <c r="K317" s="213"/>
      <c r="L317" s="213"/>
      <c r="M317" s="213"/>
      <c r="N317" s="213"/>
      <c r="O317" s="41"/>
      <c r="Q317" s="197"/>
      <c r="R317" s="54"/>
    </row>
    <row r="318" spans="1:18" ht="12.75" customHeight="1">
      <c r="A318" s="210">
        <v>180</v>
      </c>
      <c r="B318" s="211">
        <v>44844</v>
      </c>
      <c r="C318" s="216"/>
      <c r="D318" s="216" t="s">
        <v>401</v>
      </c>
      <c r="E318" s="241" t="s">
        <v>564</v>
      </c>
      <c r="F318" s="213" t="s">
        <v>840</v>
      </c>
      <c r="G318" s="213"/>
      <c r="H318" s="213"/>
      <c r="I318" s="213">
        <v>291</v>
      </c>
      <c r="J318" s="213" t="s">
        <v>537</v>
      </c>
      <c r="K318" s="213"/>
      <c r="L318" s="213"/>
      <c r="M318" s="213"/>
      <c r="N318" s="213"/>
      <c r="O318" s="41"/>
      <c r="Q318" s="197"/>
      <c r="R318" s="54"/>
    </row>
    <row r="319" spans="1:18" ht="12.75" customHeight="1">
      <c r="A319" s="210">
        <v>181</v>
      </c>
      <c r="B319" s="211">
        <v>44845</v>
      </c>
      <c r="C319" s="216"/>
      <c r="D319" s="216" t="s">
        <v>399</v>
      </c>
      <c r="E319" s="241" t="s">
        <v>564</v>
      </c>
      <c r="F319" s="213" t="s">
        <v>861</v>
      </c>
      <c r="G319" s="213"/>
      <c r="H319" s="213"/>
      <c r="I319" s="213">
        <v>765</v>
      </c>
      <c r="J319" s="213" t="s">
        <v>537</v>
      </c>
      <c r="K319" s="213"/>
      <c r="L319" s="213"/>
      <c r="M319" s="213"/>
      <c r="N319" s="213"/>
      <c r="O319" s="41"/>
      <c r="Q319" s="197"/>
      <c r="R319" s="54"/>
    </row>
    <row r="320" spans="1:18" ht="12.75" customHeight="1">
      <c r="A320" s="285">
        <v>182</v>
      </c>
      <c r="B320" s="211">
        <v>44981</v>
      </c>
      <c r="C320" s="211"/>
      <c r="D320" s="216" t="s">
        <v>818</v>
      </c>
      <c r="E320" s="241" t="s">
        <v>564</v>
      </c>
      <c r="F320" s="241" t="s">
        <v>867</v>
      </c>
      <c r="G320" s="213"/>
      <c r="H320" s="213"/>
      <c r="I320" s="213">
        <v>2080</v>
      </c>
      <c r="J320" s="213" t="s">
        <v>537</v>
      </c>
      <c r="K320" s="213"/>
      <c r="L320" s="213"/>
      <c r="M320" s="213"/>
      <c r="N320" s="213"/>
      <c r="O320" s="41"/>
      <c r="R320" s="54"/>
    </row>
    <row r="321" spans="1:18" ht="12.75" customHeight="1">
      <c r="A321" s="176">
        <v>183</v>
      </c>
      <c r="B321" s="177">
        <v>44986</v>
      </c>
      <c r="C321" s="177"/>
      <c r="D321" s="178" t="s">
        <v>446</v>
      </c>
      <c r="E321" s="179" t="s">
        <v>564</v>
      </c>
      <c r="F321" s="149">
        <v>57.5</v>
      </c>
      <c r="G321" s="179"/>
      <c r="H321" s="179">
        <v>120</v>
      </c>
      <c r="I321" s="181">
        <v>120</v>
      </c>
      <c r="J321" s="151" t="s">
        <v>622</v>
      </c>
      <c r="K321" s="152">
        <f>H321-F321</f>
        <v>62.5</v>
      </c>
      <c r="L321" s="153">
        <f>K321/F321</f>
        <v>1.0869565217391304</v>
      </c>
      <c r="M321" s="148" t="s">
        <v>534</v>
      </c>
      <c r="N321" s="154">
        <v>45415</v>
      </c>
      <c r="O321" s="41"/>
      <c r="R321" s="54"/>
    </row>
    <row r="322" spans="1:18" ht="12.75" customHeight="1">
      <c r="A322" s="285">
        <v>184</v>
      </c>
      <c r="B322" s="211">
        <v>45008</v>
      </c>
      <c r="C322" s="211"/>
      <c r="D322" s="216" t="s">
        <v>459</v>
      </c>
      <c r="E322" s="241" t="s">
        <v>564</v>
      </c>
      <c r="F322" s="241" t="s">
        <v>875</v>
      </c>
      <c r="G322" s="213"/>
      <c r="H322" s="213"/>
      <c r="I322" s="213">
        <v>3523</v>
      </c>
      <c r="J322" s="213" t="s">
        <v>537</v>
      </c>
      <c r="K322" s="213"/>
      <c r="L322" s="213"/>
      <c r="M322" s="213"/>
      <c r="N322" s="213"/>
      <c r="O322" s="41"/>
      <c r="R322" s="54"/>
    </row>
    <row r="323" spans="1:18" ht="12.75" customHeight="1">
      <c r="A323" s="210">
        <v>185</v>
      </c>
      <c r="B323" s="211">
        <v>45027</v>
      </c>
      <c r="C323" s="216"/>
      <c r="D323" s="216" t="s">
        <v>879</v>
      </c>
      <c r="E323" s="241" t="s">
        <v>564</v>
      </c>
      <c r="F323" s="213" t="s">
        <v>880</v>
      </c>
      <c r="G323" s="213"/>
      <c r="H323" s="213"/>
      <c r="I323" s="213">
        <v>810</v>
      </c>
      <c r="J323" s="213" t="s">
        <v>537</v>
      </c>
      <c r="K323" s="213"/>
      <c r="L323" s="213"/>
      <c r="M323" s="213"/>
      <c r="N323" s="213"/>
      <c r="O323" s="41"/>
      <c r="R323" s="54"/>
    </row>
    <row r="324" spans="1:18" ht="12.75" customHeight="1">
      <c r="A324" s="210">
        <v>186</v>
      </c>
      <c r="B324" s="211">
        <v>45050</v>
      </c>
      <c r="C324" s="216"/>
      <c r="D324" s="216" t="s">
        <v>284</v>
      </c>
      <c r="E324" s="241" t="s">
        <v>564</v>
      </c>
      <c r="F324" s="213" t="s">
        <v>928</v>
      </c>
      <c r="G324" s="213"/>
      <c r="H324" s="213"/>
      <c r="I324" s="213">
        <v>5040</v>
      </c>
      <c r="J324" s="213" t="s">
        <v>537</v>
      </c>
      <c r="K324" s="213"/>
      <c r="L324" s="213"/>
      <c r="M324" s="213"/>
      <c r="N324" s="213"/>
      <c r="O324" s="41"/>
      <c r="R324" s="54"/>
    </row>
    <row r="325" spans="1:18" ht="12.75" customHeight="1">
      <c r="A325" s="210"/>
      <c r="B325" s="211"/>
      <c r="C325" s="216"/>
      <c r="D325" s="216"/>
      <c r="E325" s="241"/>
      <c r="F325" s="213"/>
      <c r="G325" s="213"/>
      <c r="H325" s="213"/>
      <c r="I325" s="213"/>
      <c r="J325" s="213"/>
      <c r="K325" s="213"/>
      <c r="L325" s="213"/>
      <c r="M325" s="213"/>
      <c r="N325" s="213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B327" s="195" t="s">
        <v>757</v>
      </c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A328" s="196"/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A329" s="196"/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53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</sheetData>
  <autoFilter ref="R1:R326"/>
  <mergeCells count="9">
    <mergeCell ref="M95:M96"/>
    <mergeCell ref="O95:O96"/>
    <mergeCell ref="P95:P96"/>
    <mergeCell ref="A89:A90"/>
    <mergeCell ref="B89:B90"/>
    <mergeCell ref="J89:J90"/>
    <mergeCell ref="B95:B96"/>
    <mergeCell ref="A95:A96"/>
    <mergeCell ref="J95:J96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2023-05-23T02:34:52Z</dcterms:modified>
</cp:coreProperties>
</file>