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F&amp;O)'!$R$1:$R$320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48" i="6"/>
  <c r="K48"/>
  <c r="M48" s="1"/>
  <c r="P21"/>
  <c r="P22"/>
  <c r="L112"/>
  <c r="K112"/>
  <c r="K104"/>
  <c r="M104" s="1"/>
  <c r="K103"/>
  <c r="M103" s="1"/>
  <c r="K105"/>
  <c r="M105" s="1"/>
  <c r="L65"/>
  <c r="K65"/>
  <c r="M80"/>
  <c r="L80"/>
  <c r="K80"/>
  <c r="P20"/>
  <c r="L79"/>
  <c r="M79" s="1"/>
  <c r="K79"/>
  <c r="L77"/>
  <c r="K77"/>
  <c r="L72"/>
  <c r="M72" s="1"/>
  <c r="K72"/>
  <c r="K101"/>
  <c r="M101" s="1"/>
  <c r="L18"/>
  <c r="K18"/>
  <c r="K102"/>
  <c r="M102" s="1"/>
  <c r="L78"/>
  <c r="K78"/>
  <c r="L73"/>
  <c r="K73"/>
  <c r="L76"/>
  <c r="K76"/>
  <c r="L75"/>
  <c r="K75"/>
  <c r="K47"/>
  <c r="L47"/>
  <c r="L46"/>
  <c r="K46"/>
  <c r="L45"/>
  <c r="K45"/>
  <c r="L19"/>
  <c r="K19"/>
  <c r="L15"/>
  <c r="K15"/>
  <c r="P17"/>
  <c r="L44"/>
  <c r="K44"/>
  <c r="L74"/>
  <c r="K74"/>
  <c r="L71"/>
  <c r="K71"/>
  <c r="L16"/>
  <c r="K16"/>
  <c r="L40"/>
  <c r="K40"/>
  <c r="K100"/>
  <c r="M100" s="1"/>
  <c r="L70"/>
  <c r="K70"/>
  <c r="K99"/>
  <c r="M99" s="1"/>
  <c r="L68"/>
  <c r="K68"/>
  <c r="L43"/>
  <c r="K43"/>
  <c r="P114"/>
  <c r="L114"/>
  <c r="K114"/>
  <c r="K98"/>
  <c r="M98" s="1"/>
  <c r="L69"/>
  <c r="K69"/>
  <c r="K97"/>
  <c r="M97" s="1"/>
  <c r="L63"/>
  <c r="K63"/>
  <c r="L41"/>
  <c r="K41"/>
  <c r="K96"/>
  <c r="M96" s="1"/>
  <c r="L42"/>
  <c r="K42"/>
  <c r="L67"/>
  <c r="K67"/>
  <c r="L66"/>
  <c r="K66"/>
  <c r="L64"/>
  <c r="K64"/>
  <c r="L60"/>
  <c r="K60"/>
  <c r="L33"/>
  <c r="K33"/>
  <c r="L13"/>
  <c r="K13"/>
  <c r="P14"/>
  <c r="K95"/>
  <c r="M95" s="1"/>
  <c r="L62"/>
  <c r="K62"/>
  <c r="L39"/>
  <c r="K39"/>
  <c r="L38"/>
  <c r="K38"/>
  <c r="L36"/>
  <c r="K36"/>
  <c r="L11"/>
  <c r="K11"/>
  <c r="L61"/>
  <c r="K61"/>
  <c r="L34"/>
  <c r="K34"/>
  <c r="K94"/>
  <c r="M94" s="1"/>
  <c r="L59"/>
  <c r="K59"/>
  <c r="L12"/>
  <c r="K12"/>
  <c r="K93"/>
  <c r="M93" s="1"/>
  <c r="K92"/>
  <c r="M92" s="1"/>
  <c r="K91"/>
  <c r="M91" s="1"/>
  <c r="L58"/>
  <c r="L57"/>
  <c r="M18" l="1"/>
  <c r="M65"/>
  <c r="M112"/>
  <c r="M76"/>
  <c r="M60"/>
  <c r="M42"/>
  <c r="M69"/>
  <c r="M15"/>
  <c r="M45"/>
  <c r="M70"/>
  <c r="M75"/>
  <c r="M77"/>
  <c r="M40"/>
  <c r="M71"/>
  <c r="M19"/>
  <c r="M78"/>
  <c r="M46"/>
  <c r="M73"/>
  <c r="M47"/>
  <c r="M68"/>
  <c r="M114"/>
  <c r="M44"/>
  <c r="M33"/>
  <c r="M16"/>
  <c r="M43"/>
  <c r="M74"/>
  <c r="M11"/>
  <c r="M13"/>
  <c r="M66"/>
  <c r="M41"/>
  <c r="M63"/>
  <c r="M38"/>
  <c r="M36"/>
  <c r="M67"/>
  <c r="M64"/>
  <c r="M34"/>
  <c r="M62"/>
  <c r="M39"/>
  <c r="M61"/>
  <c r="M59"/>
  <c r="M12"/>
  <c r="K58"/>
  <c r="M58" s="1"/>
  <c r="L32"/>
  <c r="K32"/>
  <c r="L37"/>
  <c r="K37"/>
  <c r="L35"/>
  <c r="K35"/>
  <c r="K57"/>
  <c r="M57" s="1"/>
  <c r="L10"/>
  <c r="K10"/>
  <c r="P113"/>
  <c r="L113"/>
  <c r="K113"/>
  <c r="H308"/>
  <c r="M37" l="1"/>
  <c r="M32"/>
  <c r="M35"/>
  <c r="M10"/>
  <c r="M113"/>
  <c r="K308" l="1"/>
  <c r="L308" s="1"/>
  <c r="K297"/>
  <c r="L297" s="1"/>
  <c r="K287"/>
  <c r="L287" s="1"/>
  <c r="K303" l="1"/>
  <c r="L303" s="1"/>
  <c r="K304" l="1"/>
  <c r="L304" s="1"/>
  <c r="K301" l="1"/>
  <c r="L301" s="1"/>
  <c r="K280"/>
  <c r="L280" s="1"/>
  <c r="K300"/>
  <c r="L300" s="1"/>
  <c r="K299"/>
  <c r="L299" s="1"/>
  <c r="K298"/>
  <c r="L298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F276"/>
  <c r="K276" s="1"/>
  <c r="L276" s="1"/>
  <c r="K275"/>
  <c r="L275" s="1"/>
  <c r="K274"/>
  <c r="L274" s="1"/>
  <c r="K273"/>
  <c r="L273" s="1"/>
  <c r="K272"/>
  <c r="L272" s="1"/>
  <c r="K271"/>
  <c r="L271" s="1"/>
  <c r="F270"/>
  <c r="K270" s="1"/>
  <c r="L270" s="1"/>
  <c r="F269"/>
  <c r="K269" s="1"/>
  <c r="L269" s="1"/>
  <c r="K268"/>
  <c r="L268" s="1"/>
  <c r="F267"/>
  <c r="K267" s="1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8"/>
  <c r="L248" s="1"/>
  <c r="F247"/>
  <c r="K247" s="1"/>
  <c r="L247" s="1"/>
  <c r="K246"/>
  <c r="L246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7"/>
  <c r="L217" s="1"/>
  <c r="K215"/>
  <c r="L215" s="1"/>
  <c r="K214"/>
  <c r="L214" s="1"/>
  <c r="K213"/>
  <c r="L213" s="1"/>
  <c r="K211"/>
  <c r="L211" s="1"/>
  <c r="K210"/>
  <c r="L210" s="1"/>
  <c r="K209"/>
  <c r="L209" s="1"/>
  <c r="K208"/>
  <c r="K207"/>
  <c r="L207" s="1"/>
  <c r="K206"/>
  <c r="L206" s="1"/>
  <c r="K204"/>
  <c r="L204" s="1"/>
  <c r="K203"/>
  <c r="L203" s="1"/>
  <c r="K202"/>
  <c r="L202" s="1"/>
  <c r="K201"/>
  <c r="L201" s="1"/>
  <c r="K200"/>
  <c r="L200" s="1"/>
  <c r="F199"/>
  <c r="K199" s="1"/>
  <c r="L199" s="1"/>
  <c r="H198"/>
  <c r="K198" s="1"/>
  <c r="L198" s="1"/>
  <c r="K195"/>
  <c r="L195" s="1"/>
  <c r="K194"/>
  <c r="L194" s="1"/>
  <c r="K193"/>
  <c r="L193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F163"/>
  <c r="K163" s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M7"/>
  <c r="D7" i="5"/>
  <c r="K6" i="4"/>
  <c r="K6" i="3"/>
  <c r="L6" i="2"/>
</calcChain>
</file>

<file path=xl/sharedStrings.xml><?xml version="1.0" encoding="utf-8"?>
<sst xmlns="http://schemas.openxmlformats.org/spreadsheetml/2006/main" count="2894" uniqueCount="1134">
  <si>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</si>
  <si>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</si>
  <si>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</si>
  <si>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</si>
  <si>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</si>
  <si>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</si>
  <si>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</si>
  <si>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</si>
  <si>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</si>
  <si>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</si>
  <si>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</si>
  <si>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</si>
  <si>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</si>
  <si>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</si>
  <si>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</si>
  <si>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</si>
  <si>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</si>
  <si>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</si>
  <si>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</si>
  <si>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</si>
  <si>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</si>
  <si>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</si>
  <si>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</si>
  <si>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</si>
  <si>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</si>
  <si>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</si>
  <si>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</si>
  <si>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</si>
  <si>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</si>
  <si>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</si>
  <si>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</si>
  <si>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</si>
  <si>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</si>
  <si>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</si>
  <si>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</si>
  <si>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</si>
  <si>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</si>
  <si>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</si>
  <si>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</si>
  <si>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</si>
  <si>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</si>
  <si>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</si>
  <si>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</si>
  <si>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</si>
  <si>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</si>
  <si>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</si>
  <si>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</si>
  <si>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</si>
  <si>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</si>
  <si>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</si>
  <si>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</si>
  <si>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</si>
  <si>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</si>
  <si>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</si>
  <si>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</si>
  <si>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</si>
  <si>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</si>
  <si>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</si>
  <si>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</si>
  <si>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</si>
  <si>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</si>
  <si>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</si>
  <si>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</si>
  <si>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</si>
  <si>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</si>
  <si>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</si>
  <si>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</si>
  <si>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</si>
  <si>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</si>
  <si>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</si>
  <si>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</si>
  <si>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</si>
  <si>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</si>
  <si>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</si>
  <si>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</si>
  <si>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</si>
  <si>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</si>
  <si>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</si>
  <si>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</si>
  <si>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</si>
  <si>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</si>
  <si>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</si>
  <si>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</si>
  <si>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</si>
  <si>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</si>
  <si>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</si>
  <si>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</si>
  <si>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</si>
  <si>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</si>
  <si>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</si>
  <si>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</si>
  <si>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</si>
  <si>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</si>
  <si>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</si>
  <si>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</si>
  <si>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</si>
  <si>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</si>
  <si>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</si>
  <si>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</si>
  <si>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</si>
  <si>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</si>
  <si>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</si>
  <si>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</si>
  <si>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</si>
  <si>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</si>
  <si>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</si>
  <si>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</si>
  <si>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</si>
  <si>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</si>
  <si>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</si>
  <si>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</si>
  <si>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</si>
  <si>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</si>
  <si>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</si>
  <si>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</si>
  <si>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</si>
  <si>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</si>
  <si>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</si>
  <si>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</si>
  <si>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</si>
  <si>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</si>
  <si>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</si>
  <si>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</si>
  <si>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</si>
  <si>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</si>
  <si>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</si>
  <si>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</si>
  <si>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</si>
  <si>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</si>
  <si>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</si>
  <si>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</si>
  <si>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</si>
  <si>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</si>
  <si>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</si>
  <si>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</si>
  <si>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</si>
  <si>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</si>
  <si>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</si>
  <si>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</si>
  <si>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</si>
  <si>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</si>
  <si>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</si>
  <si>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</si>
  <si>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</si>
  <si>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</si>
  <si>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</si>
  <si>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</si>
  <si>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</si>
  <si>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</si>
  <si>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</si>
  <si>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</si>
  <si>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</si>
  <si>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</si>
  <si>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</si>
  <si>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</si>
  <si>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</si>
  <si>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</si>
  <si>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</si>
  <si>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</si>
  <si>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</si>
  <si>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</si>
  <si>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</si>
  <si>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</si>
  <si>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</si>
  <si>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</si>
  <si>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</si>
  <si>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</si>
  <si>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</si>
  <si>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</si>
  <si>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</si>
  <si>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</si>
  <si>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</si>
  <si>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</si>
  <si>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</si>
  <si>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</si>
  <si>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</si>
  <si>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</si>
  <si>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</si>
  <si>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</si>
  <si>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</si>
  <si>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</si>
  <si>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</si>
  <si>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</si>
  <si>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</si>
  <si>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</si>
  <si>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</si>
  <si>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</si>
  <si>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</si>
  <si>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</si>
  <si>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</si>
  <si>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</si>
  <si>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</si>
  <si>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</si>
  <si>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</si>
  <si>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</si>
  <si>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</si>
  <si>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</si>
  <si>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</si>
  <si>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</si>
  <si>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</si>
  <si>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</si>
  <si>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</si>
  <si>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</si>
  <si>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</si>
  <si>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</si>
  <si>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</si>
  <si>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</si>
  <si>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</si>
  <si>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</si>
  <si>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</si>
  <si>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</si>
  <si>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</si>
  <si>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</si>
  <si>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</si>
  <si>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</si>
  <si>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</si>
  <si>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</si>
  <si>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</si>
  <si>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</si>
  <si>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</si>
  <si>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</si>
  <si>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</si>
  <si>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</si>
  <si>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</si>
  <si>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</si>
  <si>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</si>
  <si>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</si>
  <si>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</si>
  <si>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</si>
  <si>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</si>
  <si>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</si>
  <si>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</si>
  <si>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</si>
  <si>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</si>
  <si>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</si>
  <si>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</si>
  <si>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</si>
  <si>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</si>
  <si>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</si>
  <si>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</si>
  <si>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</si>
  <si>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</si>
  <si>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</si>
  <si>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</si>
  <si>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</si>
  <si>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</si>
  <si>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</si>
  <si>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</si>
  <si>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</si>
  <si>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</si>
  <si>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</si>
  <si>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</si>
  <si>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</si>
  <si>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</si>
  <si>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</si>
  <si>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</si>
  <si>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</si>
  <si>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</si>
  <si>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</si>
  <si>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</si>
  <si>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</si>
  <si>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</si>
  <si>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</si>
  <si>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</si>
  <si>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</si>
  <si>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</si>
  <si>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</si>
  <si>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</si>
  <si>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</si>
  <si>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</si>
  <si>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</si>
  <si>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</si>
  <si>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</si>
  <si>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</si>
  <si>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</si>
  <si>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</si>
  <si>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</si>
  <si>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</si>
  <si>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</si>
  <si>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</si>
  <si>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</si>
  <si>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</si>
  <si>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</si>
  <si>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</si>
  <si>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</si>
  <si>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</si>
  <si>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</si>
  <si>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</si>
  <si>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</si>
  <si>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</si>
  <si>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</si>
  <si>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</si>
  <si>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</si>
  <si>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</si>
  <si>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</si>
  <si>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</si>
  <si>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</si>
  <si>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</si>
  <si>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</si>
  <si>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</si>
  <si>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</si>
  <si>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</si>
  <si>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</si>
  <si>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</si>
  <si>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</si>
  <si>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</si>
  <si>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</si>
  <si>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</si>
  <si>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</si>
  <si>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</si>
  <si>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</si>
  <si>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</si>
  <si>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</si>
  <si>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</si>
  <si>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</si>
  <si>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</si>
  <si>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</si>
  <si>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</si>
  <si>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</si>
  <si>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</si>
  <si>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</si>
  <si>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</si>
  <si>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</si>
  <si>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</si>
  <si>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</si>
  <si>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</si>
  <si>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</si>
  <si>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</si>
  <si>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</si>
  <si>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</si>
  <si>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</si>
  <si>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</si>
  <si>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</si>
  <si>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</si>
  <si>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</si>
  <si>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</si>
  <si>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</si>
  <si>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</si>
  <si>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</si>
  <si>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</si>
  <si>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</si>
  <si>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</si>
  <si>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</si>
  <si>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</si>
  <si>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</si>
  <si>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</si>
  <si>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</si>
  <si>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</si>
  <si>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</si>
  <si>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</si>
  <si>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</si>
  <si>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</si>
  <si>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</si>
  <si>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</si>
  <si>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</si>
  <si>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</si>
  <si>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</si>
  <si>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</si>
  <si>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</si>
  <si>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</si>
  <si>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</si>
  <si>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</si>
  <si>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</si>
  <si>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</si>
  <si>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</si>
  <si>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</si>
  <si>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</si>
  <si>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</si>
  <si>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</si>
  <si>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</si>
  <si>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</si>
  <si>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</si>
  <si>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</si>
  <si>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</si>
  <si>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</si>
  <si>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</si>
  <si>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</si>
  <si>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</si>
  <si>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</si>
  <si>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</si>
  <si>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</si>
  <si>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</si>
  <si>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</si>
  <si>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</si>
  <si>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</si>
  <si>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</si>
  <si>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</si>
  <si>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</si>
  <si>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</si>
  <si>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</si>
  <si>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</si>
  <si>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</si>
  <si>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</si>
  <si>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</si>
  <si>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</si>
  <si>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</si>
  <si>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</si>
  <si>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</si>
  <si>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</si>
  <si>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</si>
  <si>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</si>
  <si>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</si>
  <si>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</si>
  <si>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</si>
  <si>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</si>
  <si>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</si>
  <si>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</si>
  <si>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</si>
  <si>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</si>
  <si>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</si>
  <si>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</si>
  <si>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</si>
  <si>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</si>
  <si>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</si>
  <si>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</si>
  <si>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</si>
  <si>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</si>
  <si>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</si>
  <si>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</si>
  <si>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</si>
  <si>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</si>
  <si>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</si>
  <si>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</si>
  <si>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</si>
  <si>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</si>
  <si>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</si>
  <si>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</si>
  <si>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</si>
  <si>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</si>
  <si>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</si>
  <si>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</si>
  <si>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</si>
  <si>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</si>
  <si>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</si>
  <si>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</si>
  <si>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</si>
  <si>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</si>
  <si>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</si>
  <si>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</si>
  <si>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</si>
  <si>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</si>
  <si>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</si>
  <si>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</si>
  <si>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</si>
  <si>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</si>
  <si>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</si>
  <si>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</si>
  <si>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</si>
  <si>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</si>
  <si>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</si>
  <si>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</si>
  <si>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</si>
  <si>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</si>
  <si>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</si>
  <si>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</si>
  <si>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</si>
  <si>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</si>
  <si>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</si>
  <si>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</si>
  <si>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</si>
  <si>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</si>
  <si>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</si>
  <si>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</si>
  <si>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</si>
  <si>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</si>
  <si>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</si>
  <si>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</si>
  <si>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</si>
  <si>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</si>
  <si>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</si>
  <si>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</si>
  <si>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</si>
  <si>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</si>
  <si>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</si>
  <si>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</si>
  <si>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</si>
  <si>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</si>
  <si>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</si>
  <si>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</si>
  <si>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</si>
  <si>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</si>
  <si>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</si>
  <si>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</si>
  <si>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</si>
  <si>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</si>
  <si>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</si>
  <si>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</si>
  <si>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</si>
  <si>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</si>
  <si>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</si>
  <si>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</si>
  <si>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</si>
  <si>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</si>
  <si>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</si>
  <si>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</si>
  <si>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</si>
  <si>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</si>
  <si>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</si>
  <si>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</si>
  <si>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</si>
  <si>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</si>
  <si>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</si>
  <si>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</si>
  <si>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</si>
  <si>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</si>
  <si>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</si>
  <si>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</si>
  <si>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</si>
  <si>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</si>
  <si>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</si>
  <si>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</si>
  <si>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</si>
  <si>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</si>
  <si>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</si>
  <si>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</si>
  <si>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</si>
  <si>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</si>
  <si>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</si>
  <si>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</si>
  <si>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</si>
  <si>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</si>
  <si>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</si>
  <si>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</si>
  <si>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</si>
  <si>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</si>
  <si>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</si>
  <si>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</si>
  <si>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</si>
  <si>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</si>
  <si>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</si>
  <si>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</si>
  <si>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</si>
  <si>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</si>
  <si>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</si>
  <si>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</si>
  <si>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</si>
  <si>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</si>
  <si>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</si>
  <si>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</si>
  <si>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</si>
  <si>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</si>
  <si>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</si>
  <si>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</si>
  <si>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</si>
  <si>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</si>
  <si>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</si>
  <si>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</si>
  <si>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</si>
  <si>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</si>
  <si>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</si>
  <si>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</si>
  <si>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</si>
  <si>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</si>
  <si>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</si>
  <si>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</si>
  <si>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</si>
  <si>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</si>
  <si>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</si>
  <si>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</si>
  <si>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</si>
  <si>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</si>
  <si>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</si>
  <si>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</si>
  <si>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</si>
  <si>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</si>
  <si>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</si>
  <si>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</si>
  <si>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</si>
  <si>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</si>
  <si>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</si>
  <si>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</si>
  <si>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</si>
  <si>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</si>
  <si>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</si>
  <si>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</si>
  <si>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</si>
  <si>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</si>
  <si>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</si>
  <si>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</si>
  <si>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</si>
  <si>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</si>
  <si>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</si>
  <si>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</si>
  <si>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</si>
  <si>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</si>
  <si>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</si>
  <si>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</si>
  <si>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</si>
  <si>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</si>
  <si>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</si>
  <si>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</si>
  <si>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</si>
  <si>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</si>
  <si>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</si>
  <si>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</si>
  <si>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</si>
  <si>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</si>
  <si>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</si>
  <si>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</si>
  <si>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</si>
  <si>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</si>
  <si>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</si>
  <si>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</si>
  <si>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</si>
  <si>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</si>
  <si>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</si>
  <si>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</si>
  <si>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</si>
  <si>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</si>
  <si>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</si>
  <si>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</si>
  <si>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</si>
  <si>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</si>
  <si>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</si>
  <si>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</si>
  <si>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</si>
  <si>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</si>
  <si>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</si>
  <si>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</si>
  <si>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</si>
  <si>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</si>
  <si>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</si>
  <si>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</si>
  <si>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</si>
  <si>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</si>
  <si>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</si>
  <si>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</si>
  <si>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</si>
  <si>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</si>
  <si>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</si>
  <si>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</si>
  <si>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</si>
  <si>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</si>
  <si>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</si>
  <si>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</si>
  <si>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</si>
  <si>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</si>
  <si>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</si>
  <si>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</si>
  <si>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</si>
  <si>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</si>
  <si>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</si>
  <si>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</si>
  <si>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</si>
  <si>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</si>
  <si>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</si>
  <si>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</si>
  <si>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</si>
  <si>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</si>
  <si>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</si>
  <si>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</si>
  <si>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</si>
  <si>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</si>
  <si>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</si>
  <si>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</si>
  <si>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</si>
  <si>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</si>
  <si>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</si>
  <si>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</si>
  <si>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</si>
  <si>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</si>
  <si>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</si>
  <si>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</si>
  <si>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</si>
  <si>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</si>
  <si>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</si>
  <si>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</si>
  <si>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</si>
  <si>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</si>
  <si>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</si>
  <si>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</si>
  <si>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</si>
  <si>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</si>
  <si>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</si>
  <si>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</si>
  <si>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</si>
  <si>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</si>
  <si>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</si>
  <si>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</si>
  <si>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</si>
  <si>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</si>
  <si>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</si>
  <si>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</si>
  <si>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</si>
  <si>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</si>
  <si>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</si>
  <si>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</si>
  <si>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</si>
  <si>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</si>
  <si>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</si>
  <si>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</si>
  <si>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</si>
  <si>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</si>
  <si>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</si>
  <si>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</si>
  <si>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</si>
  <si>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</si>
  <si>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</si>
  <si>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</si>
  <si>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</si>
  <si>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</si>
  <si>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</si>
  <si>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</si>
  <si>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</si>
  <si>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</si>
  <si>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</si>
  <si>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</si>
  <si>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</si>
  <si>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</si>
  <si>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</si>
  <si>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</si>
  <si>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</si>
  <si>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</si>
  <si>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</si>
  <si>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</si>
  <si>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</si>
  <si>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</si>
  <si>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</si>
  <si>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</si>
  <si>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</si>
  <si>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</si>
  <si>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</si>
  <si>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</si>
  <si>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</si>
  <si>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</si>
  <si>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</si>
  <si>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</si>
  <si>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</si>
  <si>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</si>
  <si>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</si>
  <si>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</si>
  <si>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</si>
  <si>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</si>
  <si>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</si>
  <si>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</si>
  <si>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</si>
  <si>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</si>
  <si>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</si>
  <si>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</si>
  <si>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</si>
  <si>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</si>
  <si>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</si>
  <si>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</si>
  <si>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</si>
  <si>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</si>
  <si>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</si>
  <si>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</si>
  <si>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</si>
  <si>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</si>
  <si>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</si>
  <si>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</si>
  <si>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</si>
  <si>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</si>
  <si>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</si>
  <si>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</si>
  <si>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</si>
  <si>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</si>
  <si>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</si>
  <si>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</si>
  <si>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</si>
  <si>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</si>
  <si>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</si>
  <si>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</si>
  <si>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</si>
  <si>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</si>
  <si>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</si>
  <si>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</si>
  <si>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</si>
  <si>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</si>
  <si>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</si>
  <si>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</si>
  <si>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</si>
  <si>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</si>
  <si>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</si>
  <si>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</si>
  <si>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</si>
  <si>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</si>
  <si>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</si>
  <si>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</si>
  <si>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</si>
  <si>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</si>
  <si>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</si>
  <si>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</si>
  <si>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</si>
  <si>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</si>
  <si>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</si>
  <si>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</si>
  <si>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</si>
  <si>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</si>
  <si>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</si>
  <si>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</si>
  <si>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</si>
  <si>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</si>
  <si>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</si>
  <si>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</si>
  <si>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</si>
  <si>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</si>
  <si>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</si>
  <si>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</si>
  <si>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</si>
  <si>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</si>
  <si>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</si>
  <si>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</si>
  <si>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</si>
  <si>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</si>
  <si>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</si>
  <si>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</si>
  <si>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</si>
  <si>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</si>
  <si>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</si>
  <si>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</si>
  <si>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</si>
  <si>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</si>
  <si>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</si>
  <si>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</si>
  <si>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</si>
  <si>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</si>
  <si>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</si>
  <si>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</si>
  <si>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</si>
  <si>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</si>
  <si>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</si>
  <si>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</si>
  <si>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</si>
  <si>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</si>
  <si>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</si>
  <si>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</si>
  <si>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</si>
  <si>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</si>
  <si>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</si>
  <si>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</si>
  <si>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</si>
  <si>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</si>
  <si>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</si>
  <si>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</si>
  <si>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</si>
  <si>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</si>
  <si>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</si>
  <si>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</si>
  <si>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</si>
  <si>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</si>
  <si>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</si>
  <si>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</si>
  <si>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</si>
  <si>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</si>
  <si>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</si>
  <si>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</si>
  <si>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</si>
  <si>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</si>
  <si>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</si>
  <si>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</si>
  <si>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</si>
  <si>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</si>
  <si>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</si>
  <si>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</si>
  <si>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</si>
  <si>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</si>
  <si>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</si>
  <si>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</si>
  <si>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</si>
  <si>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</si>
  <si>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</si>
  <si>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</si>
  <si>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</si>
  <si>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</si>
  <si>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</si>
  <si>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</si>
  <si>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</si>
  <si>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</si>
  <si>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</si>
  <si>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</si>
  <si>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</si>
  <si>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</si>
  <si>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</si>
  <si>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</si>
  <si>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</si>
  <si>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</si>
  <si>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</si>
  <si>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</si>
  <si>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</si>
  <si>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</si>
  <si>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</si>
  <si>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</si>
  <si>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</si>
  <si>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</si>
  <si>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</si>
  <si>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</si>
  <si>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</si>
  <si>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</si>
  <si>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</si>
  <si>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</si>
  <si>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</si>
  <si>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</si>
  <si>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</si>
  <si>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</si>
  <si>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</si>
  <si>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</si>
  <si>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</si>
  <si>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NIFTY 17000 CE 05-MAY</t>
  </si>
  <si>
    <t>150-170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</si>
  <si>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</si>
  <si>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</si>
  <si>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</si>
  <si>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</si>
  <si>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</si>
  <si>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</si>
  <si>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</si>
  <si>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</si>
  <si>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</si>
  <si>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</si>
  <si>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</si>
  <si>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</si>
  <si>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</si>
  <si>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</si>
  <si>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</si>
  <si>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</si>
  <si>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</si>
  <si>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</si>
  <si>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</si>
  <si>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</si>
  <si>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</si>
  <si>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</si>
  <si>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</si>
  <si>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</si>
  <si>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</si>
  <si>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</si>
  <si>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</si>
  <si>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</si>
  <si>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PIDILITIND MAY FUT</t>
  </si>
  <si>
    <t>2250-2300</t>
  </si>
  <si>
    <t>TCS MAY FUT</t>
  </si>
  <si>
    <t>3540-3600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</si>
  <si>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</si>
  <si>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</si>
  <si>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</si>
  <si>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</si>
  <si>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</si>
  <si>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</si>
  <si>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</si>
  <si>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</si>
  <si>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</si>
  <si>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</si>
  <si>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NIFTY 16300 CE 12-MAY</t>
  </si>
  <si>
    <t>140-170</t>
  </si>
  <si>
    <t>NIFTY MAY FUT</t>
  </si>
  <si>
    <t>16200-16300</t>
  </si>
  <si>
    <t>BANKNIFTY 34600 CE 12-MAY</t>
  </si>
  <si>
    <t>300-400</t>
  </si>
  <si>
    <t>RELIANCE 2480 CE MAY</t>
  </si>
  <si>
    <t>70-90</t>
  </si>
  <si>
    <t>7300-7500</t>
  </si>
  <si>
    <t>Loss of Rs.26.50/-</t>
  </si>
  <si>
    <t>Profit of Rs.20/-</t>
  </si>
  <si>
    <t>Loss of Rs.50/-</t>
  </si>
  <si>
    <t>16100-16200</t>
  </si>
  <si>
    <t>Loss of Rs.155/-</t>
  </si>
  <si>
    <t>SBIN MAY FUT</t>
  </si>
  <si>
    <t>472-476</t>
  </si>
  <si>
    <t>1540-1560</t>
  </si>
  <si>
    <t>BANKNIFTY 34200 CE 12-MAY</t>
  </si>
  <si>
    <t>230-300</t>
  </si>
  <si>
    <t xml:space="preserve">INFY MAY FUT </t>
  </si>
  <si>
    <t>Loss of Rs.55/-</t>
  </si>
  <si>
    <t>270-275</t>
  </si>
  <si>
    <t>380-390</t>
  </si>
  <si>
    <t>2500-2550</t>
  </si>
  <si>
    <t>232-235</t>
  </si>
  <si>
    <t>250-260</t>
  </si>
  <si>
    <t>2180-2200</t>
  </si>
  <si>
    <t>Profit of Rs.37/-</t>
  </si>
  <si>
    <t>Profit of Rs.565/-</t>
  </si>
  <si>
    <t>Profit of Rs.11.5/-</t>
  </si>
  <si>
    <t xml:space="preserve">TATASTEEL MAY FUT </t>
  </si>
  <si>
    <t>1150-1170</t>
  </si>
  <si>
    <t>1630-1650</t>
  </si>
  <si>
    <t>660-680</t>
  </si>
  <si>
    <t>Sell</t>
  </si>
  <si>
    <t>180-175</t>
  </si>
  <si>
    <t>2400-2500</t>
  </si>
  <si>
    <t>JSWSTEEL MAY FUT</t>
  </si>
  <si>
    <t>ESSEN-RE</t>
  </si>
  <si>
    <t>Integra Essentia Limited</t>
  </si>
  <si>
    <t>KSHITIJPOL</t>
  </si>
  <si>
    <t>Kshitij Polyline Limited</t>
  </si>
  <si>
    <t>VISHESH GUPTA</t>
  </si>
  <si>
    <t>Part Profit of Rs.6/-</t>
  </si>
  <si>
    <t>Profit of Rs.77.5/-</t>
  </si>
  <si>
    <t>Profit of Rs.18.5/-</t>
  </si>
  <si>
    <t>Loss of Rs.7.5/-</t>
  </si>
  <si>
    <t>HDFCBANK MAY FUT</t>
  </si>
  <si>
    <t>1335-1350</t>
  </si>
  <si>
    <t>M&amp;M 900 CE MAY</t>
  </si>
  <si>
    <t>30-35</t>
  </si>
  <si>
    <t>NIFTY 15900 PE 19-MAY</t>
  </si>
  <si>
    <t>140-160</t>
  </si>
  <si>
    <t>Profit of Rs.5.5/-</t>
  </si>
  <si>
    <t>Profit of Rs.33.5/-</t>
  </si>
  <si>
    <t>Profit of Rs.7.5/-</t>
  </si>
  <si>
    <t>Profit of Rs.105/-</t>
  </si>
  <si>
    <t>2375-2395</t>
  </si>
  <si>
    <t>2600-2700</t>
  </si>
  <si>
    <t>990-1020</t>
  </si>
  <si>
    <t>Profit of Rs.8.5/-</t>
  </si>
  <si>
    <t>Profit of Rs.21.5/-</t>
  </si>
  <si>
    <t>Loss of Rs.75/-</t>
  </si>
  <si>
    <t>Loss of Rs.47.50/-</t>
  </si>
  <si>
    <t>Profit of Rs.50/-</t>
  </si>
  <si>
    <t>Loss of Rs.20/-</t>
  </si>
  <si>
    <t>Loss of Rs.100/-</t>
  </si>
  <si>
    <t>Loss of Rs.37.5/-</t>
  </si>
  <si>
    <t>Loss of Rs.52/-</t>
  </si>
  <si>
    <t>Profit of Rs.29/-</t>
  </si>
  <si>
    <t>Profit of Rs.17/-</t>
  </si>
  <si>
    <t>HDFC 2220 CE MAY</t>
  </si>
  <si>
    <t>55-65</t>
  </si>
  <si>
    <t xml:space="preserve">PEL 2000 CE MAY </t>
  </si>
  <si>
    <t>60-70</t>
  </si>
  <si>
    <t>Loss of Rs.90/-</t>
  </si>
  <si>
    <t>5650-5700</t>
  </si>
  <si>
    <t>6000-6200</t>
  </si>
  <si>
    <t>677-685</t>
  </si>
  <si>
    <t>NIFTY 15800 CE 19 MAY</t>
  </si>
  <si>
    <t>80-100</t>
  </si>
  <si>
    <t>Loss of Rs.18/-</t>
  </si>
  <si>
    <t>Loss of Rs.18.5/-</t>
  </si>
  <si>
    <t>Part profit of Rs.37.75/-</t>
  </si>
  <si>
    <t>ITC&lt;&gt;</t>
  </si>
  <si>
    <t>Profit of Rs.27.5/-</t>
  </si>
  <si>
    <t>2105-2115</t>
  </si>
  <si>
    <t>COPAL MAY FUT</t>
  </si>
  <si>
    <t>1589-1593</t>
  </si>
  <si>
    <t>HDFCBANK JUNE FUT</t>
  </si>
  <si>
    <t>1322-1326</t>
  </si>
  <si>
    <t>1350-1360</t>
  </si>
  <si>
    <t xml:space="preserve">INFY JUNE FUT </t>
  </si>
  <si>
    <t>1442-1446</t>
  </si>
  <si>
    <t>1550-1520</t>
  </si>
  <si>
    <t>AFEL</t>
  </si>
  <si>
    <t>MUKESH JAIN</t>
  </si>
  <si>
    <t>ARCFIN</t>
  </si>
  <si>
    <t>EPITOME TRADING AND INVESTMENTS</t>
  </si>
  <si>
    <t>BCLENTERPR</t>
  </si>
  <si>
    <t>SANDEEP SARDA</t>
  </si>
  <si>
    <t>DLCL</t>
  </si>
  <si>
    <t>SAHAJKOTHARI</t>
  </si>
  <si>
    <t>GBFL</t>
  </si>
  <si>
    <t>S K GROWTH FUND PVT LTD</t>
  </si>
  <si>
    <t>GOLDLINE</t>
  </si>
  <si>
    <t>AKSHITSHANTILALJAIN</t>
  </si>
  <si>
    <t>GRNLAMIND</t>
  </si>
  <si>
    <t>ASHISH DHAWAN</t>
  </si>
  <si>
    <t>HYDRA TRADING PRIVATE LIMITED</t>
  </si>
  <si>
    <t>IFL</t>
  </si>
  <si>
    <t>SAGARKUMAR RAKESHBHAI DANTANI</t>
  </si>
  <si>
    <t>TARUNABEN LALJIBHAI TRIVEDI</t>
  </si>
  <si>
    <t>TARA HARSHADBHAI GOHIL</t>
  </si>
  <si>
    <t>MOHAMMED MOHSIN HAJIMOHAMMED AJMERWALA</t>
  </si>
  <si>
    <t>JONJUA</t>
  </si>
  <si>
    <t>LIFETIME SOLUTIONS</t>
  </si>
  <si>
    <t>GOPAL ROY CHOUDHURY</t>
  </si>
  <si>
    <t>ASHOK DAS</t>
  </si>
  <si>
    <t>KDLL</t>
  </si>
  <si>
    <t>JASKIRAT SINGH</t>
  </si>
  <si>
    <t>MANDEEP SINGH THUKRAL</t>
  </si>
  <si>
    <t>KRETTOSYS</t>
  </si>
  <si>
    <t>VAXTEX COTFAB LIMITED</t>
  </si>
  <si>
    <t>LESHAIND</t>
  </si>
  <si>
    <t>INFINITI INFRASTEEL LLP .</t>
  </si>
  <si>
    <t>NAVKAR</t>
  </si>
  <si>
    <t>KETAN HASMUKHLAL DOSHI</t>
  </si>
  <si>
    <t>PANTH</t>
  </si>
  <si>
    <t>PURAV BHARATBHAI PATEL</t>
  </si>
  <si>
    <t>PARAMONE</t>
  </si>
  <si>
    <t>BLUE DIAMOND PLASTOWARE PRIVATE LIMITED</t>
  </si>
  <si>
    <t>CARRON INVESTMENTS PVT LTD</t>
  </si>
  <si>
    <t>PMTELELIN</t>
  </si>
  <si>
    <t>RAJENDRA KUMAR AGARWAL</t>
  </si>
  <si>
    <t>POOJA</t>
  </si>
  <si>
    <t>MANGLAM FINANCIAL SERVICES</t>
  </si>
  <si>
    <t>RCCL</t>
  </si>
  <si>
    <t>PIYUSH KANODIA HUF</t>
  </si>
  <si>
    <t>SAICAPI</t>
  </si>
  <si>
    <t>UNION BANK OF INDIA</t>
  </si>
  <si>
    <t>SELLWIN</t>
  </si>
  <si>
    <t>SHUKLA SAROJBEN RAJANIKANT</t>
  </si>
  <si>
    <t>SIL</t>
  </si>
  <si>
    <t>DHIREN MAHENDRA SHAH</t>
  </si>
  <si>
    <t>SIPTL</t>
  </si>
  <si>
    <t>JIVANBHAI ARAJANBHAI VANIA</t>
  </si>
  <si>
    <t>TITANIN</t>
  </si>
  <si>
    <t>PARESH DHIRAJLAL SHAH</t>
  </si>
  <si>
    <t>TRIVENIENT</t>
  </si>
  <si>
    <t>GHANSHYAMBHAI MANSUKHBHAI KHAMBHAYATA</t>
  </si>
  <si>
    <t>AMJUMBO</t>
  </si>
  <si>
    <t>A and M Jumbo Bags Ltd</t>
  </si>
  <si>
    <t>BTML</t>
  </si>
  <si>
    <t>Bodhi Tree Multimedia Ltd</t>
  </si>
  <si>
    <t>MAYURI SHRIPAL VORA</t>
  </si>
  <si>
    <t>Godrej Agrovet Limited</t>
  </si>
  <si>
    <t>GODREJ INDUSTRIES LTD</t>
  </si>
  <si>
    <t>SANJAY SHAH</t>
  </si>
  <si>
    <t>MANGLMCEM</t>
  </si>
  <si>
    <t>Mangalam Cement Ltd</t>
  </si>
  <si>
    <t>VIDULA CONSULTANCY SERVICES LIMITED</t>
  </si>
  <si>
    <t>NBVENTURES</t>
  </si>
  <si>
    <t>Nava Bharat Ventures Ltd.</t>
  </si>
  <si>
    <t>GRAVITON RESEARCH CAPITAL LLP</t>
  </si>
  <si>
    <t>SILGO</t>
  </si>
  <si>
    <t>Silgo Retail Limited</t>
  </si>
  <si>
    <t>VIJAY GABHABHAI OZA</t>
  </si>
  <si>
    <t>AMIT KUMAR</t>
  </si>
  <si>
    <t>EKAGRA STEELS PRIVATE LIMITED</t>
  </si>
  <si>
    <t>VCL</t>
  </si>
  <si>
    <t>Vaxtex Cotfab Limited</t>
  </si>
  <si>
    <t>ZENAB AIYUB YACOOBALI</t>
  </si>
  <si>
    <t>DHARSUGAR</t>
  </si>
  <si>
    <t>Dharani Sugars &amp; Chem</t>
  </si>
  <si>
    <t>MADHURI RAJKUMAR SEKSARIA</t>
  </si>
  <si>
    <t>V-SCIENCES INVESTMENTS PTE LTD</t>
  </si>
  <si>
    <t>KAMATHOTEL</t>
  </si>
  <si>
    <t>Kamat Hotels (I) Ltd</t>
  </si>
  <si>
    <t>JESAL HITESH PATEL</t>
  </si>
  <si>
    <t>KETAN VASTIMAL PUNAMIYA</t>
  </si>
  <si>
    <t>RKS DISTRIBUTORS PVT LTD</t>
  </si>
  <si>
    <t>ORIGIN ENGINEERS PRIVATE LIMITED</t>
  </si>
  <si>
    <t>ANURADHA SURI</t>
  </si>
  <si>
    <t>URAVI</t>
  </si>
  <si>
    <t>Uravi T And Wedg Lamp Ltd</t>
  </si>
  <si>
    <t>VINOD HARILAL JHAVERI</t>
  </si>
  <si>
    <t>UTTAMSTL</t>
  </si>
  <si>
    <t>Uttam Galva Steels Limite</t>
  </si>
  <si>
    <t>SUDHIR  CHUKKAPALLI</t>
  </si>
  <si>
    <t>PREETI JAIN</t>
  </si>
  <si>
    <t>Profit of Rs.24.50/-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</si>
</sst>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2" fillId="12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3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16" fontId="32" fillId="6" borderId="5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44704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44704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2" t="s">
        <v>16</v>
      </c>
      <c r="B9" s="454" t="s">
        <v>17</v>
      </c>
      <c r="C9" s="454" t="s">
        <v>18</v>
      </c>
      <c r="D9" s="454" t="s">
        <v>19</v>
      </c>
      <c r="E9" s="23" t="s">
        <v>20</v>
      </c>
      <c r="F9" s="23" t="s">
        <v>21</v>
      </c>
      <c r="G9" s="449" t="s">
        <v>22</v>
      </c>
      <c r="H9" s="450"/>
      <c r="I9" s="451"/>
      <c r="J9" s="449" t="s">
        <v>23</v>
      </c>
      <c r="K9" s="450"/>
      <c r="L9" s="451"/>
      <c r="M9" s="23"/>
      <c r="N9" s="24"/>
      <c r="O9" s="24"/>
      <c r="P9" s="24"/>
    </row>
    <row r="10" spans="1:16" ht="59.25" customHeight="1">
      <c r="A10" s="453"/>
      <c r="B10" s="455"/>
      <c r="C10" s="455"/>
      <c r="D10" s="45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16253.25</v>
      </c>
      <c r="F11" s="32">
        <v>16165.583333333334</v>
      </c>
      <c r="G11" s="33">
        <v>16056.166666666668</v>
      </c>
      <c r="H11" s="33">
        <v>15859.083333333334</v>
      </c>
      <c r="I11" s="33">
        <v>15749.666666666668</v>
      </c>
      <c r="J11" s="33">
        <v>16362.666666666668</v>
      </c>
      <c r="K11" s="33">
        <v>16472.083333333336</v>
      </c>
      <c r="L11" s="33">
        <v>16669.166666666668</v>
      </c>
      <c r="M11" s="34">
        <v>16275</v>
      </c>
      <c r="N11" s="34">
        <v>15968.5</v>
      </c>
      <c r="O11" s="35">
        <v>12165350</v>
      </c>
      <c r="P11" s="36">
        <v>-6.3313994448572303E-2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34242.699999999997</v>
      </c>
      <c r="F12" s="37">
        <v>34063.48333333333</v>
      </c>
      <c r="G12" s="38">
        <v>33785.21666666666</v>
      </c>
      <c r="H12" s="38">
        <v>33327.73333333333</v>
      </c>
      <c r="I12" s="38">
        <v>33049.46666666666</v>
      </c>
      <c r="J12" s="38">
        <v>34520.96666666666</v>
      </c>
      <c r="K12" s="38">
        <v>34799.233333333337</v>
      </c>
      <c r="L12" s="38">
        <v>35256.71666666666</v>
      </c>
      <c r="M12" s="28">
        <v>34341.75</v>
      </c>
      <c r="N12" s="28">
        <v>33606</v>
      </c>
      <c r="O12" s="39">
        <v>2883250</v>
      </c>
      <c r="P12" s="40">
        <v>-1.9039376893119863E-3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15826.4</v>
      </c>
      <c r="F13" s="37">
        <v>15779.800000000001</v>
      </c>
      <c r="G13" s="38">
        <v>15671.600000000002</v>
      </c>
      <c r="H13" s="38">
        <v>15516.800000000001</v>
      </c>
      <c r="I13" s="38">
        <v>15408.600000000002</v>
      </c>
      <c r="J13" s="38">
        <v>15934.600000000002</v>
      </c>
      <c r="K13" s="38">
        <v>16042.800000000003</v>
      </c>
      <c r="L13" s="38">
        <v>16197.600000000002</v>
      </c>
      <c r="M13" s="28">
        <v>15888</v>
      </c>
      <c r="N13" s="28">
        <v>15625</v>
      </c>
      <c r="O13" s="39">
        <v>7640</v>
      </c>
      <c r="P13" s="40">
        <v>-0.11162790697674418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6557.35</v>
      </c>
      <c r="F14" s="37">
        <v>6602.583333333333</v>
      </c>
      <c r="G14" s="38">
        <v>6505.3166666666657</v>
      </c>
      <c r="H14" s="38">
        <v>6453.2833333333328</v>
      </c>
      <c r="I14" s="38">
        <v>6356.0166666666655</v>
      </c>
      <c r="J14" s="38">
        <v>6654.6166666666659</v>
      </c>
      <c r="K14" s="38">
        <v>6751.8833333333341</v>
      </c>
      <c r="L14" s="38">
        <v>6803.9166666666661</v>
      </c>
      <c r="M14" s="28">
        <v>6699.85</v>
      </c>
      <c r="N14" s="28">
        <v>6550.55</v>
      </c>
      <c r="O14" s="39">
        <v>1575</v>
      </c>
      <c r="P14" s="40">
        <v>-0.125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768.75</v>
      </c>
      <c r="F15" s="37">
        <v>767.2833333333333</v>
      </c>
      <c r="G15" s="38">
        <v>756.71666666666658</v>
      </c>
      <c r="H15" s="38">
        <v>744.68333333333328</v>
      </c>
      <c r="I15" s="38">
        <v>734.11666666666656</v>
      </c>
      <c r="J15" s="38">
        <v>779.31666666666661</v>
      </c>
      <c r="K15" s="38">
        <v>789.88333333333321</v>
      </c>
      <c r="L15" s="38">
        <v>801.91666666666663</v>
      </c>
      <c r="M15" s="28">
        <v>777.85</v>
      </c>
      <c r="N15" s="28">
        <v>755.25</v>
      </c>
      <c r="O15" s="39">
        <v>3133950</v>
      </c>
      <c r="P15" s="40">
        <v>1.5143171806167401E-2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2285.4499999999998</v>
      </c>
      <c r="F16" s="37">
        <v>2291.7999999999997</v>
      </c>
      <c r="G16" s="38">
        <v>2263.7499999999995</v>
      </c>
      <c r="H16" s="38">
        <v>2242.0499999999997</v>
      </c>
      <c r="I16" s="38">
        <v>2213.9999999999995</v>
      </c>
      <c r="J16" s="38">
        <v>2313.4999999999995</v>
      </c>
      <c r="K16" s="38">
        <v>2341.5499999999997</v>
      </c>
      <c r="L16" s="38">
        <v>2363.2499999999995</v>
      </c>
      <c r="M16" s="28">
        <v>2319.85</v>
      </c>
      <c r="N16" s="28">
        <v>2270.1</v>
      </c>
      <c r="O16" s="39">
        <v>384000</v>
      </c>
      <c r="P16" s="40">
        <v>-8.3925112976113627E-3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17996.7</v>
      </c>
      <c r="F17" s="37">
        <v>18094.766666666666</v>
      </c>
      <c r="G17" s="38">
        <v>17845.333333333332</v>
      </c>
      <c r="H17" s="38">
        <v>17693.966666666667</v>
      </c>
      <c r="I17" s="38">
        <v>17444.533333333333</v>
      </c>
      <c r="J17" s="38">
        <v>18246.133333333331</v>
      </c>
      <c r="K17" s="38">
        <v>18495.566666666666</v>
      </c>
      <c r="L17" s="38">
        <v>18646.933333333331</v>
      </c>
      <c r="M17" s="28">
        <v>18344.2</v>
      </c>
      <c r="N17" s="28">
        <v>17943.400000000001</v>
      </c>
      <c r="O17" s="39">
        <v>30765</v>
      </c>
      <c r="P17" s="40">
        <v>-1.8347160178685387E-2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99.8</v>
      </c>
      <c r="F18" s="37">
        <v>99.516666666666666</v>
      </c>
      <c r="G18" s="38">
        <v>98.533333333333331</v>
      </c>
      <c r="H18" s="38">
        <v>97.266666666666666</v>
      </c>
      <c r="I18" s="38">
        <v>96.283333333333331</v>
      </c>
      <c r="J18" s="38">
        <v>100.78333333333333</v>
      </c>
      <c r="K18" s="38">
        <v>101.76666666666665</v>
      </c>
      <c r="L18" s="38">
        <v>103.03333333333333</v>
      </c>
      <c r="M18" s="28">
        <v>100.5</v>
      </c>
      <c r="N18" s="28">
        <v>98.25</v>
      </c>
      <c r="O18" s="39">
        <v>22023200</v>
      </c>
      <c r="P18" s="40">
        <v>-9.4275125040480731E-3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271.05</v>
      </c>
      <c r="F19" s="37">
        <v>270.41666666666669</v>
      </c>
      <c r="G19" s="38">
        <v>263.68333333333339</v>
      </c>
      <c r="H19" s="38">
        <v>256.31666666666672</v>
      </c>
      <c r="I19" s="38">
        <v>249.58333333333343</v>
      </c>
      <c r="J19" s="38">
        <v>277.78333333333336</v>
      </c>
      <c r="K19" s="38">
        <v>284.51666666666659</v>
      </c>
      <c r="L19" s="38">
        <v>291.88333333333333</v>
      </c>
      <c r="M19" s="28">
        <v>277.14999999999998</v>
      </c>
      <c r="N19" s="28">
        <v>263.05</v>
      </c>
      <c r="O19" s="39">
        <v>14060800</v>
      </c>
      <c r="P19" s="40">
        <v>-5.5442616891517276E-4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2242.75</v>
      </c>
      <c r="F20" s="37">
        <v>2248.3166666666666</v>
      </c>
      <c r="G20" s="38">
        <v>2225.1833333333334</v>
      </c>
      <c r="H20" s="38">
        <v>2207.6166666666668</v>
      </c>
      <c r="I20" s="38">
        <v>2184.4833333333336</v>
      </c>
      <c r="J20" s="38">
        <v>2265.8833333333332</v>
      </c>
      <c r="K20" s="38">
        <v>2289.0166666666664</v>
      </c>
      <c r="L20" s="38">
        <v>2306.583333333333</v>
      </c>
      <c r="M20" s="28">
        <v>2271.4499999999998</v>
      </c>
      <c r="N20" s="28">
        <v>2230.75</v>
      </c>
      <c r="O20" s="39">
        <v>2407500</v>
      </c>
      <c r="P20" s="40">
        <v>-1.8948655256723717E-2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2225.5500000000002</v>
      </c>
      <c r="F21" s="37">
        <v>2204.9666666666667</v>
      </c>
      <c r="G21" s="38">
        <v>2172.5833333333335</v>
      </c>
      <c r="H21" s="38">
        <v>2119.6166666666668</v>
      </c>
      <c r="I21" s="38">
        <v>2087.2333333333336</v>
      </c>
      <c r="J21" s="38">
        <v>2257.9333333333334</v>
      </c>
      <c r="K21" s="38">
        <v>2290.3166666666666</v>
      </c>
      <c r="L21" s="38">
        <v>2343.2833333333333</v>
      </c>
      <c r="M21" s="28">
        <v>2237.35</v>
      </c>
      <c r="N21" s="28">
        <v>2152</v>
      </c>
      <c r="O21" s="39">
        <v>19686500</v>
      </c>
      <c r="P21" s="40">
        <v>8.16817739540124E-3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767.3</v>
      </c>
      <c r="F22" s="37">
        <v>761.7833333333333</v>
      </c>
      <c r="G22" s="38">
        <v>751.36666666666656</v>
      </c>
      <c r="H22" s="38">
        <v>735.43333333333328</v>
      </c>
      <c r="I22" s="38">
        <v>725.01666666666654</v>
      </c>
      <c r="J22" s="38">
        <v>777.71666666666658</v>
      </c>
      <c r="K22" s="38">
        <v>788.13333333333333</v>
      </c>
      <c r="L22" s="38">
        <v>804.06666666666661</v>
      </c>
      <c r="M22" s="28">
        <v>772.2</v>
      </c>
      <c r="N22" s="28">
        <v>745.85</v>
      </c>
      <c r="O22" s="39">
        <v>94293750</v>
      </c>
      <c r="P22" s="40">
        <v>-4.3424317617866007E-3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3000.95</v>
      </c>
      <c r="F23" s="37">
        <v>2976.0166666666664</v>
      </c>
      <c r="G23" s="38">
        <v>2940.5333333333328</v>
      </c>
      <c r="H23" s="38">
        <v>2880.1166666666663</v>
      </c>
      <c r="I23" s="38">
        <v>2844.6333333333328</v>
      </c>
      <c r="J23" s="38">
        <v>3036.4333333333329</v>
      </c>
      <c r="K23" s="38">
        <v>3071.9166666666665</v>
      </c>
      <c r="L23" s="38">
        <v>3132.333333333333</v>
      </c>
      <c r="M23" s="28">
        <v>3011.5</v>
      </c>
      <c r="N23" s="28">
        <v>2915.6</v>
      </c>
      <c r="O23" s="39">
        <v>333400</v>
      </c>
      <c r="P23" s="40">
        <v>-4.9600912200684154E-2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529.75</v>
      </c>
      <c r="F24" s="37">
        <v>526</v>
      </c>
      <c r="G24" s="38">
        <v>521.04999999999995</v>
      </c>
      <c r="H24" s="38">
        <v>512.34999999999991</v>
      </c>
      <c r="I24" s="38">
        <v>507.39999999999986</v>
      </c>
      <c r="J24" s="38">
        <v>534.70000000000005</v>
      </c>
      <c r="K24" s="38">
        <v>539.65000000000009</v>
      </c>
      <c r="L24" s="38">
        <v>548.35000000000014</v>
      </c>
      <c r="M24" s="28">
        <v>530.95000000000005</v>
      </c>
      <c r="N24" s="28">
        <v>517.29999999999995</v>
      </c>
      <c r="O24" s="39">
        <v>7458000</v>
      </c>
      <c r="P24" s="40">
        <v>-1.9458322377070732E-2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363.55</v>
      </c>
      <c r="F25" s="37">
        <v>364.35000000000008</v>
      </c>
      <c r="G25" s="38">
        <v>362.05000000000018</v>
      </c>
      <c r="H25" s="38">
        <v>360.55000000000013</v>
      </c>
      <c r="I25" s="38">
        <v>358.25000000000023</v>
      </c>
      <c r="J25" s="38">
        <v>365.85000000000014</v>
      </c>
      <c r="K25" s="38">
        <v>368.15</v>
      </c>
      <c r="L25" s="38">
        <v>369.65000000000009</v>
      </c>
      <c r="M25" s="28">
        <v>366.65</v>
      </c>
      <c r="N25" s="28">
        <v>362.85</v>
      </c>
      <c r="O25" s="39">
        <v>52194600</v>
      </c>
      <c r="P25" s="40">
        <v>-2.1049733580347464E-3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755.6</v>
      </c>
      <c r="F26" s="37">
        <v>750.53333333333342</v>
      </c>
      <c r="G26" s="38">
        <v>743.86666666666679</v>
      </c>
      <c r="H26" s="38">
        <v>732.13333333333333</v>
      </c>
      <c r="I26" s="38">
        <v>725.4666666666667</v>
      </c>
      <c r="J26" s="38">
        <v>762.26666666666688</v>
      </c>
      <c r="K26" s="38">
        <v>768.93333333333362</v>
      </c>
      <c r="L26" s="38">
        <v>780.66666666666697</v>
      </c>
      <c r="M26" s="28">
        <v>757.2</v>
      </c>
      <c r="N26" s="28">
        <v>738.8</v>
      </c>
      <c r="O26" s="39">
        <v>1319500</v>
      </c>
      <c r="P26" s="40">
        <v>-1.5151515151515152E-2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3676.25</v>
      </c>
      <c r="F27" s="37">
        <v>3654.2666666666664</v>
      </c>
      <c r="G27" s="38">
        <v>3617.083333333333</v>
      </c>
      <c r="H27" s="38">
        <v>3557.9166666666665</v>
      </c>
      <c r="I27" s="38">
        <v>3520.7333333333331</v>
      </c>
      <c r="J27" s="38">
        <v>3713.4333333333329</v>
      </c>
      <c r="K27" s="38">
        <v>3750.6166666666663</v>
      </c>
      <c r="L27" s="38">
        <v>3809.7833333333328</v>
      </c>
      <c r="M27" s="28">
        <v>3691.45</v>
      </c>
      <c r="N27" s="28">
        <v>3595.1</v>
      </c>
      <c r="O27" s="39">
        <v>2361000</v>
      </c>
      <c r="P27" s="40">
        <v>3.4165571616294348E-2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216.35</v>
      </c>
      <c r="F28" s="37">
        <v>215.61666666666667</v>
      </c>
      <c r="G28" s="38">
        <v>213.73333333333335</v>
      </c>
      <c r="H28" s="38">
        <v>211.11666666666667</v>
      </c>
      <c r="I28" s="38">
        <v>209.23333333333335</v>
      </c>
      <c r="J28" s="38">
        <v>218.23333333333335</v>
      </c>
      <c r="K28" s="38">
        <v>220.11666666666667</v>
      </c>
      <c r="L28" s="38">
        <v>222.73333333333335</v>
      </c>
      <c r="M28" s="28">
        <v>217.5</v>
      </c>
      <c r="N28" s="28">
        <v>213</v>
      </c>
      <c r="O28" s="39">
        <v>12644000</v>
      </c>
      <c r="P28" s="40">
        <v>0.12862626082299383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130.65</v>
      </c>
      <c r="F29" s="37">
        <v>130.26666666666668</v>
      </c>
      <c r="G29" s="38">
        <v>127.63333333333335</v>
      </c>
      <c r="H29" s="38">
        <v>124.61666666666667</v>
      </c>
      <c r="I29" s="38">
        <v>121.98333333333335</v>
      </c>
      <c r="J29" s="38">
        <v>133.28333333333336</v>
      </c>
      <c r="K29" s="38">
        <v>135.91666666666669</v>
      </c>
      <c r="L29" s="38">
        <v>138.93333333333337</v>
      </c>
      <c r="M29" s="28">
        <v>132.9</v>
      </c>
      <c r="N29" s="28">
        <v>127.25</v>
      </c>
      <c r="O29" s="39">
        <v>36539000</v>
      </c>
      <c r="P29" s="40">
        <v>0.13038098037092608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3116.3</v>
      </c>
      <c r="F30" s="37">
        <v>3103.4333333333338</v>
      </c>
      <c r="G30" s="38">
        <v>3075.2166666666676</v>
      </c>
      <c r="H30" s="38">
        <v>3034.1333333333337</v>
      </c>
      <c r="I30" s="38">
        <v>3005.9166666666674</v>
      </c>
      <c r="J30" s="38">
        <v>3144.5166666666678</v>
      </c>
      <c r="K30" s="38">
        <v>3172.733333333334</v>
      </c>
      <c r="L30" s="38">
        <v>3213.816666666668</v>
      </c>
      <c r="M30" s="28">
        <v>3131.65</v>
      </c>
      <c r="N30" s="28">
        <v>3062.35</v>
      </c>
      <c r="O30" s="39">
        <v>5474000</v>
      </c>
      <c r="P30" s="40">
        <v>1.1820593155331282E-2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1688.5</v>
      </c>
      <c r="F31" s="37">
        <v>1689.05</v>
      </c>
      <c r="G31" s="38">
        <v>1666.4499999999998</v>
      </c>
      <c r="H31" s="38">
        <v>1644.3999999999999</v>
      </c>
      <c r="I31" s="38">
        <v>1621.7999999999997</v>
      </c>
      <c r="J31" s="38">
        <v>1711.1</v>
      </c>
      <c r="K31" s="38">
        <v>1733.6999999999998</v>
      </c>
      <c r="L31" s="38">
        <v>1755.75</v>
      </c>
      <c r="M31" s="28">
        <v>1711.65</v>
      </c>
      <c r="N31" s="28">
        <v>1667</v>
      </c>
      <c r="O31" s="39">
        <v>766150</v>
      </c>
      <c r="P31" s="40">
        <v>4.5795795795795798E-2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8225.9500000000007</v>
      </c>
      <c r="F32" s="37">
        <v>8262</v>
      </c>
      <c r="G32" s="38">
        <v>8108</v>
      </c>
      <c r="H32" s="38">
        <v>7990.05</v>
      </c>
      <c r="I32" s="38">
        <v>7836.05</v>
      </c>
      <c r="J32" s="38">
        <v>8379.9500000000007</v>
      </c>
      <c r="K32" s="38">
        <v>8533.9500000000007</v>
      </c>
      <c r="L32" s="38">
        <v>8651.9</v>
      </c>
      <c r="M32" s="28">
        <v>8416</v>
      </c>
      <c r="N32" s="28">
        <v>8144.05</v>
      </c>
      <c r="O32" s="39">
        <v>192750</v>
      </c>
      <c r="P32" s="40">
        <v>-2.1325209444021324E-2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1308.1500000000001</v>
      </c>
      <c r="F33" s="37">
        <v>1300.2166666666667</v>
      </c>
      <c r="G33" s="38">
        <v>1286.3333333333335</v>
      </c>
      <c r="H33" s="38">
        <v>1264.5166666666669</v>
      </c>
      <c r="I33" s="38">
        <v>1250.6333333333337</v>
      </c>
      <c r="J33" s="38">
        <v>1322.0333333333333</v>
      </c>
      <c r="K33" s="38">
        <v>1335.9166666666665</v>
      </c>
      <c r="L33" s="38">
        <v>1357.7333333333331</v>
      </c>
      <c r="M33" s="28">
        <v>1314.1</v>
      </c>
      <c r="N33" s="28">
        <v>1278.4000000000001</v>
      </c>
      <c r="O33" s="39">
        <v>2901000</v>
      </c>
      <c r="P33" s="40">
        <v>-3.7012448132780082E-2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558.6</v>
      </c>
      <c r="F34" s="37">
        <v>548.44999999999993</v>
      </c>
      <c r="G34" s="38">
        <v>536.54999999999984</v>
      </c>
      <c r="H34" s="38">
        <v>514.49999999999989</v>
      </c>
      <c r="I34" s="38">
        <v>502.5999999999998</v>
      </c>
      <c r="J34" s="38">
        <v>570.49999999999989</v>
      </c>
      <c r="K34" s="38">
        <v>582.4</v>
      </c>
      <c r="L34" s="38">
        <v>604.44999999999993</v>
      </c>
      <c r="M34" s="28">
        <v>560.35</v>
      </c>
      <c r="N34" s="28">
        <v>526.4</v>
      </c>
      <c r="O34" s="39">
        <v>16005500</v>
      </c>
      <c r="P34" s="40">
        <v>-2.8866135760333714E-2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672.25</v>
      </c>
      <c r="F35" s="37">
        <v>668.23333333333335</v>
      </c>
      <c r="G35" s="38">
        <v>661.56666666666672</v>
      </c>
      <c r="H35" s="38">
        <v>650.88333333333333</v>
      </c>
      <c r="I35" s="38">
        <v>644.2166666666667</v>
      </c>
      <c r="J35" s="38">
        <v>678.91666666666674</v>
      </c>
      <c r="K35" s="38">
        <v>685.58333333333326</v>
      </c>
      <c r="L35" s="38">
        <v>696.26666666666677</v>
      </c>
      <c r="M35" s="28">
        <v>674.9</v>
      </c>
      <c r="N35" s="28">
        <v>657.55</v>
      </c>
      <c r="O35" s="39">
        <v>61680000</v>
      </c>
      <c r="P35" s="40">
        <v>-3.1887442789068236E-2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3781.95</v>
      </c>
      <c r="F36" s="37">
        <v>3780.4166666666665</v>
      </c>
      <c r="G36" s="38">
        <v>3719.083333333333</v>
      </c>
      <c r="H36" s="38">
        <v>3656.2166666666667</v>
      </c>
      <c r="I36" s="38">
        <v>3594.8833333333332</v>
      </c>
      <c r="J36" s="38">
        <v>3843.2833333333328</v>
      </c>
      <c r="K36" s="38">
        <v>3904.6166666666659</v>
      </c>
      <c r="L36" s="38">
        <v>3967.4833333333327</v>
      </c>
      <c r="M36" s="28">
        <v>3841.75</v>
      </c>
      <c r="N36" s="28">
        <v>3717.55</v>
      </c>
      <c r="O36" s="39">
        <v>3353500</v>
      </c>
      <c r="P36" s="40">
        <v>-2.6489585601277305E-2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12598.45</v>
      </c>
      <c r="F37" s="37">
        <v>12589.316666666666</v>
      </c>
      <c r="G37" s="38">
        <v>12448.183333333331</v>
      </c>
      <c r="H37" s="38">
        <v>12297.916666666664</v>
      </c>
      <c r="I37" s="38">
        <v>12156.783333333329</v>
      </c>
      <c r="J37" s="38">
        <v>12739.583333333332</v>
      </c>
      <c r="K37" s="38">
        <v>12880.716666666667</v>
      </c>
      <c r="L37" s="38">
        <v>13030.983333333334</v>
      </c>
      <c r="M37" s="28">
        <v>12730.45</v>
      </c>
      <c r="N37" s="28">
        <v>12439.05</v>
      </c>
      <c r="O37" s="39">
        <v>984850</v>
      </c>
      <c r="P37" s="40">
        <v>1.5937693418609448E-2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5782.4</v>
      </c>
      <c r="F38" s="37">
        <v>5774.9833333333327</v>
      </c>
      <c r="G38" s="38">
        <v>5718.5666666666657</v>
      </c>
      <c r="H38" s="38">
        <v>5654.7333333333327</v>
      </c>
      <c r="I38" s="38">
        <v>5598.3166666666657</v>
      </c>
      <c r="J38" s="38">
        <v>5838.8166666666657</v>
      </c>
      <c r="K38" s="38">
        <v>5895.2333333333318</v>
      </c>
      <c r="L38" s="38">
        <v>5959.0666666666657</v>
      </c>
      <c r="M38" s="28">
        <v>5831.4</v>
      </c>
      <c r="N38" s="28">
        <v>5711.15</v>
      </c>
      <c r="O38" s="39">
        <v>5488500</v>
      </c>
      <c r="P38" s="40">
        <v>8.405677277111754E-3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2114.85</v>
      </c>
      <c r="F39" s="37">
        <v>2119.3166666666671</v>
      </c>
      <c r="G39" s="38">
        <v>2093.6333333333341</v>
      </c>
      <c r="H39" s="38">
        <v>2072.416666666667</v>
      </c>
      <c r="I39" s="38">
        <v>2046.733333333334</v>
      </c>
      <c r="J39" s="38">
        <v>2140.5333333333342</v>
      </c>
      <c r="K39" s="38">
        <v>2166.2166666666676</v>
      </c>
      <c r="L39" s="38">
        <v>2187.4333333333343</v>
      </c>
      <c r="M39" s="28">
        <v>2145</v>
      </c>
      <c r="N39" s="28">
        <v>2098.1</v>
      </c>
      <c r="O39" s="39">
        <v>1299800</v>
      </c>
      <c r="P39" s="40">
        <v>1.5706806282722512E-2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422.85</v>
      </c>
      <c r="F40" s="37">
        <v>419.93333333333339</v>
      </c>
      <c r="G40" s="38">
        <v>415.81666666666678</v>
      </c>
      <c r="H40" s="38">
        <v>408.78333333333336</v>
      </c>
      <c r="I40" s="38">
        <v>404.66666666666674</v>
      </c>
      <c r="J40" s="38">
        <v>426.96666666666681</v>
      </c>
      <c r="K40" s="38">
        <v>431.08333333333337</v>
      </c>
      <c r="L40" s="38">
        <v>438.11666666666684</v>
      </c>
      <c r="M40" s="28">
        <v>424.05</v>
      </c>
      <c r="N40" s="28">
        <v>412.9</v>
      </c>
      <c r="O40" s="39">
        <v>7219200</v>
      </c>
      <c r="P40" s="40">
        <v>-3.0094582975064489E-2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317.5</v>
      </c>
      <c r="F41" s="37">
        <v>316.95</v>
      </c>
      <c r="G41" s="38">
        <v>311.39999999999998</v>
      </c>
      <c r="H41" s="38">
        <v>305.3</v>
      </c>
      <c r="I41" s="38">
        <v>299.75</v>
      </c>
      <c r="J41" s="38">
        <v>323.04999999999995</v>
      </c>
      <c r="K41" s="38">
        <v>328.6</v>
      </c>
      <c r="L41" s="38">
        <v>334.69999999999993</v>
      </c>
      <c r="M41" s="28">
        <v>322.5</v>
      </c>
      <c r="N41" s="28">
        <v>310.85000000000002</v>
      </c>
      <c r="O41" s="39">
        <v>41310000</v>
      </c>
      <c r="P41" s="40">
        <v>-8.2720188079585526E-4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99.55</v>
      </c>
      <c r="F42" s="37">
        <v>99.25</v>
      </c>
      <c r="G42" s="38">
        <v>98.4</v>
      </c>
      <c r="H42" s="38">
        <v>97.25</v>
      </c>
      <c r="I42" s="38">
        <v>96.4</v>
      </c>
      <c r="J42" s="38">
        <v>100.4</v>
      </c>
      <c r="K42" s="38">
        <v>101.25</v>
      </c>
      <c r="L42" s="38">
        <v>102.4</v>
      </c>
      <c r="M42" s="28">
        <v>100.1</v>
      </c>
      <c r="N42" s="28">
        <v>98.1</v>
      </c>
      <c r="O42" s="39">
        <v>119585700</v>
      </c>
      <c r="P42" s="40">
        <v>2.9359953024075161E-4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1758.2</v>
      </c>
      <c r="F43" s="37">
        <v>1754</v>
      </c>
      <c r="G43" s="38">
        <v>1736.7</v>
      </c>
      <c r="H43" s="38">
        <v>1715.2</v>
      </c>
      <c r="I43" s="38">
        <v>1697.9</v>
      </c>
      <c r="J43" s="38">
        <v>1775.5</v>
      </c>
      <c r="K43" s="38">
        <v>1792.8000000000002</v>
      </c>
      <c r="L43" s="38">
        <v>1814.3</v>
      </c>
      <c r="M43" s="28">
        <v>1771.3</v>
      </c>
      <c r="N43" s="28">
        <v>1732.5</v>
      </c>
      <c r="O43" s="39">
        <v>1509200</v>
      </c>
      <c r="P43" s="40">
        <v>6.8535825545171333E-2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235.7</v>
      </c>
      <c r="F44" s="37">
        <v>234.38333333333333</v>
      </c>
      <c r="G44" s="38">
        <v>230.76666666666665</v>
      </c>
      <c r="H44" s="38">
        <v>225.83333333333331</v>
      </c>
      <c r="I44" s="38">
        <v>222.21666666666664</v>
      </c>
      <c r="J44" s="38">
        <v>239.31666666666666</v>
      </c>
      <c r="K44" s="38">
        <v>242.93333333333334</v>
      </c>
      <c r="L44" s="38">
        <v>247.86666666666667</v>
      </c>
      <c r="M44" s="28">
        <v>238</v>
      </c>
      <c r="N44" s="28">
        <v>229.45</v>
      </c>
      <c r="O44" s="39">
        <v>31779400</v>
      </c>
      <c r="P44" s="40">
        <v>6.0755961440892944E-2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632.04999999999995</v>
      </c>
      <c r="F45" s="37">
        <v>632.98333333333323</v>
      </c>
      <c r="G45" s="38">
        <v>628.56666666666649</v>
      </c>
      <c r="H45" s="38">
        <v>625.08333333333326</v>
      </c>
      <c r="I45" s="38">
        <v>620.66666666666652</v>
      </c>
      <c r="J45" s="38">
        <v>636.46666666666647</v>
      </c>
      <c r="K45" s="38">
        <v>640.88333333333321</v>
      </c>
      <c r="L45" s="38">
        <v>644.36666666666645</v>
      </c>
      <c r="M45" s="28">
        <v>637.4</v>
      </c>
      <c r="N45" s="28">
        <v>629.5</v>
      </c>
      <c r="O45" s="39">
        <v>4977500</v>
      </c>
      <c r="P45" s="40">
        <v>1.5256899259591653E-2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673.8</v>
      </c>
      <c r="F46" s="37">
        <v>677.73333333333323</v>
      </c>
      <c r="G46" s="38">
        <v>665.06666666666649</v>
      </c>
      <c r="H46" s="38">
        <v>656.33333333333326</v>
      </c>
      <c r="I46" s="38">
        <v>643.66666666666652</v>
      </c>
      <c r="J46" s="38">
        <v>686.46666666666647</v>
      </c>
      <c r="K46" s="38">
        <v>699.13333333333321</v>
      </c>
      <c r="L46" s="38">
        <v>707.86666666666645</v>
      </c>
      <c r="M46" s="28">
        <v>690.4</v>
      </c>
      <c r="N46" s="28">
        <v>669</v>
      </c>
      <c r="O46" s="39">
        <v>6046500</v>
      </c>
      <c r="P46" s="40">
        <v>2.8141472538683897E-2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687.55</v>
      </c>
      <c r="F47" s="37">
        <v>686.46666666666658</v>
      </c>
      <c r="G47" s="38">
        <v>682.88333333333321</v>
      </c>
      <c r="H47" s="38">
        <v>678.21666666666658</v>
      </c>
      <c r="I47" s="38">
        <v>674.63333333333321</v>
      </c>
      <c r="J47" s="38">
        <v>691.13333333333321</v>
      </c>
      <c r="K47" s="38">
        <v>694.71666666666647</v>
      </c>
      <c r="L47" s="38">
        <v>699.38333333333321</v>
      </c>
      <c r="M47" s="28">
        <v>690.05</v>
      </c>
      <c r="N47" s="28">
        <v>681.8</v>
      </c>
      <c r="O47" s="39">
        <v>63156000</v>
      </c>
      <c r="P47" s="40">
        <v>1.5861373429907399E-2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53.25</v>
      </c>
      <c r="F48" s="37">
        <v>52.4</v>
      </c>
      <c r="G48" s="38">
        <v>51.15</v>
      </c>
      <c r="H48" s="38">
        <v>49.05</v>
      </c>
      <c r="I48" s="38">
        <v>47.8</v>
      </c>
      <c r="J48" s="38">
        <v>54.5</v>
      </c>
      <c r="K48" s="38">
        <v>55.75</v>
      </c>
      <c r="L48" s="38">
        <v>57.85</v>
      </c>
      <c r="M48" s="28">
        <v>53.65</v>
      </c>
      <c r="N48" s="28">
        <v>50.3</v>
      </c>
      <c r="O48" s="39">
        <v>131880000</v>
      </c>
      <c r="P48" s="40">
        <v>0.10388468975215327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340.05</v>
      </c>
      <c r="F49" s="37">
        <v>335.41666666666669</v>
      </c>
      <c r="G49" s="38">
        <v>329.48333333333335</v>
      </c>
      <c r="H49" s="38">
        <v>318.91666666666669</v>
      </c>
      <c r="I49" s="38">
        <v>312.98333333333335</v>
      </c>
      <c r="J49" s="38">
        <v>345.98333333333335</v>
      </c>
      <c r="K49" s="38">
        <v>351.91666666666663</v>
      </c>
      <c r="L49" s="38">
        <v>362.48333333333335</v>
      </c>
      <c r="M49" s="28">
        <v>341.35</v>
      </c>
      <c r="N49" s="28">
        <v>324.85000000000002</v>
      </c>
      <c r="O49" s="39">
        <v>12187700</v>
      </c>
      <c r="P49" s="40">
        <v>-5.4931335830212237E-2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14130.55</v>
      </c>
      <c r="F50" s="37">
        <v>13926.049999999997</v>
      </c>
      <c r="G50" s="38">
        <v>13665.949999999995</v>
      </c>
      <c r="H50" s="38">
        <v>13201.349999999999</v>
      </c>
      <c r="I50" s="38">
        <v>12941.249999999996</v>
      </c>
      <c r="J50" s="38">
        <v>14390.649999999994</v>
      </c>
      <c r="K50" s="38">
        <v>14650.749999999996</v>
      </c>
      <c r="L50" s="38">
        <v>15115.349999999993</v>
      </c>
      <c r="M50" s="28">
        <v>14186.15</v>
      </c>
      <c r="N50" s="28">
        <v>13461.45</v>
      </c>
      <c r="O50" s="39">
        <v>117850</v>
      </c>
      <c r="P50" s="40">
        <v>-5.7576969212315074E-2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333.1</v>
      </c>
      <c r="F51" s="37">
        <v>332.2833333333333</v>
      </c>
      <c r="G51" s="38">
        <v>329.61666666666662</v>
      </c>
      <c r="H51" s="38">
        <v>326.13333333333333</v>
      </c>
      <c r="I51" s="38">
        <v>323.46666666666664</v>
      </c>
      <c r="J51" s="38">
        <v>335.76666666666659</v>
      </c>
      <c r="K51" s="38">
        <v>338.43333333333334</v>
      </c>
      <c r="L51" s="38">
        <v>341.91666666666657</v>
      </c>
      <c r="M51" s="28">
        <v>334.95</v>
      </c>
      <c r="N51" s="28">
        <v>328.8</v>
      </c>
      <c r="O51" s="39">
        <v>21677400</v>
      </c>
      <c r="P51" s="40">
        <v>2.7910549675657221E-2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3447</v>
      </c>
      <c r="F52" s="37">
        <v>3407.2166666666672</v>
      </c>
      <c r="G52" s="38">
        <v>3359.5833333333344</v>
      </c>
      <c r="H52" s="38">
        <v>3272.1666666666674</v>
      </c>
      <c r="I52" s="38">
        <v>3224.5333333333347</v>
      </c>
      <c r="J52" s="38">
        <v>3494.6333333333341</v>
      </c>
      <c r="K52" s="38">
        <v>3542.2666666666673</v>
      </c>
      <c r="L52" s="38">
        <v>3629.6833333333338</v>
      </c>
      <c r="M52" s="28">
        <v>3454.85</v>
      </c>
      <c r="N52" s="28">
        <v>3319.8</v>
      </c>
      <c r="O52" s="39">
        <v>1742800</v>
      </c>
      <c r="P52" s="40">
        <v>3.0145407258541198E-2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382.85</v>
      </c>
      <c r="F53" s="37">
        <v>385.51666666666671</v>
      </c>
      <c r="G53" s="38">
        <v>378.23333333333341</v>
      </c>
      <c r="H53" s="38">
        <v>373.61666666666667</v>
      </c>
      <c r="I53" s="38">
        <v>366.33333333333337</v>
      </c>
      <c r="J53" s="38">
        <v>390.13333333333344</v>
      </c>
      <c r="K53" s="38">
        <v>397.41666666666674</v>
      </c>
      <c r="L53" s="38">
        <v>402.03333333333347</v>
      </c>
      <c r="M53" s="28">
        <v>392.8</v>
      </c>
      <c r="N53" s="28">
        <v>380.9</v>
      </c>
      <c r="O53" s="39">
        <v>3684200</v>
      </c>
      <c r="P53" s="40">
        <v>1.1420413990007138E-2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194.6</v>
      </c>
      <c r="F54" s="37">
        <v>193.2833333333333</v>
      </c>
      <c r="G54" s="38">
        <v>191.51666666666659</v>
      </c>
      <c r="H54" s="38">
        <v>188.43333333333328</v>
      </c>
      <c r="I54" s="38">
        <v>186.66666666666657</v>
      </c>
      <c r="J54" s="38">
        <v>196.36666666666662</v>
      </c>
      <c r="K54" s="38">
        <v>198.13333333333333</v>
      </c>
      <c r="L54" s="38">
        <v>201.21666666666664</v>
      </c>
      <c r="M54" s="28">
        <v>195.05</v>
      </c>
      <c r="N54" s="28">
        <v>190.2</v>
      </c>
      <c r="O54" s="39">
        <v>48575700</v>
      </c>
      <c r="P54" s="40">
        <v>-6.4063621803722316E-3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470.8</v>
      </c>
      <c r="F55" s="37">
        <v>467.5333333333333</v>
      </c>
      <c r="G55" s="38">
        <v>460.86666666666662</v>
      </c>
      <c r="H55" s="38">
        <v>450.93333333333334</v>
      </c>
      <c r="I55" s="38">
        <v>444.26666666666665</v>
      </c>
      <c r="J55" s="38">
        <v>477.46666666666658</v>
      </c>
      <c r="K55" s="38">
        <v>484.13333333333333</v>
      </c>
      <c r="L55" s="38">
        <v>494.06666666666655</v>
      </c>
      <c r="M55" s="28">
        <v>474.2</v>
      </c>
      <c r="N55" s="28">
        <v>457.6</v>
      </c>
      <c r="O55" s="39">
        <v>3821025</v>
      </c>
      <c r="P55" s="40">
        <v>-5.6571978815599423E-2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396.6</v>
      </c>
      <c r="F56" s="37">
        <v>396.33333333333331</v>
      </c>
      <c r="G56" s="38">
        <v>387.86666666666662</v>
      </c>
      <c r="H56" s="38">
        <v>379.13333333333333</v>
      </c>
      <c r="I56" s="38">
        <v>370.66666666666663</v>
      </c>
      <c r="J56" s="38">
        <v>405.06666666666661</v>
      </c>
      <c r="K56" s="38">
        <v>413.5333333333333</v>
      </c>
      <c r="L56" s="38">
        <v>422.26666666666659</v>
      </c>
      <c r="M56" s="28">
        <v>404.8</v>
      </c>
      <c r="N56" s="28">
        <v>387.6</v>
      </c>
      <c r="O56" s="39">
        <v>2865000</v>
      </c>
      <c r="P56" s="40">
        <v>5.1183269124931208E-2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645.6</v>
      </c>
      <c r="F57" s="37">
        <v>646.90000000000009</v>
      </c>
      <c r="G57" s="38">
        <v>641.35000000000014</v>
      </c>
      <c r="H57" s="38">
        <v>637.1</v>
      </c>
      <c r="I57" s="38">
        <v>631.55000000000007</v>
      </c>
      <c r="J57" s="38">
        <v>651.1500000000002</v>
      </c>
      <c r="K57" s="38">
        <v>656.70000000000016</v>
      </c>
      <c r="L57" s="38">
        <v>660.95000000000027</v>
      </c>
      <c r="M57" s="28">
        <v>652.45000000000005</v>
      </c>
      <c r="N57" s="28">
        <v>642.65</v>
      </c>
      <c r="O57" s="39">
        <v>10117500</v>
      </c>
      <c r="P57" s="40">
        <v>-2.104499274310595E-2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977.1</v>
      </c>
      <c r="F58" s="37">
        <v>964.9</v>
      </c>
      <c r="G58" s="38">
        <v>947.94999999999993</v>
      </c>
      <c r="H58" s="38">
        <v>918.8</v>
      </c>
      <c r="I58" s="38">
        <v>901.84999999999991</v>
      </c>
      <c r="J58" s="38">
        <v>994.05</v>
      </c>
      <c r="K58" s="38">
        <v>1011</v>
      </c>
      <c r="L58" s="38">
        <v>1040.1500000000001</v>
      </c>
      <c r="M58" s="28">
        <v>981.85</v>
      </c>
      <c r="N58" s="28">
        <v>935.75</v>
      </c>
      <c r="O58" s="39">
        <v>9241050</v>
      </c>
      <c r="P58" s="40">
        <v>4.8683337021464927E-2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186.35</v>
      </c>
      <c r="F59" s="37">
        <v>185.61666666666667</v>
      </c>
      <c r="G59" s="38">
        <v>184.33333333333334</v>
      </c>
      <c r="H59" s="38">
        <v>182.31666666666666</v>
      </c>
      <c r="I59" s="38">
        <v>181.03333333333333</v>
      </c>
      <c r="J59" s="38">
        <v>187.63333333333335</v>
      </c>
      <c r="K59" s="38">
        <v>188.91666666666666</v>
      </c>
      <c r="L59" s="38">
        <v>190.93333333333337</v>
      </c>
      <c r="M59" s="28">
        <v>186.9</v>
      </c>
      <c r="N59" s="28">
        <v>183.6</v>
      </c>
      <c r="O59" s="39">
        <v>38652600</v>
      </c>
      <c r="P59" s="40">
        <v>-1.1068128089404685E-2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3776.2</v>
      </c>
      <c r="F60" s="37">
        <v>3745.7833333333333</v>
      </c>
      <c r="G60" s="38">
        <v>3699.5666666666666</v>
      </c>
      <c r="H60" s="38">
        <v>3622.9333333333334</v>
      </c>
      <c r="I60" s="38">
        <v>3576.7166666666667</v>
      </c>
      <c r="J60" s="38">
        <v>3822.4166666666665</v>
      </c>
      <c r="K60" s="38">
        <v>3868.6333333333328</v>
      </c>
      <c r="L60" s="38">
        <v>3945.2666666666664</v>
      </c>
      <c r="M60" s="28">
        <v>3792</v>
      </c>
      <c r="N60" s="28">
        <v>3669.15</v>
      </c>
      <c r="O60" s="39">
        <v>690950</v>
      </c>
      <c r="P60" s="40">
        <v>1.1713888278790541E-2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1589.6</v>
      </c>
      <c r="F61" s="37">
        <v>1590.9499999999998</v>
      </c>
      <c r="G61" s="38">
        <v>1575.8499999999997</v>
      </c>
      <c r="H61" s="38">
        <v>1562.1</v>
      </c>
      <c r="I61" s="38">
        <v>1546.9999999999998</v>
      </c>
      <c r="J61" s="38">
        <v>1604.6999999999996</v>
      </c>
      <c r="K61" s="38">
        <v>1619.8</v>
      </c>
      <c r="L61" s="38">
        <v>1633.5499999999995</v>
      </c>
      <c r="M61" s="28">
        <v>1606.05</v>
      </c>
      <c r="N61" s="28">
        <v>1577.2</v>
      </c>
      <c r="O61" s="39">
        <v>3059000</v>
      </c>
      <c r="P61" s="40">
        <v>1.4156416802042238E-2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573.1</v>
      </c>
      <c r="F62" s="37">
        <v>581.85</v>
      </c>
      <c r="G62" s="38">
        <v>544.15000000000009</v>
      </c>
      <c r="H62" s="38">
        <v>515.20000000000005</v>
      </c>
      <c r="I62" s="38">
        <v>477.50000000000011</v>
      </c>
      <c r="J62" s="38">
        <v>610.80000000000007</v>
      </c>
      <c r="K62" s="38">
        <v>648.50000000000011</v>
      </c>
      <c r="L62" s="38">
        <v>677.45</v>
      </c>
      <c r="M62" s="28">
        <v>619.54999999999995</v>
      </c>
      <c r="N62" s="28">
        <v>552.9</v>
      </c>
      <c r="O62" s="39">
        <v>8864000</v>
      </c>
      <c r="P62" s="40">
        <v>6.0185628169553154E-2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931.6</v>
      </c>
      <c r="F63" s="37">
        <v>925.9</v>
      </c>
      <c r="G63" s="38">
        <v>916.9</v>
      </c>
      <c r="H63" s="38">
        <v>902.2</v>
      </c>
      <c r="I63" s="38">
        <v>893.2</v>
      </c>
      <c r="J63" s="38">
        <v>940.59999999999991</v>
      </c>
      <c r="K63" s="38">
        <v>949.59999999999991</v>
      </c>
      <c r="L63" s="38">
        <v>964.29999999999984</v>
      </c>
      <c r="M63" s="28">
        <v>934.9</v>
      </c>
      <c r="N63" s="28">
        <v>911.2</v>
      </c>
      <c r="O63" s="39">
        <v>1471700</v>
      </c>
      <c r="P63" s="40">
        <v>-2.4395094464700035E-2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342.9</v>
      </c>
      <c r="F64" s="37">
        <v>341.66666666666669</v>
      </c>
      <c r="G64" s="38">
        <v>339.23333333333335</v>
      </c>
      <c r="H64" s="38">
        <v>335.56666666666666</v>
      </c>
      <c r="I64" s="38">
        <v>333.13333333333333</v>
      </c>
      <c r="J64" s="38">
        <v>345.33333333333337</v>
      </c>
      <c r="K64" s="38">
        <v>347.76666666666665</v>
      </c>
      <c r="L64" s="38">
        <v>351.43333333333339</v>
      </c>
      <c r="M64" s="28">
        <v>344.1</v>
      </c>
      <c r="N64" s="28">
        <v>338</v>
      </c>
      <c r="O64" s="39">
        <v>3863600</v>
      </c>
      <c r="P64" s="40">
        <v>-2.0921042436139164E-3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125</v>
      </c>
      <c r="F65" s="37">
        <v>125.36666666666667</v>
      </c>
      <c r="G65" s="38">
        <v>123.73333333333335</v>
      </c>
      <c r="H65" s="38">
        <v>122.46666666666667</v>
      </c>
      <c r="I65" s="38">
        <v>120.83333333333334</v>
      </c>
      <c r="J65" s="38">
        <v>126.63333333333335</v>
      </c>
      <c r="K65" s="38">
        <v>128.26666666666668</v>
      </c>
      <c r="L65" s="38">
        <v>129.53333333333336</v>
      </c>
      <c r="M65" s="28">
        <v>127</v>
      </c>
      <c r="N65" s="28">
        <v>124.1</v>
      </c>
      <c r="O65" s="39">
        <v>13111800</v>
      </c>
      <c r="P65" s="40">
        <v>3.5670842482741189E-2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1011.6</v>
      </c>
      <c r="F66" s="37">
        <v>1008.1666666666666</v>
      </c>
      <c r="G66" s="38">
        <v>996.93333333333328</v>
      </c>
      <c r="H66" s="38">
        <v>982.26666666666665</v>
      </c>
      <c r="I66" s="38">
        <v>971.0333333333333</v>
      </c>
      <c r="J66" s="38">
        <v>1022.8333333333333</v>
      </c>
      <c r="K66" s="38">
        <v>1034.0666666666666</v>
      </c>
      <c r="L66" s="38">
        <v>1048.7333333333331</v>
      </c>
      <c r="M66" s="28">
        <v>1019.4</v>
      </c>
      <c r="N66" s="28">
        <v>993.5</v>
      </c>
      <c r="O66" s="39">
        <v>1253400</v>
      </c>
      <c r="P66" s="40">
        <v>5.8257345491388043E-2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503.2</v>
      </c>
      <c r="F67" s="37">
        <v>502.76666666666665</v>
      </c>
      <c r="G67" s="38">
        <v>498.43333333333328</v>
      </c>
      <c r="H67" s="38">
        <v>493.66666666666663</v>
      </c>
      <c r="I67" s="38">
        <v>489.33333333333326</v>
      </c>
      <c r="J67" s="38">
        <v>507.5333333333333</v>
      </c>
      <c r="K67" s="38">
        <v>511.86666666666667</v>
      </c>
      <c r="L67" s="38">
        <v>516.63333333333333</v>
      </c>
      <c r="M67" s="28">
        <v>507.1</v>
      </c>
      <c r="N67" s="28">
        <v>498</v>
      </c>
      <c r="O67" s="39">
        <v>14563750</v>
      </c>
      <c r="P67" s="40">
        <v>-4.4433051354353581E-3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1403.65</v>
      </c>
      <c r="F68" s="37">
        <v>1400.4666666666665</v>
      </c>
      <c r="G68" s="38">
        <v>1386.6833333333329</v>
      </c>
      <c r="H68" s="38">
        <v>1369.7166666666665</v>
      </c>
      <c r="I68" s="38">
        <v>1355.9333333333329</v>
      </c>
      <c r="J68" s="38">
        <v>1417.4333333333329</v>
      </c>
      <c r="K68" s="38">
        <v>1431.2166666666662</v>
      </c>
      <c r="L68" s="38">
        <v>1448.1833333333329</v>
      </c>
      <c r="M68" s="28">
        <v>1414.25</v>
      </c>
      <c r="N68" s="28">
        <v>1383.5</v>
      </c>
      <c r="O68" s="39">
        <v>1323250</v>
      </c>
      <c r="P68" s="40">
        <v>3.1572792827908792E-2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1970.25</v>
      </c>
      <c r="F69" s="37">
        <v>1987.45</v>
      </c>
      <c r="G69" s="38">
        <v>1940.8000000000002</v>
      </c>
      <c r="H69" s="38">
        <v>1911.3500000000001</v>
      </c>
      <c r="I69" s="38">
        <v>1864.7000000000003</v>
      </c>
      <c r="J69" s="38">
        <v>2016.9</v>
      </c>
      <c r="K69" s="38">
        <v>2063.5500000000002</v>
      </c>
      <c r="L69" s="38">
        <v>2093</v>
      </c>
      <c r="M69" s="28">
        <v>2034.1</v>
      </c>
      <c r="N69" s="28">
        <v>1958</v>
      </c>
      <c r="O69" s="39">
        <v>1269750</v>
      </c>
      <c r="P69" s="40">
        <v>1.0746268656716417E-2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234.45</v>
      </c>
      <c r="F70" s="37">
        <v>231.9</v>
      </c>
      <c r="G70" s="38">
        <v>228.05</v>
      </c>
      <c r="H70" s="38">
        <v>221.65</v>
      </c>
      <c r="I70" s="38">
        <v>217.8</v>
      </c>
      <c r="J70" s="38">
        <v>238.3</v>
      </c>
      <c r="K70" s="38">
        <v>242.14999999999998</v>
      </c>
      <c r="L70" s="38">
        <v>248.55</v>
      </c>
      <c r="M70" s="28">
        <v>235.75</v>
      </c>
      <c r="N70" s="28">
        <v>225.5</v>
      </c>
      <c r="O70" s="39">
        <v>16732500</v>
      </c>
      <c r="P70" s="40">
        <v>-6.1048012390294268E-2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4308.1000000000004</v>
      </c>
      <c r="F71" s="37">
        <v>4291.7</v>
      </c>
      <c r="G71" s="38">
        <v>4249.3999999999996</v>
      </c>
      <c r="H71" s="38">
        <v>4190.7</v>
      </c>
      <c r="I71" s="38">
        <v>4148.3999999999996</v>
      </c>
      <c r="J71" s="38">
        <v>4350.3999999999996</v>
      </c>
      <c r="K71" s="38">
        <v>4392.7000000000007</v>
      </c>
      <c r="L71" s="38">
        <v>4451.3999999999996</v>
      </c>
      <c r="M71" s="28">
        <v>4334</v>
      </c>
      <c r="N71" s="28">
        <v>4233</v>
      </c>
      <c r="O71" s="39">
        <v>2219350</v>
      </c>
      <c r="P71" s="40">
        <v>3.7249082793914895E-2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3418.2</v>
      </c>
      <c r="F72" s="37">
        <v>3413.3166666666671</v>
      </c>
      <c r="G72" s="38">
        <v>3380.9333333333343</v>
      </c>
      <c r="H72" s="38">
        <v>3343.6666666666674</v>
      </c>
      <c r="I72" s="38">
        <v>3311.2833333333347</v>
      </c>
      <c r="J72" s="38">
        <v>3450.5833333333339</v>
      </c>
      <c r="K72" s="38">
        <v>3482.9666666666662</v>
      </c>
      <c r="L72" s="38">
        <v>3520.2333333333336</v>
      </c>
      <c r="M72" s="28">
        <v>3445.7</v>
      </c>
      <c r="N72" s="28">
        <v>3376.05</v>
      </c>
      <c r="O72" s="39">
        <v>858500</v>
      </c>
      <c r="P72" s="40">
        <v>7.7769625825385184E-3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332.2</v>
      </c>
      <c r="F73" s="37">
        <v>330.93333333333334</v>
      </c>
      <c r="G73" s="38">
        <v>324.7166666666667</v>
      </c>
      <c r="H73" s="38">
        <v>317.23333333333335</v>
      </c>
      <c r="I73" s="38">
        <v>311.01666666666671</v>
      </c>
      <c r="J73" s="38">
        <v>338.41666666666669</v>
      </c>
      <c r="K73" s="38">
        <v>344.63333333333327</v>
      </c>
      <c r="L73" s="38">
        <v>352.11666666666667</v>
      </c>
      <c r="M73" s="28">
        <v>337.15</v>
      </c>
      <c r="N73" s="28">
        <v>323.45</v>
      </c>
      <c r="O73" s="39">
        <v>47338500</v>
      </c>
      <c r="P73" s="40">
        <v>-1.5037077725899479E-2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4241.6000000000004</v>
      </c>
      <c r="F74" s="37">
        <v>4174.833333333333</v>
      </c>
      <c r="G74" s="38">
        <v>4051.7666666666664</v>
      </c>
      <c r="H74" s="38">
        <v>3861.9333333333334</v>
      </c>
      <c r="I74" s="38">
        <v>3738.8666666666668</v>
      </c>
      <c r="J74" s="38">
        <v>4364.6666666666661</v>
      </c>
      <c r="K74" s="38">
        <v>4487.7333333333336</v>
      </c>
      <c r="L74" s="38">
        <v>4677.5666666666657</v>
      </c>
      <c r="M74" s="28">
        <v>4297.8999999999996</v>
      </c>
      <c r="N74" s="28">
        <v>3985</v>
      </c>
      <c r="O74" s="39">
        <v>2858875</v>
      </c>
      <c r="P74" s="40">
        <v>8.3143707334150179E-4</v>
      </c>
    </row>
    <row r="75" spans="1:16" ht="12.75" customHeight="1">
      <c r="A75" s="28">
        <v>65</v>
      </c>
      <c r="B75" s="29" t="s">
        <v>49</v>
      </c>
      <c r="C75" s="284" t="s">
        <v>99</v>
      </c>
      <c r="D75" s="31">
        <v>44707</v>
      </c>
      <c r="E75" s="37">
        <v>2704.05</v>
      </c>
      <c r="F75" s="37">
        <v>2692.2333333333336</v>
      </c>
      <c r="G75" s="38">
        <v>2665.7166666666672</v>
      </c>
      <c r="H75" s="38">
        <v>2627.3833333333337</v>
      </c>
      <c r="I75" s="38">
        <v>2600.8666666666672</v>
      </c>
      <c r="J75" s="38">
        <v>2730.5666666666671</v>
      </c>
      <c r="K75" s="38">
        <v>2757.0833333333335</v>
      </c>
      <c r="L75" s="38">
        <v>2795.416666666667</v>
      </c>
      <c r="M75" s="28">
        <v>2718.75</v>
      </c>
      <c r="N75" s="28">
        <v>2653.9</v>
      </c>
      <c r="O75" s="39">
        <v>3886050</v>
      </c>
      <c r="P75" s="40">
        <v>3.8878842676311029E-3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1641.6</v>
      </c>
      <c r="F76" s="37">
        <v>1631.7166666666665</v>
      </c>
      <c r="G76" s="38">
        <v>1618.4333333333329</v>
      </c>
      <c r="H76" s="38">
        <v>1595.2666666666664</v>
      </c>
      <c r="I76" s="38">
        <v>1581.9833333333329</v>
      </c>
      <c r="J76" s="38">
        <v>1654.883333333333</v>
      </c>
      <c r="K76" s="38">
        <v>1668.1666666666663</v>
      </c>
      <c r="L76" s="38">
        <v>1691.333333333333</v>
      </c>
      <c r="M76" s="28">
        <v>1645</v>
      </c>
      <c r="N76" s="28">
        <v>1608.55</v>
      </c>
      <c r="O76" s="39">
        <v>3270300</v>
      </c>
      <c r="P76" s="40">
        <v>3.8784067085953881E-2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144.35</v>
      </c>
      <c r="F77" s="37">
        <v>143.85</v>
      </c>
      <c r="G77" s="38">
        <v>143.1</v>
      </c>
      <c r="H77" s="38">
        <v>141.85</v>
      </c>
      <c r="I77" s="38">
        <v>141.1</v>
      </c>
      <c r="J77" s="38">
        <v>145.1</v>
      </c>
      <c r="K77" s="38">
        <v>145.85</v>
      </c>
      <c r="L77" s="38">
        <v>147.1</v>
      </c>
      <c r="M77" s="28">
        <v>144.6</v>
      </c>
      <c r="N77" s="28">
        <v>142.6</v>
      </c>
      <c r="O77" s="39">
        <v>23436000</v>
      </c>
      <c r="P77" s="40">
        <v>-1.8399264029438822E-3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85.25</v>
      </c>
      <c r="F78" s="37">
        <v>84.95</v>
      </c>
      <c r="G78" s="38">
        <v>84.4</v>
      </c>
      <c r="H78" s="38">
        <v>83.55</v>
      </c>
      <c r="I78" s="38">
        <v>83</v>
      </c>
      <c r="J78" s="38">
        <v>85.800000000000011</v>
      </c>
      <c r="K78" s="38">
        <v>86.35</v>
      </c>
      <c r="L78" s="38">
        <v>87.200000000000017</v>
      </c>
      <c r="M78" s="28">
        <v>85.5</v>
      </c>
      <c r="N78" s="28">
        <v>84.1</v>
      </c>
      <c r="O78" s="39">
        <v>83180000</v>
      </c>
      <c r="P78" s="40">
        <v>-2.4739125337085239E-2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109.1</v>
      </c>
      <c r="F79" s="37">
        <v>108.46666666666665</v>
      </c>
      <c r="G79" s="38">
        <v>106.18333333333331</v>
      </c>
      <c r="H79" s="38">
        <v>103.26666666666665</v>
      </c>
      <c r="I79" s="38">
        <v>100.98333333333331</v>
      </c>
      <c r="J79" s="38">
        <v>111.38333333333331</v>
      </c>
      <c r="K79" s="38">
        <v>113.66666666666664</v>
      </c>
      <c r="L79" s="38">
        <v>116.58333333333331</v>
      </c>
      <c r="M79" s="28">
        <v>110.75</v>
      </c>
      <c r="N79" s="28">
        <v>105.55</v>
      </c>
      <c r="O79" s="39">
        <v>14032200</v>
      </c>
      <c r="P79" s="40">
        <v>6.8501286873886361E-2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156.15</v>
      </c>
      <c r="F80" s="37">
        <v>155.55000000000001</v>
      </c>
      <c r="G80" s="38">
        <v>154.15000000000003</v>
      </c>
      <c r="H80" s="38">
        <v>152.15000000000003</v>
      </c>
      <c r="I80" s="38">
        <v>150.75000000000006</v>
      </c>
      <c r="J80" s="38">
        <v>157.55000000000001</v>
      </c>
      <c r="K80" s="38">
        <v>158.94999999999999</v>
      </c>
      <c r="L80" s="38">
        <v>160.94999999999999</v>
      </c>
      <c r="M80" s="28">
        <v>156.94999999999999</v>
      </c>
      <c r="N80" s="28">
        <v>153.55000000000001</v>
      </c>
      <c r="O80" s="39">
        <v>41480000</v>
      </c>
      <c r="P80" s="40">
        <v>4.2145593869731802E-2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407.65</v>
      </c>
      <c r="F81" s="37">
        <v>404.61666666666662</v>
      </c>
      <c r="G81" s="38">
        <v>399.73333333333323</v>
      </c>
      <c r="H81" s="38">
        <v>391.81666666666661</v>
      </c>
      <c r="I81" s="38">
        <v>386.93333333333322</v>
      </c>
      <c r="J81" s="38">
        <v>412.53333333333325</v>
      </c>
      <c r="K81" s="38">
        <v>417.41666666666657</v>
      </c>
      <c r="L81" s="38">
        <v>425.33333333333326</v>
      </c>
      <c r="M81" s="28">
        <v>409.5</v>
      </c>
      <c r="N81" s="28">
        <v>396.7</v>
      </c>
      <c r="O81" s="39">
        <v>6565350</v>
      </c>
      <c r="P81" s="40">
        <v>1.5294326871776632E-2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36.799999999999997</v>
      </c>
      <c r="F82" s="37">
        <v>36.533333333333339</v>
      </c>
      <c r="G82" s="38">
        <v>35.966666666666676</v>
      </c>
      <c r="H82" s="38">
        <v>35.13333333333334</v>
      </c>
      <c r="I82" s="38">
        <v>34.566666666666677</v>
      </c>
      <c r="J82" s="38">
        <v>37.366666666666674</v>
      </c>
      <c r="K82" s="38">
        <v>37.933333333333337</v>
      </c>
      <c r="L82" s="38">
        <v>38.766666666666673</v>
      </c>
      <c r="M82" s="28">
        <v>37.1</v>
      </c>
      <c r="N82" s="28">
        <v>35.700000000000003</v>
      </c>
      <c r="O82" s="39">
        <v>113962500</v>
      </c>
      <c r="P82" s="40">
        <v>3.3462558661497652E-2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636.85</v>
      </c>
      <c r="F83" s="37">
        <v>632.25</v>
      </c>
      <c r="G83" s="38">
        <v>619.25</v>
      </c>
      <c r="H83" s="38">
        <v>601.65</v>
      </c>
      <c r="I83" s="38">
        <v>588.65</v>
      </c>
      <c r="J83" s="38">
        <v>649.85</v>
      </c>
      <c r="K83" s="38">
        <v>662.85</v>
      </c>
      <c r="L83" s="38">
        <v>680.45</v>
      </c>
      <c r="M83" s="28">
        <v>645.25</v>
      </c>
      <c r="N83" s="28">
        <v>614.65</v>
      </c>
      <c r="O83" s="39">
        <v>4546100</v>
      </c>
      <c r="P83" s="40">
        <v>-6.4222638480064223E-2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758.95</v>
      </c>
      <c r="F84" s="37">
        <v>767.43333333333339</v>
      </c>
      <c r="G84" s="38">
        <v>744.81666666666683</v>
      </c>
      <c r="H84" s="38">
        <v>730.68333333333339</v>
      </c>
      <c r="I84" s="38">
        <v>708.06666666666683</v>
      </c>
      <c r="J84" s="38">
        <v>781.56666666666683</v>
      </c>
      <c r="K84" s="38">
        <v>804.18333333333339</v>
      </c>
      <c r="L84" s="38">
        <v>818.31666666666683</v>
      </c>
      <c r="M84" s="28">
        <v>790.05</v>
      </c>
      <c r="N84" s="28">
        <v>753.3</v>
      </c>
      <c r="O84" s="39">
        <v>6703500</v>
      </c>
      <c r="P84" s="40">
        <v>0.17977824709609291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1348</v>
      </c>
      <c r="F85" s="37">
        <v>1340.8166666666666</v>
      </c>
      <c r="G85" s="38">
        <v>1330.6333333333332</v>
      </c>
      <c r="H85" s="38">
        <v>1313.2666666666667</v>
      </c>
      <c r="I85" s="38">
        <v>1303.0833333333333</v>
      </c>
      <c r="J85" s="38">
        <v>1358.1833333333332</v>
      </c>
      <c r="K85" s="38">
        <v>1368.3666666666666</v>
      </c>
      <c r="L85" s="38">
        <v>1385.7333333333331</v>
      </c>
      <c r="M85" s="28">
        <v>1351</v>
      </c>
      <c r="N85" s="28">
        <v>1323.45</v>
      </c>
      <c r="O85" s="39">
        <v>4158700</v>
      </c>
      <c r="P85" s="40">
        <v>-1.5843716351330566E-2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271.10000000000002</v>
      </c>
      <c r="F86" s="37">
        <v>263.83333333333337</v>
      </c>
      <c r="G86" s="38">
        <v>255.61666666666673</v>
      </c>
      <c r="H86" s="38">
        <v>240.13333333333335</v>
      </c>
      <c r="I86" s="38">
        <v>231.91666666666671</v>
      </c>
      <c r="J86" s="38">
        <v>279.31666666666672</v>
      </c>
      <c r="K86" s="38">
        <v>287.53333333333342</v>
      </c>
      <c r="L86" s="38">
        <v>303.01666666666677</v>
      </c>
      <c r="M86" s="28">
        <v>272.05</v>
      </c>
      <c r="N86" s="28">
        <v>248.35</v>
      </c>
      <c r="O86" s="39">
        <v>10029400</v>
      </c>
      <c r="P86" s="40">
        <v>-5.7258742967791661E-2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1489.35</v>
      </c>
      <c r="F87" s="37">
        <v>1494.1666666666667</v>
      </c>
      <c r="G87" s="38">
        <v>1465.2833333333335</v>
      </c>
      <c r="H87" s="38">
        <v>1441.2166666666667</v>
      </c>
      <c r="I87" s="38">
        <v>1412.3333333333335</v>
      </c>
      <c r="J87" s="38">
        <v>1518.2333333333336</v>
      </c>
      <c r="K87" s="38">
        <v>1547.1166666666668</v>
      </c>
      <c r="L87" s="38">
        <v>1571.1833333333336</v>
      </c>
      <c r="M87" s="28">
        <v>1523.05</v>
      </c>
      <c r="N87" s="28">
        <v>1470.1</v>
      </c>
      <c r="O87" s="39">
        <v>10035325</v>
      </c>
      <c r="P87" s="40">
        <v>2.1664490545964504E-2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273.10000000000002</v>
      </c>
      <c r="F88" s="37">
        <v>270.48333333333329</v>
      </c>
      <c r="G88" s="38">
        <v>266.26666666666659</v>
      </c>
      <c r="H88" s="38">
        <v>259.43333333333328</v>
      </c>
      <c r="I88" s="38">
        <v>255.21666666666658</v>
      </c>
      <c r="J88" s="38">
        <v>277.31666666666661</v>
      </c>
      <c r="K88" s="38">
        <v>281.5333333333333</v>
      </c>
      <c r="L88" s="38">
        <v>288.36666666666662</v>
      </c>
      <c r="M88" s="28">
        <v>274.7</v>
      </c>
      <c r="N88" s="28">
        <v>263.64999999999998</v>
      </c>
      <c r="O88" s="39">
        <v>2329200</v>
      </c>
      <c r="P88" s="40">
        <v>0.10650831353919239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572.04999999999995</v>
      </c>
      <c r="F89" s="37">
        <v>571.06666666666672</v>
      </c>
      <c r="G89" s="38">
        <v>565.78333333333342</v>
      </c>
      <c r="H89" s="38">
        <v>559.51666666666665</v>
      </c>
      <c r="I89" s="38">
        <v>554.23333333333335</v>
      </c>
      <c r="J89" s="38">
        <v>577.33333333333348</v>
      </c>
      <c r="K89" s="38">
        <v>582.61666666666679</v>
      </c>
      <c r="L89" s="38">
        <v>588.88333333333355</v>
      </c>
      <c r="M89" s="28">
        <v>576.35</v>
      </c>
      <c r="N89" s="28">
        <v>564.79999999999995</v>
      </c>
      <c r="O89" s="39">
        <v>2530000</v>
      </c>
      <c r="P89" s="40">
        <v>5.2522100884035361E-2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1757.3</v>
      </c>
      <c r="F90" s="37">
        <v>1752.9333333333334</v>
      </c>
      <c r="G90" s="38">
        <v>1719.3666666666668</v>
      </c>
      <c r="H90" s="38">
        <v>1681.4333333333334</v>
      </c>
      <c r="I90" s="38">
        <v>1647.8666666666668</v>
      </c>
      <c r="J90" s="38">
        <v>1790.8666666666668</v>
      </c>
      <c r="K90" s="38">
        <v>1824.4333333333334</v>
      </c>
      <c r="L90" s="38">
        <v>1862.3666666666668</v>
      </c>
      <c r="M90" s="28">
        <v>1786.5</v>
      </c>
      <c r="N90" s="28">
        <v>1715</v>
      </c>
      <c r="O90" s="39">
        <v>2322750</v>
      </c>
      <c r="P90" s="40">
        <v>1.8438844499078057E-3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1231.05</v>
      </c>
      <c r="F91" s="37">
        <v>1235.8666666666668</v>
      </c>
      <c r="G91" s="38">
        <v>1216.7333333333336</v>
      </c>
      <c r="H91" s="38">
        <v>1202.4166666666667</v>
      </c>
      <c r="I91" s="38">
        <v>1183.2833333333335</v>
      </c>
      <c r="J91" s="38">
        <v>1250.1833333333336</v>
      </c>
      <c r="K91" s="38">
        <v>1269.3166666666668</v>
      </c>
      <c r="L91" s="38">
        <v>1283.6333333333337</v>
      </c>
      <c r="M91" s="28">
        <v>1255</v>
      </c>
      <c r="N91" s="28">
        <v>1221.55</v>
      </c>
      <c r="O91" s="39">
        <v>5132000</v>
      </c>
      <c r="P91" s="40">
        <v>2.6502650265026503E-2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1029.2</v>
      </c>
      <c r="F92" s="37">
        <v>1026.7833333333333</v>
      </c>
      <c r="G92" s="38">
        <v>1019.8166666666666</v>
      </c>
      <c r="H92" s="38">
        <v>1010.4333333333333</v>
      </c>
      <c r="I92" s="38">
        <v>1003.4666666666666</v>
      </c>
      <c r="J92" s="38">
        <v>1036.1666666666665</v>
      </c>
      <c r="K92" s="38">
        <v>1043.1333333333332</v>
      </c>
      <c r="L92" s="38">
        <v>1052.5166666666667</v>
      </c>
      <c r="M92" s="28">
        <v>1033.75</v>
      </c>
      <c r="N92" s="28">
        <v>1017.4</v>
      </c>
      <c r="O92" s="39">
        <v>21894600</v>
      </c>
      <c r="P92" s="40">
        <v>-2.8935113318845081E-2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2204.65</v>
      </c>
      <c r="F93" s="37">
        <v>2190.0499999999997</v>
      </c>
      <c r="G93" s="38">
        <v>2169.0999999999995</v>
      </c>
      <c r="H93" s="38">
        <v>2133.5499999999997</v>
      </c>
      <c r="I93" s="38">
        <v>2112.5999999999995</v>
      </c>
      <c r="J93" s="38">
        <v>2225.5999999999995</v>
      </c>
      <c r="K93" s="38">
        <v>2246.5499999999993</v>
      </c>
      <c r="L93" s="38">
        <v>2282.0999999999995</v>
      </c>
      <c r="M93" s="28">
        <v>2211</v>
      </c>
      <c r="N93" s="28">
        <v>2154.5</v>
      </c>
      <c r="O93" s="39">
        <v>22611000</v>
      </c>
      <c r="P93" s="40">
        <v>1.1134961094714247E-2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1710.55</v>
      </c>
      <c r="F94" s="37">
        <v>1716.8166666666666</v>
      </c>
      <c r="G94" s="38">
        <v>1699.1833333333332</v>
      </c>
      <c r="H94" s="38">
        <v>1687.8166666666666</v>
      </c>
      <c r="I94" s="38">
        <v>1670.1833333333332</v>
      </c>
      <c r="J94" s="38">
        <v>1728.1833333333332</v>
      </c>
      <c r="K94" s="38">
        <v>1745.8166666666664</v>
      </c>
      <c r="L94" s="38">
        <v>1757.1833333333332</v>
      </c>
      <c r="M94" s="28">
        <v>1734.45</v>
      </c>
      <c r="N94" s="28">
        <v>1705.45</v>
      </c>
      <c r="O94" s="39">
        <v>5437100</v>
      </c>
      <c r="P94" s="40">
        <v>0.10371077097965978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1323.1</v>
      </c>
      <c r="F95" s="37">
        <v>1315.0833333333333</v>
      </c>
      <c r="G95" s="38">
        <v>1303.0166666666664</v>
      </c>
      <c r="H95" s="38">
        <v>1282.9333333333332</v>
      </c>
      <c r="I95" s="38">
        <v>1270.8666666666663</v>
      </c>
      <c r="J95" s="38">
        <v>1335.1666666666665</v>
      </c>
      <c r="K95" s="38">
        <v>1347.2333333333336</v>
      </c>
      <c r="L95" s="38">
        <v>1367.3166666666666</v>
      </c>
      <c r="M95" s="28">
        <v>1327.15</v>
      </c>
      <c r="N95" s="28">
        <v>1295</v>
      </c>
      <c r="O95" s="39">
        <v>77715000</v>
      </c>
      <c r="P95" s="40">
        <v>-4.3382890567877162E-2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543.9</v>
      </c>
      <c r="F96" s="37">
        <v>541</v>
      </c>
      <c r="G96" s="38">
        <v>535.29999999999995</v>
      </c>
      <c r="H96" s="38">
        <v>526.69999999999993</v>
      </c>
      <c r="I96" s="38">
        <v>520.99999999999989</v>
      </c>
      <c r="J96" s="38">
        <v>549.6</v>
      </c>
      <c r="K96" s="38">
        <v>555.30000000000007</v>
      </c>
      <c r="L96" s="38">
        <v>563.90000000000009</v>
      </c>
      <c r="M96" s="28">
        <v>546.70000000000005</v>
      </c>
      <c r="N96" s="28">
        <v>532.4</v>
      </c>
      <c r="O96" s="39">
        <v>22000000</v>
      </c>
      <c r="P96" s="40">
        <v>-2.4865919063871283E-2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2595.6999999999998</v>
      </c>
      <c r="F97" s="37">
        <v>2586.4166666666665</v>
      </c>
      <c r="G97" s="38">
        <v>2554.5333333333328</v>
      </c>
      <c r="H97" s="38">
        <v>2513.3666666666663</v>
      </c>
      <c r="I97" s="38">
        <v>2481.4833333333327</v>
      </c>
      <c r="J97" s="38">
        <v>2627.583333333333</v>
      </c>
      <c r="K97" s="38">
        <v>2659.4666666666672</v>
      </c>
      <c r="L97" s="38">
        <v>2700.6333333333332</v>
      </c>
      <c r="M97" s="28">
        <v>2618.3000000000002</v>
      </c>
      <c r="N97" s="28">
        <v>2545.25</v>
      </c>
      <c r="O97" s="39">
        <v>3696300</v>
      </c>
      <c r="P97" s="40">
        <v>6.0418280402788536E-2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428.8</v>
      </c>
      <c r="F98" s="37">
        <v>428</v>
      </c>
      <c r="G98" s="38">
        <v>421.4</v>
      </c>
      <c r="H98" s="38">
        <v>414</v>
      </c>
      <c r="I98" s="38">
        <v>407.4</v>
      </c>
      <c r="J98" s="38">
        <v>435.4</v>
      </c>
      <c r="K98" s="38">
        <v>442</v>
      </c>
      <c r="L98" s="38">
        <v>449.4</v>
      </c>
      <c r="M98" s="28">
        <v>434.6</v>
      </c>
      <c r="N98" s="28">
        <v>420.6</v>
      </c>
      <c r="O98" s="39">
        <v>39153650</v>
      </c>
      <c r="P98" s="40">
        <v>-2.1440085975282106E-2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101.25</v>
      </c>
      <c r="F99" s="37">
        <v>101.91666666666667</v>
      </c>
      <c r="G99" s="38">
        <v>99.033333333333346</v>
      </c>
      <c r="H99" s="38">
        <v>96.816666666666677</v>
      </c>
      <c r="I99" s="38">
        <v>93.933333333333351</v>
      </c>
      <c r="J99" s="38">
        <v>104.13333333333334</v>
      </c>
      <c r="K99" s="38">
        <v>107.01666666666667</v>
      </c>
      <c r="L99" s="38">
        <v>109.23333333333333</v>
      </c>
      <c r="M99" s="28">
        <v>104.8</v>
      </c>
      <c r="N99" s="28">
        <v>99.7</v>
      </c>
      <c r="O99" s="39">
        <v>13927700</v>
      </c>
      <c r="P99" s="40">
        <v>2.1444339325134027E-2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244.55</v>
      </c>
      <c r="F100" s="37">
        <v>243.36666666666667</v>
      </c>
      <c r="G100" s="38">
        <v>240.08333333333334</v>
      </c>
      <c r="H100" s="38">
        <v>235.61666666666667</v>
      </c>
      <c r="I100" s="38">
        <v>232.33333333333334</v>
      </c>
      <c r="J100" s="38">
        <v>247.83333333333334</v>
      </c>
      <c r="K100" s="38">
        <v>251.11666666666665</v>
      </c>
      <c r="L100" s="38">
        <v>255.58333333333334</v>
      </c>
      <c r="M100" s="28">
        <v>246.65</v>
      </c>
      <c r="N100" s="28">
        <v>238.9</v>
      </c>
      <c r="O100" s="39">
        <v>16100100</v>
      </c>
      <c r="P100" s="40">
        <v>1.0677966101694915E-2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2323.1999999999998</v>
      </c>
      <c r="F101" s="37">
        <v>2317.6833333333329</v>
      </c>
      <c r="G101" s="38">
        <v>2290.516666666666</v>
      </c>
      <c r="H101" s="38">
        <v>2257.833333333333</v>
      </c>
      <c r="I101" s="38">
        <v>2230.6666666666661</v>
      </c>
      <c r="J101" s="38">
        <v>2350.3666666666659</v>
      </c>
      <c r="K101" s="38">
        <v>2377.5333333333328</v>
      </c>
      <c r="L101" s="38">
        <v>2410.2166666666658</v>
      </c>
      <c r="M101" s="28">
        <v>2344.85</v>
      </c>
      <c r="N101" s="28">
        <v>2285</v>
      </c>
      <c r="O101" s="39">
        <v>12147900</v>
      </c>
      <c r="P101" s="40">
        <v>4.8888227119317056E-3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31512.85</v>
      </c>
      <c r="F102" s="37">
        <v>31742.783333333336</v>
      </c>
      <c r="G102" s="38">
        <v>31014.566666666673</v>
      </c>
      <c r="H102" s="38">
        <v>30516.283333333336</v>
      </c>
      <c r="I102" s="38">
        <v>29788.066666666673</v>
      </c>
      <c r="J102" s="38">
        <v>32241.066666666673</v>
      </c>
      <c r="K102" s="38">
        <v>32969.28333333334</v>
      </c>
      <c r="L102" s="38">
        <v>33467.566666666673</v>
      </c>
      <c r="M102" s="28">
        <v>32471</v>
      </c>
      <c r="N102" s="28">
        <v>31244.5</v>
      </c>
      <c r="O102" s="39">
        <v>16665</v>
      </c>
      <c r="P102" s="40">
        <v>0.1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120.85</v>
      </c>
      <c r="F103" s="37">
        <v>120.25</v>
      </c>
      <c r="G103" s="38">
        <v>117.9</v>
      </c>
      <c r="H103" s="38">
        <v>114.95</v>
      </c>
      <c r="I103" s="38">
        <v>112.60000000000001</v>
      </c>
      <c r="J103" s="38">
        <v>123.2</v>
      </c>
      <c r="K103" s="38">
        <v>125.55</v>
      </c>
      <c r="L103" s="38">
        <v>128.5</v>
      </c>
      <c r="M103" s="28">
        <v>122.6</v>
      </c>
      <c r="N103" s="28">
        <v>117.3</v>
      </c>
      <c r="O103" s="39">
        <v>39059900</v>
      </c>
      <c r="P103" s="40">
        <v>-1.7182986603862839E-2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711.05</v>
      </c>
      <c r="F104" s="37">
        <v>706.61666666666667</v>
      </c>
      <c r="G104" s="38">
        <v>699.5333333333333</v>
      </c>
      <c r="H104" s="38">
        <v>688.01666666666665</v>
      </c>
      <c r="I104" s="38">
        <v>680.93333333333328</v>
      </c>
      <c r="J104" s="38">
        <v>718.13333333333333</v>
      </c>
      <c r="K104" s="38">
        <v>725.21666666666658</v>
      </c>
      <c r="L104" s="38">
        <v>736.73333333333335</v>
      </c>
      <c r="M104" s="28">
        <v>713.7</v>
      </c>
      <c r="N104" s="28">
        <v>695.1</v>
      </c>
      <c r="O104" s="39">
        <v>98148875</v>
      </c>
      <c r="P104" s="40">
        <v>-4.1557011654761264E-2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1253.8</v>
      </c>
      <c r="F105" s="37">
        <v>1258.4666666666667</v>
      </c>
      <c r="G105" s="38">
        <v>1244.6833333333334</v>
      </c>
      <c r="H105" s="38">
        <v>1235.5666666666666</v>
      </c>
      <c r="I105" s="38">
        <v>1221.7833333333333</v>
      </c>
      <c r="J105" s="38">
        <v>1267.5833333333335</v>
      </c>
      <c r="K105" s="38">
        <v>1281.3666666666668</v>
      </c>
      <c r="L105" s="38">
        <v>1290.4833333333336</v>
      </c>
      <c r="M105" s="28">
        <v>1272.25</v>
      </c>
      <c r="N105" s="28">
        <v>1249.3499999999999</v>
      </c>
      <c r="O105" s="39">
        <v>3249125</v>
      </c>
      <c r="P105" s="40">
        <v>2.5211210942738368E-2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514.35</v>
      </c>
      <c r="F106" s="37">
        <v>512.65</v>
      </c>
      <c r="G106" s="38">
        <v>505.5</v>
      </c>
      <c r="H106" s="38">
        <v>496.65000000000003</v>
      </c>
      <c r="I106" s="38">
        <v>489.50000000000006</v>
      </c>
      <c r="J106" s="38">
        <v>521.5</v>
      </c>
      <c r="K106" s="38">
        <v>528.64999999999986</v>
      </c>
      <c r="L106" s="38">
        <v>537.49999999999989</v>
      </c>
      <c r="M106" s="28">
        <v>519.79999999999995</v>
      </c>
      <c r="N106" s="28">
        <v>503.8</v>
      </c>
      <c r="O106" s="39">
        <v>6519750</v>
      </c>
      <c r="P106" s="40">
        <v>7.0698361867225029E-2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9.15</v>
      </c>
      <c r="F107" s="37">
        <v>9.1166666666666671</v>
      </c>
      <c r="G107" s="38">
        <v>9.033333333333335</v>
      </c>
      <c r="H107" s="38">
        <v>8.9166666666666679</v>
      </c>
      <c r="I107" s="38">
        <v>8.8333333333333357</v>
      </c>
      <c r="J107" s="38">
        <v>9.2333333333333343</v>
      </c>
      <c r="K107" s="38">
        <v>9.3166666666666664</v>
      </c>
      <c r="L107" s="38">
        <v>9.4333333333333336</v>
      </c>
      <c r="M107" s="28">
        <v>9.1999999999999993</v>
      </c>
      <c r="N107" s="28">
        <v>9</v>
      </c>
      <c r="O107" s="39">
        <v>709240000</v>
      </c>
      <c r="P107" s="40">
        <v>2.0239653609908367E-2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52.2</v>
      </c>
      <c r="F108" s="37">
        <v>52.15</v>
      </c>
      <c r="G108" s="38">
        <v>50.8</v>
      </c>
      <c r="H108" s="38">
        <v>49.4</v>
      </c>
      <c r="I108" s="38">
        <v>48.05</v>
      </c>
      <c r="J108" s="38">
        <v>53.55</v>
      </c>
      <c r="K108" s="38">
        <v>54.900000000000006</v>
      </c>
      <c r="L108" s="38">
        <v>56.3</v>
      </c>
      <c r="M108" s="28">
        <v>53.5</v>
      </c>
      <c r="N108" s="28">
        <v>50.75</v>
      </c>
      <c r="O108" s="39">
        <v>104540000</v>
      </c>
      <c r="P108" s="40">
        <v>6.9350799460604897E-3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36.1</v>
      </c>
      <c r="F109" s="37">
        <v>36</v>
      </c>
      <c r="G109" s="38">
        <v>35.6</v>
      </c>
      <c r="H109" s="38">
        <v>35.1</v>
      </c>
      <c r="I109" s="38">
        <v>34.700000000000003</v>
      </c>
      <c r="J109" s="38">
        <v>36.5</v>
      </c>
      <c r="K109" s="38">
        <v>36.900000000000006</v>
      </c>
      <c r="L109" s="38">
        <v>37.4</v>
      </c>
      <c r="M109" s="28">
        <v>36.4</v>
      </c>
      <c r="N109" s="28">
        <v>35.5</v>
      </c>
      <c r="O109" s="39">
        <v>248199000</v>
      </c>
      <c r="P109" s="40">
        <v>3.6833642671933571E-2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194.6</v>
      </c>
      <c r="F110" s="37">
        <v>194.86666666666665</v>
      </c>
      <c r="G110" s="38">
        <v>192.5333333333333</v>
      </c>
      <c r="H110" s="38">
        <v>190.46666666666667</v>
      </c>
      <c r="I110" s="38">
        <v>188.13333333333333</v>
      </c>
      <c r="J110" s="38">
        <v>196.93333333333328</v>
      </c>
      <c r="K110" s="38">
        <v>199.26666666666659</v>
      </c>
      <c r="L110" s="38">
        <v>201.33333333333326</v>
      </c>
      <c r="M110" s="28">
        <v>197.2</v>
      </c>
      <c r="N110" s="28">
        <v>192.8</v>
      </c>
      <c r="O110" s="39">
        <v>47996250</v>
      </c>
      <c r="P110" s="40">
        <v>3.2923101042564868E-3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381.9</v>
      </c>
      <c r="F111" s="37">
        <v>378.38333333333338</v>
      </c>
      <c r="G111" s="38">
        <v>373.01666666666677</v>
      </c>
      <c r="H111" s="38">
        <v>364.13333333333338</v>
      </c>
      <c r="I111" s="38">
        <v>358.76666666666677</v>
      </c>
      <c r="J111" s="38">
        <v>387.26666666666677</v>
      </c>
      <c r="K111" s="38">
        <v>392.63333333333344</v>
      </c>
      <c r="L111" s="38">
        <v>401.51666666666677</v>
      </c>
      <c r="M111" s="28">
        <v>383.75</v>
      </c>
      <c r="N111" s="28">
        <v>369.5</v>
      </c>
      <c r="O111" s="39">
        <v>15962375</v>
      </c>
      <c r="P111" s="40">
        <v>6.5339084151601362E-2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223.8</v>
      </c>
      <c r="F112" s="37">
        <v>223.58333333333334</v>
      </c>
      <c r="G112" s="38">
        <v>221.31666666666669</v>
      </c>
      <c r="H112" s="38">
        <v>218.83333333333334</v>
      </c>
      <c r="I112" s="38">
        <v>216.56666666666669</v>
      </c>
      <c r="J112" s="38">
        <v>226.06666666666669</v>
      </c>
      <c r="K112" s="38">
        <v>228.33333333333334</v>
      </c>
      <c r="L112" s="38">
        <v>230.81666666666669</v>
      </c>
      <c r="M112" s="28">
        <v>225.85</v>
      </c>
      <c r="N112" s="28">
        <v>221.1</v>
      </c>
      <c r="O112" s="39">
        <v>28511958</v>
      </c>
      <c r="P112" s="40">
        <v>5.4753756881416454E-2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178.35</v>
      </c>
      <c r="F113" s="37">
        <v>177.95000000000002</v>
      </c>
      <c r="G113" s="38">
        <v>176.15000000000003</v>
      </c>
      <c r="H113" s="38">
        <v>173.95000000000002</v>
      </c>
      <c r="I113" s="38">
        <v>172.15000000000003</v>
      </c>
      <c r="J113" s="38">
        <v>180.15000000000003</v>
      </c>
      <c r="K113" s="38">
        <v>181.95000000000005</v>
      </c>
      <c r="L113" s="38">
        <v>184.15000000000003</v>
      </c>
      <c r="M113" s="28">
        <v>179.75</v>
      </c>
      <c r="N113" s="28">
        <v>175.75</v>
      </c>
      <c r="O113" s="39">
        <v>13748900</v>
      </c>
      <c r="P113" s="40">
        <v>-8.3664505333612207E-3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4265.3</v>
      </c>
      <c r="F114" s="37">
        <v>4222.916666666667</v>
      </c>
      <c r="G114" s="38">
        <v>4162.4833333333336</v>
      </c>
      <c r="H114" s="38">
        <v>4059.666666666667</v>
      </c>
      <c r="I114" s="38">
        <v>3999.2333333333336</v>
      </c>
      <c r="J114" s="38">
        <v>4325.7333333333336</v>
      </c>
      <c r="K114" s="38">
        <v>4386.1666666666661</v>
      </c>
      <c r="L114" s="38">
        <v>4488.9833333333336</v>
      </c>
      <c r="M114" s="28">
        <v>4283.3500000000004</v>
      </c>
      <c r="N114" s="28">
        <v>4120.1000000000004</v>
      </c>
      <c r="O114" s="39">
        <v>363150</v>
      </c>
      <c r="P114" s="40">
        <v>-5.5452865064695009E-3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1665</v>
      </c>
      <c r="F115" s="37">
        <v>1668.8999999999999</v>
      </c>
      <c r="G115" s="38">
        <v>1638.7999999999997</v>
      </c>
      <c r="H115" s="38">
        <v>1612.6</v>
      </c>
      <c r="I115" s="38">
        <v>1582.4999999999998</v>
      </c>
      <c r="J115" s="38">
        <v>1695.0999999999997</v>
      </c>
      <c r="K115" s="38">
        <v>1725.1999999999996</v>
      </c>
      <c r="L115" s="38">
        <v>1751.3999999999996</v>
      </c>
      <c r="M115" s="28">
        <v>1699</v>
      </c>
      <c r="N115" s="28">
        <v>1642.7</v>
      </c>
      <c r="O115" s="39">
        <v>2729550</v>
      </c>
      <c r="P115" s="40">
        <v>2.266724115321931E-2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897.9</v>
      </c>
      <c r="F116" s="37">
        <v>894.48333333333323</v>
      </c>
      <c r="G116" s="38">
        <v>887.51666666666642</v>
      </c>
      <c r="H116" s="38">
        <v>877.13333333333321</v>
      </c>
      <c r="I116" s="38">
        <v>870.1666666666664</v>
      </c>
      <c r="J116" s="38">
        <v>904.86666666666645</v>
      </c>
      <c r="K116" s="38">
        <v>911.83333333333337</v>
      </c>
      <c r="L116" s="38">
        <v>922.21666666666647</v>
      </c>
      <c r="M116" s="28">
        <v>901.45</v>
      </c>
      <c r="N116" s="28">
        <v>884.1</v>
      </c>
      <c r="O116" s="39">
        <v>25341300</v>
      </c>
      <c r="P116" s="40">
        <v>-2.823123382226057E-2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201.7</v>
      </c>
      <c r="F117" s="37">
        <v>200.21666666666667</v>
      </c>
      <c r="G117" s="38">
        <v>197.88333333333333</v>
      </c>
      <c r="H117" s="38">
        <v>194.06666666666666</v>
      </c>
      <c r="I117" s="38">
        <v>191.73333333333332</v>
      </c>
      <c r="J117" s="38">
        <v>204.03333333333333</v>
      </c>
      <c r="K117" s="38">
        <v>206.36666666666665</v>
      </c>
      <c r="L117" s="38">
        <v>210.18333333333334</v>
      </c>
      <c r="M117" s="28">
        <v>202.55</v>
      </c>
      <c r="N117" s="28">
        <v>196.4</v>
      </c>
      <c r="O117" s="39">
        <v>16433200</v>
      </c>
      <c r="P117" s="40">
        <v>-3.4703947368421049E-2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1458.55</v>
      </c>
      <c r="F118" s="37">
        <v>1459.1166666666666</v>
      </c>
      <c r="G118" s="38">
        <v>1448.6333333333332</v>
      </c>
      <c r="H118" s="38">
        <v>1438.7166666666667</v>
      </c>
      <c r="I118" s="38">
        <v>1428.2333333333333</v>
      </c>
      <c r="J118" s="38">
        <v>1469.0333333333331</v>
      </c>
      <c r="K118" s="38">
        <v>1479.5166666666662</v>
      </c>
      <c r="L118" s="38">
        <v>1489.4333333333329</v>
      </c>
      <c r="M118" s="28">
        <v>1469.6</v>
      </c>
      <c r="N118" s="28">
        <v>1449.2</v>
      </c>
      <c r="O118" s="39">
        <v>45647700</v>
      </c>
      <c r="P118" s="40">
        <v>2.6952760357091204E-4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627.95000000000005</v>
      </c>
      <c r="F119" s="37">
        <v>631.05000000000007</v>
      </c>
      <c r="G119" s="38">
        <v>618.90000000000009</v>
      </c>
      <c r="H119" s="38">
        <v>609.85</v>
      </c>
      <c r="I119" s="38">
        <v>597.70000000000005</v>
      </c>
      <c r="J119" s="38">
        <v>640.10000000000014</v>
      </c>
      <c r="K119" s="38">
        <v>652.25</v>
      </c>
      <c r="L119" s="38">
        <v>661.30000000000018</v>
      </c>
      <c r="M119" s="28">
        <v>643.20000000000005</v>
      </c>
      <c r="N119" s="28">
        <v>622</v>
      </c>
      <c r="O119" s="39">
        <v>1208250</v>
      </c>
      <c r="P119" s="40">
        <v>2.4809160305343511E-2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117.25</v>
      </c>
      <c r="F120" s="37">
        <v>117.61666666666667</v>
      </c>
      <c r="G120" s="38">
        <v>115.93333333333335</v>
      </c>
      <c r="H120" s="38">
        <v>114.61666666666667</v>
      </c>
      <c r="I120" s="38">
        <v>112.93333333333335</v>
      </c>
      <c r="J120" s="38">
        <v>118.93333333333335</v>
      </c>
      <c r="K120" s="38">
        <v>120.61666666666669</v>
      </c>
      <c r="L120" s="38">
        <v>121.93333333333335</v>
      </c>
      <c r="M120" s="28">
        <v>119.3</v>
      </c>
      <c r="N120" s="28">
        <v>116.3</v>
      </c>
      <c r="O120" s="39">
        <v>54632500</v>
      </c>
      <c r="P120" s="40">
        <v>2.2257358306981268E-2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986.65</v>
      </c>
      <c r="F121" s="37">
        <v>981.73333333333323</v>
      </c>
      <c r="G121" s="38">
        <v>971.71666666666647</v>
      </c>
      <c r="H121" s="38">
        <v>956.78333333333319</v>
      </c>
      <c r="I121" s="38">
        <v>946.76666666666642</v>
      </c>
      <c r="J121" s="38">
        <v>996.66666666666652</v>
      </c>
      <c r="K121" s="38">
        <v>1006.6833333333332</v>
      </c>
      <c r="L121" s="38">
        <v>1021.6166666666666</v>
      </c>
      <c r="M121" s="28">
        <v>991.75</v>
      </c>
      <c r="N121" s="28">
        <v>966.8</v>
      </c>
      <c r="O121" s="39">
        <v>842000</v>
      </c>
      <c r="P121" s="40">
        <v>1.0105213101111574E-3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661.45</v>
      </c>
      <c r="F122" s="37">
        <v>660.25</v>
      </c>
      <c r="G122" s="38">
        <v>654.75</v>
      </c>
      <c r="H122" s="38">
        <v>648.04999999999995</v>
      </c>
      <c r="I122" s="38">
        <v>642.54999999999995</v>
      </c>
      <c r="J122" s="38">
        <v>666.95</v>
      </c>
      <c r="K122" s="38">
        <v>672.45</v>
      </c>
      <c r="L122" s="38">
        <v>679.15000000000009</v>
      </c>
      <c r="M122" s="28">
        <v>665.75</v>
      </c>
      <c r="N122" s="28">
        <v>653.54999999999995</v>
      </c>
      <c r="O122" s="39">
        <v>15733375</v>
      </c>
      <c r="P122" s="40">
        <v>1.2101767420916357E-2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273.95</v>
      </c>
      <c r="F123" s="37">
        <v>273.65000000000003</v>
      </c>
      <c r="G123" s="38">
        <v>271.00000000000006</v>
      </c>
      <c r="H123" s="38">
        <v>268.05</v>
      </c>
      <c r="I123" s="38">
        <v>265.40000000000003</v>
      </c>
      <c r="J123" s="38">
        <v>276.60000000000008</v>
      </c>
      <c r="K123" s="38">
        <v>279.25000000000006</v>
      </c>
      <c r="L123" s="38">
        <v>282.2000000000001</v>
      </c>
      <c r="M123" s="28">
        <v>276.3</v>
      </c>
      <c r="N123" s="28">
        <v>270.7</v>
      </c>
      <c r="O123" s="39">
        <v>102233600</v>
      </c>
      <c r="P123" s="40">
        <v>-5.2269356274102639E-2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478.6</v>
      </c>
      <c r="F124" s="37">
        <v>476.65000000000003</v>
      </c>
      <c r="G124" s="38">
        <v>471.90000000000009</v>
      </c>
      <c r="H124" s="38">
        <v>465.20000000000005</v>
      </c>
      <c r="I124" s="38">
        <v>460.4500000000001</v>
      </c>
      <c r="J124" s="38">
        <v>483.35000000000008</v>
      </c>
      <c r="K124" s="38">
        <v>488.09999999999997</v>
      </c>
      <c r="L124" s="38">
        <v>494.80000000000007</v>
      </c>
      <c r="M124" s="28">
        <v>481.4</v>
      </c>
      <c r="N124" s="28">
        <v>469.95</v>
      </c>
      <c r="O124" s="39">
        <v>28443750</v>
      </c>
      <c r="P124" s="40">
        <v>-1.1468786654502803E-2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2440.3000000000002</v>
      </c>
      <c r="F125" s="37">
        <v>2419.9833333333331</v>
      </c>
      <c r="G125" s="38">
        <v>2365.3666666666663</v>
      </c>
      <c r="H125" s="38">
        <v>2290.4333333333334</v>
      </c>
      <c r="I125" s="38">
        <v>2235.8166666666666</v>
      </c>
      <c r="J125" s="38">
        <v>2494.9166666666661</v>
      </c>
      <c r="K125" s="38">
        <v>2549.5333333333328</v>
      </c>
      <c r="L125" s="38">
        <v>2624.4666666666658</v>
      </c>
      <c r="M125" s="28">
        <v>2474.6</v>
      </c>
      <c r="N125" s="28">
        <v>2345.0500000000002</v>
      </c>
      <c r="O125" s="39">
        <v>281225</v>
      </c>
      <c r="P125" s="40">
        <v>2.3566878980891721E-2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631.29999999999995</v>
      </c>
      <c r="F126" s="37">
        <v>626.63333333333333</v>
      </c>
      <c r="G126" s="38">
        <v>618.66666666666663</v>
      </c>
      <c r="H126" s="38">
        <v>606.0333333333333</v>
      </c>
      <c r="I126" s="38">
        <v>598.06666666666661</v>
      </c>
      <c r="J126" s="38">
        <v>639.26666666666665</v>
      </c>
      <c r="K126" s="38">
        <v>647.23333333333335</v>
      </c>
      <c r="L126" s="38">
        <v>659.86666666666667</v>
      </c>
      <c r="M126" s="28">
        <v>634.6</v>
      </c>
      <c r="N126" s="28">
        <v>614</v>
      </c>
      <c r="O126" s="39">
        <v>31733100</v>
      </c>
      <c r="P126" s="40">
        <v>-1.0148650355834421E-2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488.7</v>
      </c>
      <c r="F127" s="37">
        <v>488.38333333333327</v>
      </c>
      <c r="G127" s="38">
        <v>483.11666666666656</v>
      </c>
      <c r="H127" s="38">
        <v>477.5333333333333</v>
      </c>
      <c r="I127" s="38">
        <v>472.26666666666659</v>
      </c>
      <c r="J127" s="38">
        <v>493.96666666666653</v>
      </c>
      <c r="K127" s="38">
        <v>499.23333333333329</v>
      </c>
      <c r="L127" s="38">
        <v>504.81666666666649</v>
      </c>
      <c r="M127" s="28">
        <v>493.65</v>
      </c>
      <c r="N127" s="28">
        <v>482.8</v>
      </c>
      <c r="O127" s="39">
        <v>12196250</v>
      </c>
      <c r="P127" s="40">
        <v>2.4249422632794459E-2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1824.95</v>
      </c>
      <c r="F128" s="37">
        <v>1818.3666666666668</v>
      </c>
      <c r="G128" s="38">
        <v>1799.0333333333335</v>
      </c>
      <c r="H128" s="38">
        <v>1773.1166666666668</v>
      </c>
      <c r="I128" s="38">
        <v>1753.7833333333335</v>
      </c>
      <c r="J128" s="38">
        <v>1844.2833333333335</v>
      </c>
      <c r="K128" s="38">
        <v>1863.6166666666666</v>
      </c>
      <c r="L128" s="38">
        <v>1889.5333333333335</v>
      </c>
      <c r="M128" s="28">
        <v>1837.7</v>
      </c>
      <c r="N128" s="28">
        <v>1792.45</v>
      </c>
      <c r="O128" s="39">
        <v>14451600</v>
      </c>
      <c r="P128" s="40">
        <v>-1.2949758216539629E-2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76.599999999999994</v>
      </c>
      <c r="F129" s="37">
        <v>76.383333333333326</v>
      </c>
      <c r="G129" s="38">
        <v>75.416666666666657</v>
      </c>
      <c r="H129" s="38">
        <v>74.233333333333334</v>
      </c>
      <c r="I129" s="38">
        <v>73.266666666666666</v>
      </c>
      <c r="J129" s="38">
        <v>77.566666666666649</v>
      </c>
      <c r="K129" s="38">
        <v>78.533333333333317</v>
      </c>
      <c r="L129" s="38">
        <v>79.71666666666664</v>
      </c>
      <c r="M129" s="28">
        <v>77.349999999999994</v>
      </c>
      <c r="N129" s="28">
        <v>75.2</v>
      </c>
      <c r="O129" s="39">
        <v>57140372</v>
      </c>
      <c r="P129" s="40">
        <v>-1.4164742109314857E-2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1956.25</v>
      </c>
      <c r="F130" s="37">
        <v>1938.6166666666668</v>
      </c>
      <c r="G130" s="38">
        <v>1907.6333333333337</v>
      </c>
      <c r="H130" s="38">
        <v>1859.0166666666669</v>
      </c>
      <c r="I130" s="38">
        <v>1828.0333333333338</v>
      </c>
      <c r="J130" s="38">
        <v>1987.2333333333336</v>
      </c>
      <c r="K130" s="38">
        <v>2018.2166666666667</v>
      </c>
      <c r="L130" s="38">
        <v>2066.8333333333335</v>
      </c>
      <c r="M130" s="28">
        <v>1969.6</v>
      </c>
      <c r="N130" s="28">
        <v>1890</v>
      </c>
      <c r="O130" s="39">
        <v>1383625</v>
      </c>
      <c r="P130" s="40">
        <v>5.9983640825229485E-3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574.20000000000005</v>
      </c>
      <c r="F131" s="37">
        <v>570.98333333333335</v>
      </c>
      <c r="G131" s="38">
        <v>566.4666666666667</v>
      </c>
      <c r="H131" s="38">
        <v>558.73333333333335</v>
      </c>
      <c r="I131" s="38">
        <v>554.2166666666667</v>
      </c>
      <c r="J131" s="38">
        <v>578.7166666666667</v>
      </c>
      <c r="K131" s="38">
        <v>583.23333333333335</v>
      </c>
      <c r="L131" s="38">
        <v>590.9666666666667</v>
      </c>
      <c r="M131" s="28">
        <v>575.5</v>
      </c>
      <c r="N131" s="28">
        <v>563.25</v>
      </c>
      <c r="O131" s="39">
        <v>6642000</v>
      </c>
      <c r="P131" s="40">
        <v>1.2068019747668678E-2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369.6</v>
      </c>
      <c r="F132" s="37">
        <v>368.83333333333331</v>
      </c>
      <c r="G132" s="38">
        <v>363.31666666666661</v>
      </c>
      <c r="H132" s="38">
        <v>357.0333333333333</v>
      </c>
      <c r="I132" s="38">
        <v>351.51666666666659</v>
      </c>
      <c r="J132" s="38">
        <v>375.11666666666662</v>
      </c>
      <c r="K132" s="38">
        <v>380.63333333333338</v>
      </c>
      <c r="L132" s="38">
        <v>386.91666666666663</v>
      </c>
      <c r="M132" s="28">
        <v>374.35</v>
      </c>
      <c r="N132" s="28">
        <v>362.55</v>
      </c>
      <c r="O132" s="39">
        <v>21898000</v>
      </c>
      <c r="P132" s="40">
        <v>-7.650134952766531E-2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1608.35</v>
      </c>
      <c r="F133" s="37">
        <v>1593.8</v>
      </c>
      <c r="G133" s="38">
        <v>1575.6999999999998</v>
      </c>
      <c r="H133" s="38">
        <v>1543.05</v>
      </c>
      <c r="I133" s="38">
        <v>1524.9499999999998</v>
      </c>
      <c r="J133" s="38">
        <v>1626.4499999999998</v>
      </c>
      <c r="K133" s="38">
        <v>1644.5499999999997</v>
      </c>
      <c r="L133" s="38">
        <v>1677.1999999999998</v>
      </c>
      <c r="M133" s="28">
        <v>1611.9</v>
      </c>
      <c r="N133" s="28">
        <v>1561.15</v>
      </c>
      <c r="O133" s="39">
        <v>14356925</v>
      </c>
      <c r="P133" s="40">
        <v>-2.1151007523615699E-2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4053.05</v>
      </c>
      <c r="F134" s="37">
        <v>4036.9</v>
      </c>
      <c r="G134" s="38">
        <v>3996.15</v>
      </c>
      <c r="H134" s="38">
        <v>3939.25</v>
      </c>
      <c r="I134" s="38">
        <v>3898.5</v>
      </c>
      <c r="J134" s="38">
        <v>4093.8</v>
      </c>
      <c r="K134" s="38">
        <v>4134.55</v>
      </c>
      <c r="L134" s="38">
        <v>4191.4500000000007</v>
      </c>
      <c r="M134" s="28">
        <v>4077.65</v>
      </c>
      <c r="N134" s="28">
        <v>3980</v>
      </c>
      <c r="O134" s="39">
        <v>2268600</v>
      </c>
      <c r="P134" s="40">
        <v>2.1615779519048906E-2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3535.25</v>
      </c>
      <c r="F135" s="37">
        <v>3522.9500000000003</v>
      </c>
      <c r="G135" s="38">
        <v>3463.3000000000006</v>
      </c>
      <c r="H135" s="38">
        <v>3391.3500000000004</v>
      </c>
      <c r="I135" s="38">
        <v>3331.7000000000007</v>
      </c>
      <c r="J135" s="38">
        <v>3594.9000000000005</v>
      </c>
      <c r="K135" s="38">
        <v>3654.55</v>
      </c>
      <c r="L135" s="38">
        <v>3726.5000000000005</v>
      </c>
      <c r="M135" s="28">
        <v>3582.6</v>
      </c>
      <c r="N135" s="28">
        <v>3451</v>
      </c>
      <c r="O135" s="39">
        <v>1066400</v>
      </c>
      <c r="P135" s="40">
        <v>6.1094527363184083E-2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639.70000000000005</v>
      </c>
      <c r="F136" s="37">
        <v>636.9666666666667</v>
      </c>
      <c r="G136" s="38">
        <v>627.23333333333335</v>
      </c>
      <c r="H136" s="38">
        <v>614.76666666666665</v>
      </c>
      <c r="I136" s="38">
        <v>605.0333333333333</v>
      </c>
      <c r="J136" s="38">
        <v>649.43333333333339</v>
      </c>
      <c r="K136" s="38">
        <v>659.16666666666674</v>
      </c>
      <c r="L136" s="38">
        <v>671.63333333333344</v>
      </c>
      <c r="M136" s="28">
        <v>646.70000000000005</v>
      </c>
      <c r="N136" s="28">
        <v>624.5</v>
      </c>
      <c r="O136" s="39">
        <v>9937350</v>
      </c>
      <c r="P136" s="40">
        <v>2.8413089373680506E-2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905.55</v>
      </c>
      <c r="F137" s="37">
        <v>901.69999999999993</v>
      </c>
      <c r="G137" s="38">
        <v>891.84999999999991</v>
      </c>
      <c r="H137" s="38">
        <v>878.15</v>
      </c>
      <c r="I137" s="38">
        <v>868.3</v>
      </c>
      <c r="J137" s="38">
        <v>915.39999999999986</v>
      </c>
      <c r="K137" s="38">
        <v>925.25</v>
      </c>
      <c r="L137" s="38">
        <v>938.94999999999982</v>
      </c>
      <c r="M137" s="28">
        <v>911.55</v>
      </c>
      <c r="N137" s="28">
        <v>888</v>
      </c>
      <c r="O137" s="39">
        <v>12420100</v>
      </c>
      <c r="P137" s="40">
        <v>4.2847067121194307E-2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170.8</v>
      </c>
      <c r="F138" s="37">
        <v>171.55000000000004</v>
      </c>
      <c r="G138" s="38">
        <v>169.20000000000007</v>
      </c>
      <c r="H138" s="38">
        <v>167.60000000000002</v>
      </c>
      <c r="I138" s="38">
        <v>165.25000000000006</v>
      </c>
      <c r="J138" s="38">
        <v>173.15000000000009</v>
      </c>
      <c r="K138" s="38">
        <v>175.50000000000006</v>
      </c>
      <c r="L138" s="38">
        <v>177.10000000000011</v>
      </c>
      <c r="M138" s="28">
        <v>173.9</v>
      </c>
      <c r="N138" s="28">
        <v>169.95</v>
      </c>
      <c r="O138" s="39">
        <v>26544000</v>
      </c>
      <c r="P138" s="40">
        <v>2.9156327543424319E-2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93.65</v>
      </c>
      <c r="F139" s="37">
        <v>94.866666666666674</v>
      </c>
      <c r="G139" s="38">
        <v>91.583333333333343</v>
      </c>
      <c r="H139" s="38">
        <v>89.516666666666666</v>
      </c>
      <c r="I139" s="38">
        <v>86.233333333333334</v>
      </c>
      <c r="J139" s="38">
        <v>96.933333333333351</v>
      </c>
      <c r="K139" s="38">
        <v>100.21666666666668</v>
      </c>
      <c r="L139" s="38">
        <v>102.28333333333336</v>
      </c>
      <c r="M139" s="28">
        <v>98.15</v>
      </c>
      <c r="N139" s="28">
        <v>92.8</v>
      </c>
      <c r="O139" s="39">
        <v>32979000</v>
      </c>
      <c r="P139" s="40">
        <v>4.8550171690194585E-2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527.70000000000005</v>
      </c>
      <c r="F140" s="37">
        <v>521.36666666666667</v>
      </c>
      <c r="G140" s="38">
        <v>512.33333333333337</v>
      </c>
      <c r="H140" s="38">
        <v>496.9666666666667</v>
      </c>
      <c r="I140" s="38">
        <v>487.93333333333339</v>
      </c>
      <c r="J140" s="38">
        <v>536.73333333333335</v>
      </c>
      <c r="K140" s="38">
        <v>545.76666666666665</v>
      </c>
      <c r="L140" s="38">
        <v>561.13333333333333</v>
      </c>
      <c r="M140" s="28">
        <v>530.4</v>
      </c>
      <c r="N140" s="28">
        <v>506</v>
      </c>
      <c r="O140" s="39">
        <v>9704000</v>
      </c>
      <c r="P140" s="40">
        <v>6.1567409092898089E-2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7602.25</v>
      </c>
      <c r="F141" s="37">
        <v>7560.4666666666672</v>
      </c>
      <c r="G141" s="38">
        <v>7459.9333333333343</v>
      </c>
      <c r="H141" s="38">
        <v>7317.6166666666668</v>
      </c>
      <c r="I141" s="38">
        <v>7217.0833333333339</v>
      </c>
      <c r="J141" s="38">
        <v>7702.7833333333347</v>
      </c>
      <c r="K141" s="38">
        <v>7803.3166666666675</v>
      </c>
      <c r="L141" s="38">
        <v>7945.633333333335</v>
      </c>
      <c r="M141" s="28">
        <v>7661</v>
      </c>
      <c r="N141" s="28">
        <v>7418.15</v>
      </c>
      <c r="O141" s="39">
        <v>3206300</v>
      </c>
      <c r="P141" s="40">
        <v>6.5569956796277834E-2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800.75</v>
      </c>
      <c r="F142" s="37">
        <v>802.44999999999993</v>
      </c>
      <c r="G142" s="38">
        <v>792.39999999999986</v>
      </c>
      <c r="H142" s="38">
        <v>784.05</v>
      </c>
      <c r="I142" s="38">
        <v>773.99999999999989</v>
      </c>
      <c r="J142" s="38">
        <v>810.79999999999984</v>
      </c>
      <c r="K142" s="38">
        <v>820.8499999999998</v>
      </c>
      <c r="L142" s="38">
        <v>829.19999999999982</v>
      </c>
      <c r="M142" s="28">
        <v>812.5</v>
      </c>
      <c r="N142" s="28">
        <v>794.1</v>
      </c>
      <c r="O142" s="39">
        <v>13264375</v>
      </c>
      <c r="P142" s="40">
        <v>4.2284647873489831E-2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1298.5</v>
      </c>
      <c r="F143" s="37">
        <v>1298.8</v>
      </c>
      <c r="G143" s="38">
        <v>1276.6999999999998</v>
      </c>
      <c r="H143" s="38">
        <v>1254.8999999999999</v>
      </c>
      <c r="I143" s="38">
        <v>1232.7999999999997</v>
      </c>
      <c r="J143" s="38">
        <v>1320.6</v>
      </c>
      <c r="K143" s="38">
        <v>1342.6999999999998</v>
      </c>
      <c r="L143" s="38">
        <v>1364.5</v>
      </c>
      <c r="M143" s="28">
        <v>1320.9</v>
      </c>
      <c r="N143" s="28">
        <v>1277</v>
      </c>
      <c r="O143" s="39">
        <v>2917500</v>
      </c>
      <c r="P143" s="40">
        <v>5.4871566240268866E-4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1748.8</v>
      </c>
      <c r="F144" s="37">
        <v>1732.2333333333333</v>
      </c>
      <c r="G144" s="38">
        <v>1684.6166666666668</v>
      </c>
      <c r="H144" s="38">
        <v>1620.4333333333334</v>
      </c>
      <c r="I144" s="38">
        <v>1572.8166666666668</v>
      </c>
      <c r="J144" s="38">
        <v>1796.4166666666667</v>
      </c>
      <c r="K144" s="38">
        <v>1844.0333333333331</v>
      </c>
      <c r="L144" s="38">
        <v>1908.2166666666667</v>
      </c>
      <c r="M144" s="28">
        <v>1779.85</v>
      </c>
      <c r="N144" s="28">
        <v>1668.05</v>
      </c>
      <c r="O144" s="39">
        <v>601700</v>
      </c>
      <c r="P144" s="40">
        <v>-4.7943037974683543E-2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718.35</v>
      </c>
      <c r="F145" s="37">
        <v>714.75</v>
      </c>
      <c r="G145" s="38">
        <v>709.2</v>
      </c>
      <c r="H145" s="38">
        <v>700.05000000000007</v>
      </c>
      <c r="I145" s="38">
        <v>694.50000000000011</v>
      </c>
      <c r="J145" s="38">
        <v>723.9</v>
      </c>
      <c r="K145" s="38">
        <v>729.44999999999993</v>
      </c>
      <c r="L145" s="38">
        <v>738.59999999999991</v>
      </c>
      <c r="M145" s="28">
        <v>720.3</v>
      </c>
      <c r="N145" s="28">
        <v>705.6</v>
      </c>
      <c r="O145" s="39">
        <v>1796600</v>
      </c>
      <c r="P145" s="40">
        <v>7.6558512577469921E-3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764.15</v>
      </c>
      <c r="F146" s="37">
        <v>761.16666666666663</v>
      </c>
      <c r="G146" s="38">
        <v>756.33333333333326</v>
      </c>
      <c r="H146" s="38">
        <v>748.51666666666665</v>
      </c>
      <c r="I146" s="38">
        <v>743.68333333333328</v>
      </c>
      <c r="J146" s="38">
        <v>768.98333333333323</v>
      </c>
      <c r="K146" s="38">
        <v>773.81666666666649</v>
      </c>
      <c r="L146" s="38">
        <v>781.63333333333321</v>
      </c>
      <c r="M146" s="28">
        <v>766</v>
      </c>
      <c r="N146" s="28">
        <v>753.35</v>
      </c>
      <c r="O146" s="39">
        <v>2877000</v>
      </c>
      <c r="P146" s="40">
        <v>-2.2426095820591234E-2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2906.95</v>
      </c>
      <c r="F147" s="37">
        <v>2895.25</v>
      </c>
      <c r="G147" s="38">
        <v>2865.45</v>
      </c>
      <c r="H147" s="38">
        <v>2823.95</v>
      </c>
      <c r="I147" s="38">
        <v>2794.1499999999996</v>
      </c>
      <c r="J147" s="38">
        <v>2936.75</v>
      </c>
      <c r="K147" s="38">
        <v>2966.55</v>
      </c>
      <c r="L147" s="38">
        <v>3008.05</v>
      </c>
      <c r="M147" s="28">
        <v>2925.05</v>
      </c>
      <c r="N147" s="28">
        <v>2853.75</v>
      </c>
      <c r="O147" s="39">
        <v>2759400</v>
      </c>
      <c r="P147" s="40">
        <v>1.3063357282821686E-3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124.6</v>
      </c>
      <c r="F148" s="37">
        <v>124.05</v>
      </c>
      <c r="G148" s="38">
        <v>122.69999999999999</v>
      </c>
      <c r="H148" s="38">
        <v>120.8</v>
      </c>
      <c r="I148" s="38">
        <v>119.44999999999999</v>
      </c>
      <c r="J148" s="38">
        <v>125.94999999999999</v>
      </c>
      <c r="K148" s="38">
        <v>127.29999999999998</v>
      </c>
      <c r="L148" s="38">
        <v>129.19999999999999</v>
      </c>
      <c r="M148" s="28">
        <v>125.4</v>
      </c>
      <c r="N148" s="28">
        <v>122.15</v>
      </c>
      <c r="O148" s="39">
        <v>32193000</v>
      </c>
      <c r="P148" s="40">
        <v>1.384099390618357E-2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2463.1</v>
      </c>
      <c r="F149" s="37">
        <v>2479.1833333333329</v>
      </c>
      <c r="G149" s="38">
        <v>2435.4166666666661</v>
      </c>
      <c r="H149" s="38">
        <v>2407.7333333333331</v>
      </c>
      <c r="I149" s="38">
        <v>2363.9666666666662</v>
      </c>
      <c r="J149" s="38">
        <v>2506.8666666666659</v>
      </c>
      <c r="K149" s="38">
        <v>2550.6333333333332</v>
      </c>
      <c r="L149" s="38">
        <v>2578.3166666666657</v>
      </c>
      <c r="M149" s="28">
        <v>2522.9499999999998</v>
      </c>
      <c r="N149" s="28">
        <v>2451.5</v>
      </c>
      <c r="O149" s="39">
        <v>1834350</v>
      </c>
      <c r="P149" s="40">
        <v>-1.6697936210131333E-2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74057.25</v>
      </c>
      <c r="F150" s="37">
        <v>73967.116666666669</v>
      </c>
      <c r="G150" s="38">
        <v>73490.28333333334</v>
      </c>
      <c r="H150" s="38">
        <v>72923.316666666666</v>
      </c>
      <c r="I150" s="38">
        <v>72446.483333333337</v>
      </c>
      <c r="J150" s="38">
        <v>74534.083333333343</v>
      </c>
      <c r="K150" s="38">
        <v>75010.916666666657</v>
      </c>
      <c r="L150" s="38">
        <v>75577.883333333346</v>
      </c>
      <c r="M150" s="28">
        <v>74443.95</v>
      </c>
      <c r="N150" s="28">
        <v>73400.149999999994</v>
      </c>
      <c r="O150" s="39">
        <v>132930</v>
      </c>
      <c r="P150" s="40">
        <v>2.0352781546811396E-3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1162.75</v>
      </c>
      <c r="F151" s="37">
        <v>1162.9833333333333</v>
      </c>
      <c r="G151" s="38">
        <v>1149.4166666666667</v>
      </c>
      <c r="H151" s="38">
        <v>1136.0833333333335</v>
      </c>
      <c r="I151" s="38">
        <v>1122.5166666666669</v>
      </c>
      <c r="J151" s="38">
        <v>1176.3166666666666</v>
      </c>
      <c r="K151" s="38">
        <v>1189.8833333333332</v>
      </c>
      <c r="L151" s="38">
        <v>1203.2166666666665</v>
      </c>
      <c r="M151" s="28">
        <v>1176.55</v>
      </c>
      <c r="N151" s="28">
        <v>1149.6500000000001</v>
      </c>
      <c r="O151" s="39">
        <v>3218625</v>
      </c>
      <c r="P151" s="40">
        <v>2.8766630708378281E-2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267.85000000000002</v>
      </c>
      <c r="F152" s="37">
        <v>267.16666666666669</v>
      </c>
      <c r="G152" s="38">
        <v>265.13333333333338</v>
      </c>
      <c r="H152" s="38">
        <v>262.41666666666669</v>
      </c>
      <c r="I152" s="38">
        <v>260.38333333333338</v>
      </c>
      <c r="J152" s="38">
        <v>269.88333333333338</v>
      </c>
      <c r="K152" s="38">
        <v>271.91666666666669</v>
      </c>
      <c r="L152" s="38">
        <v>274.63333333333338</v>
      </c>
      <c r="M152" s="28">
        <v>269.2</v>
      </c>
      <c r="N152" s="28">
        <v>264.45</v>
      </c>
      <c r="O152" s="39">
        <v>3414400</v>
      </c>
      <c r="P152" s="40">
        <v>-1.5228426395939087E-2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98.8</v>
      </c>
      <c r="F153" s="37">
        <v>98.033333333333346</v>
      </c>
      <c r="G153" s="38">
        <v>96.816666666666691</v>
      </c>
      <c r="H153" s="38">
        <v>94.833333333333343</v>
      </c>
      <c r="I153" s="38">
        <v>93.616666666666688</v>
      </c>
      <c r="J153" s="38">
        <v>100.01666666666669</v>
      </c>
      <c r="K153" s="38">
        <v>101.23333333333336</v>
      </c>
      <c r="L153" s="38">
        <v>103.2166666666667</v>
      </c>
      <c r="M153" s="28">
        <v>99.25</v>
      </c>
      <c r="N153" s="28">
        <v>96.05</v>
      </c>
      <c r="O153" s="39">
        <v>54387250</v>
      </c>
      <c r="P153" s="40">
        <v>-1.4046039797112758E-3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3496.5</v>
      </c>
      <c r="F154" s="37">
        <v>3469.0833333333335</v>
      </c>
      <c r="G154" s="38">
        <v>3431.7666666666669</v>
      </c>
      <c r="H154" s="38">
        <v>3367.0333333333333</v>
      </c>
      <c r="I154" s="38">
        <v>3329.7166666666667</v>
      </c>
      <c r="J154" s="38">
        <v>3533.8166666666671</v>
      </c>
      <c r="K154" s="38">
        <v>3571.1333333333337</v>
      </c>
      <c r="L154" s="38">
        <v>3635.8666666666672</v>
      </c>
      <c r="M154" s="28">
        <v>3506.4</v>
      </c>
      <c r="N154" s="28">
        <v>3404.35</v>
      </c>
      <c r="O154" s="39">
        <v>1893625</v>
      </c>
      <c r="P154" s="40">
        <v>3.7247517973296819E-2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3774.5</v>
      </c>
      <c r="F155" s="37">
        <v>3768.15</v>
      </c>
      <c r="G155" s="38">
        <v>3686.55</v>
      </c>
      <c r="H155" s="38">
        <v>3598.6</v>
      </c>
      <c r="I155" s="38">
        <v>3517</v>
      </c>
      <c r="J155" s="38">
        <v>3856.1000000000004</v>
      </c>
      <c r="K155" s="38">
        <v>3937.7</v>
      </c>
      <c r="L155" s="38">
        <v>4025.6500000000005</v>
      </c>
      <c r="M155" s="28">
        <v>3849.75</v>
      </c>
      <c r="N155" s="28">
        <v>3680.2</v>
      </c>
      <c r="O155" s="39">
        <v>402750</v>
      </c>
      <c r="P155" s="40">
        <v>6.8019093078758947E-2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34.15</v>
      </c>
      <c r="F156" s="37">
        <v>33.966666666666661</v>
      </c>
      <c r="G156" s="38">
        <v>33.633333333333326</v>
      </c>
      <c r="H156" s="38">
        <v>33.116666666666667</v>
      </c>
      <c r="I156" s="38">
        <v>32.783333333333331</v>
      </c>
      <c r="J156" s="38">
        <v>34.48333333333332</v>
      </c>
      <c r="K156" s="38">
        <v>34.816666666666649</v>
      </c>
      <c r="L156" s="38">
        <v>35.333333333333314</v>
      </c>
      <c r="M156" s="28">
        <v>34.299999999999997</v>
      </c>
      <c r="N156" s="28">
        <v>33.450000000000003</v>
      </c>
      <c r="O156" s="39">
        <v>28584000</v>
      </c>
      <c r="P156" s="40">
        <v>-2.5125628140703518E-3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16846.5</v>
      </c>
      <c r="F157" s="37">
        <v>16650.983333333334</v>
      </c>
      <c r="G157" s="38">
        <v>16365.416666666668</v>
      </c>
      <c r="H157" s="38">
        <v>15884.333333333334</v>
      </c>
      <c r="I157" s="38">
        <v>15598.766666666668</v>
      </c>
      <c r="J157" s="38">
        <v>17132.066666666666</v>
      </c>
      <c r="K157" s="38">
        <v>17417.633333333331</v>
      </c>
      <c r="L157" s="38">
        <v>17898.716666666667</v>
      </c>
      <c r="M157" s="28">
        <v>16936.55</v>
      </c>
      <c r="N157" s="28">
        <v>16169.9</v>
      </c>
      <c r="O157" s="39">
        <v>374970</v>
      </c>
      <c r="P157" s="40">
        <v>-3.1673273335313182E-2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146.4</v>
      </c>
      <c r="F158" s="37">
        <v>145.28333333333333</v>
      </c>
      <c r="G158" s="38">
        <v>143.66666666666666</v>
      </c>
      <c r="H158" s="38">
        <v>140.93333333333334</v>
      </c>
      <c r="I158" s="38">
        <v>139.31666666666666</v>
      </c>
      <c r="J158" s="38">
        <v>148.01666666666665</v>
      </c>
      <c r="K158" s="38">
        <v>149.63333333333333</v>
      </c>
      <c r="L158" s="38">
        <v>152.36666666666665</v>
      </c>
      <c r="M158" s="28">
        <v>146.9</v>
      </c>
      <c r="N158" s="28">
        <v>142.55000000000001</v>
      </c>
      <c r="O158" s="39">
        <v>50092550</v>
      </c>
      <c r="P158" s="40">
        <v>5.2436974789915967E-3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149.6</v>
      </c>
      <c r="F159" s="37">
        <v>149.31666666666666</v>
      </c>
      <c r="G159" s="38">
        <v>147.78333333333333</v>
      </c>
      <c r="H159" s="38">
        <v>145.96666666666667</v>
      </c>
      <c r="I159" s="38">
        <v>144.43333333333334</v>
      </c>
      <c r="J159" s="38">
        <v>151.13333333333333</v>
      </c>
      <c r="K159" s="38">
        <v>152.66666666666663</v>
      </c>
      <c r="L159" s="38">
        <v>154.48333333333332</v>
      </c>
      <c r="M159" s="28">
        <v>150.85</v>
      </c>
      <c r="N159" s="28">
        <v>147.5</v>
      </c>
      <c r="O159" s="39">
        <v>90020100</v>
      </c>
      <c r="P159" s="40">
        <v>1.3411190965092402E-2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800.4</v>
      </c>
      <c r="F160" s="37">
        <v>804.51666666666654</v>
      </c>
      <c r="G160" s="38">
        <v>786.48333333333312</v>
      </c>
      <c r="H160" s="38">
        <v>772.56666666666661</v>
      </c>
      <c r="I160" s="38">
        <v>754.53333333333319</v>
      </c>
      <c r="J160" s="38">
        <v>818.43333333333305</v>
      </c>
      <c r="K160" s="38">
        <v>836.46666666666658</v>
      </c>
      <c r="L160" s="38">
        <v>850.38333333333298</v>
      </c>
      <c r="M160" s="28">
        <v>822.55</v>
      </c>
      <c r="N160" s="28">
        <v>790.6</v>
      </c>
      <c r="O160" s="39">
        <v>4875500</v>
      </c>
      <c r="P160" s="40">
        <v>2.6377836722664309E-2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3215.55</v>
      </c>
      <c r="F161" s="37">
        <v>3185.3000000000006</v>
      </c>
      <c r="G161" s="38">
        <v>3139.9500000000012</v>
      </c>
      <c r="H161" s="38">
        <v>3064.3500000000004</v>
      </c>
      <c r="I161" s="38">
        <v>3019.0000000000009</v>
      </c>
      <c r="J161" s="38">
        <v>3260.9000000000015</v>
      </c>
      <c r="K161" s="38">
        <v>3306.2500000000009</v>
      </c>
      <c r="L161" s="38">
        <v>3381.8500000000017</v>
      </c>
      <c r="M161" s="28">
        <v>3230.65</v>
      </c>
      <c r="N161" s="28">
        <v>3109.7</v>
      </c>
      <c r="O161" s="39">
        <v>296000</v>
      </c>
      <c r="P161" s="40">
        <v>0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162.05000000000001</v>
      </c>
      <c r="F162" s="37">
        <v>161.98333333333335</v>
      </c>
      <c r="G162" s="38">
        <v>160.2166666666667</v>
      </c>
      <c r="H162" s="38">
        <v>158.38333333333335</v>
      </c>
      <c r="I162" s="38">
        <v>156.6166666666667</v>
      </c>
      <c r="J162" s="38">
        <v>163.81666666666669</v>
      </c>
      <c r="K162" s="38">
        <v>165.58333333333334</v>
      </c>
      <c r="L162" s="38">
        <v>167.41666666666669</v>
      </c>
      <c r="M162" s="28">
        <v>163.75</v>
      </c>
      <c r="N162" s="28">
        <v>160.15</v>
      </c>
      <c r="O162" s="39">
        <v>45229800</v>
      </c>
      <c r="P162" s="40">
        <v>1.6966759002770084E-2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42542.9</v>
      </c>
      <c r="F163" s="37">
        <v>42372.2</v>
      </c>
      <c r="G163" s="38">
        <v>41995.399999999994</v>
      </c>
      <c r="H163" s="38">
        <v>41447.899999999994</v>
      </c>
      <c r="I163" s="38">
        <v>41071.099999999991</v>
      </c>
      <c r="J163" s="38">
        <v>42919.7</v>
      </c>
      <c r="K163" s="38">
        <v>43296.5</v>
      </c>
      <c r="L163" s="38">
        <v>43844</v>
      </c>
      <c r="M163" s="28">
        <v>42749</v>
      </c>
      <c r="N163" s="28">
        <v>41824.699999999997</v>
      </c>
      <c r="O163" s="39">
        <v>95430</v>
      </c>
      <c r="P163" s="40">
        <v>6.4863154564151239E-3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1920.95</v>
      </c>
      <c r="F164" s="37">
        <v>1920.8499999999997</v>
      </c>
      <c r="G164" s="38">
        <v>1898.6999999999994</v>
      </c>
      <c r="H164" s="38">
        <v>1876.4499999999996</v>
      </c>
      <c r="I164" s="38">
        <v>1854.2999999999993</v>
      </c>
      <c r="J164" s="38">
        <v>1943.0999999999995</v>
      </c>
      <c r="K164" s="38">
        <v>1965.2499999999995</v>
      </c>
      <c r="L164" s="38">
        <v>1987.4999999999995</v>
      </c>
      <c r="M164" s="28">
        <v>1943</v>
      </c>
      <c r="N164" s="28">
        <v>1898.6</v>
      </c>
      <c r="O164" s="39">
        <v>3581600</v>
      </c>
      <c r="P164" s="40">
        <v>1.8693781775518184E-2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3706.75</v>
      </c>
      <c r="F165" s="37">
        <v>3680.9833333333336</v>
      </c>
      <c r="G165" s="38">
        <v>3641.9666666666672</v>
      </c>
      <c r="H165" s="38">
        <v>3577.1833333333334</v>
      </c>
      <c r="I165" s="38">
        <v>3538.166666666667</v>
      </c>
      <c r="J165" s="38">
        <v>3745.7666666666673</v>
      </c>
      <c r="K165" s="38">
        <v>3784.7833333333338</v>
      </c>
      <c r="L165" s="38">
        <v>3849.5666666666675</v>
      </c>
      <c r="M165" s="28">
        <v>3720</v>
      </c>
      <c r="N165" s="28">
        <v>3616.2</v>
      </c>
      <c r="O165" s="39">
        <v>453900</v>
      </c>
      <c r="P165" s="40">
        <v>4.4528822920262341E-2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227.1</v>
      </c>
      <c r="F166" s="37">
        <v>225.01666666666665</v>
      </c>
      <c r="G166" s="38">
        <v>222.43333333333331</v>
      </c>
      <c r="H166" s="38">
        <v>217.76666666666665</v>
      </c>
      <c r="I166" s="38">
        <v>215.18333333333331</v>
      </c>
      <c r="J166" s="38">
        <v>229.68333333333331</v>
      </c>
      <c r="K166" s="38">
        <v>232.26666666666668</v>
      </c>
      <c r="L166" s="38">
        <v>236.93333333333331</v>
      </c>
      <c r="M166" s="28">
        <v>227.6</v>
      </c>
      <c r="N166" s="28">
        <v>220.35</v>
      </c>
      <c r="O166" s="39">
        <v>15873000</v>
      </c>
      <c r="P166" s="40">
        <v>1.8087358091206464E-2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109.2</v>
      </c>
      <c r="F167" s="37">
        <v>108.86666666666667</v>
      </c>
      <c r="G167" s="38">
        <v>108.33333333333334</v>
      </c>
      <c r="H167" s="38">
        <v>107.46666666666667</v>
      </c>
      <c r="I167" s="38">
        <v>106.93333333333334</v>
      </c>
      <c r="J167" s="38">
        <v>109.73333333333335</v>
      </c>
      <c r="K167" s="38">
        <v>110.26666666666668</v>
      </c>
      <c r="L167" s="38">
        <v>111.13333333333335</v>
      </c>
      <c r="M167" s="28">
        <v>109.4</v>
      </c>
      <c r="N167" s="28">
        <v>108</v>
      </c>
      <c r="O167" s="39">
        <v>40963400</v>
      </c>
      <c r="P167" s="40">
        <v>2.0859085290482075E-2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2127.4</v>
      </c>
      <c r="F168" s="37">
        <v>2119.6</v>
      </c>
      <c r="G168" s="38">
        <v>2087.85</v>
      </c>
      <c r="H168" s="38">
        <v>2048.3000000000002</v>
      </c>
      <c r="I168" s="38">
        <v>2016.5500000000002</v>
      </c>
      <c r="J168" s="38">
        <v>2159.1499999999996</v>
      </c>
      <c r="K168" s="38">
        <v>2190.8999999999996</v>
      </c>
      <c r="L168" s="38">
        <v>2230.4499999999994</v>
      </c>
      <c r="M168" s="28">
        <v>2151.35</v>
      </c>
      <c r="N168" s="28">
        <v>2080.0500000000002</v>
      </c>
      <c r="O168" s="39">
        <v>3891500</v>
      </c>
      <c r="P168" s="40">
        <v>4.8144906066931517E-2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2626.1</v>
      </c>
      <c r="F169" s="37">
        <v>2640.2166666666667</v>
      </c>
      <c r="G169" s="38">
        <v>2597.8833333333332</v>
      </c>
      <c r="H169" s="38">
        <v>2569.6666666666665</v>
      </c>
      <c r="I169" s="38">
        <v>2527.333333333333</v>
      </c>
      <c r="J169" s="38">
        <v>2668.4333333333334</v>
      </c>
      <c r="K169" s="38">
        <v>2710.7666666666664</v>
      </c>
      <c r="L169" s="38">
        <v>2738.9833333333336</v>
      </c>
      <c r="M169" s="28">
        <v>2682.55</v>
      </c>
      <c r="N169" s="28">
        <v>2612</v>
      </c>
      <c r="O169" s="39">
        <v>1752250</v>
      </c>
      <c r="P169" s="40">
        <v>2.351051401869159E-2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29.9</v>
      </c>
      <c r="F170" s="37">
        <v>29.833333333333332</v>
      </c>
      <c r="G170" s="38">
        <v>29.416666666666664</v>
      </c>
      <c r="H170" s="38">
        <v>28.933333333333334</v>
      </c>
      <c r="I170" s="38">
        <v>28.516666666666666</v>
      </c>
      <c r="J170" s="38">
        <v>30.316666666666663</v>
      </c>
      <c r="K170" s="38">
        <v>30.733333333333327</v>
      </c>
      <c r="L170" s="38">
        <v>31.216666666666661</v>
      </c>
      <c r="M170" s="28">
        <v>30.25</v>
      </c>
      <c r="N170" s="28">
        <v>29.35</v>
      </c>
      <c r="O170" s="39">
        <v>279216000</v>
      </c>
      <c r="P170" s="40">
        <v>-3.7451737451737452E-2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2555.8000000000002</v>
      </c>
      <c r="F171" s="37">
        <v>2549.4500000000003</v>
      </c>
      <c r="G171" s="38">
        <v>2529.7500000000005</v>
      </c>
      <c r="H171" s="38">
        <v>2503.7000000000003</v>
      </c>
      <c r="I171" s="38">
        <v>2484.0000000000005</v>
      </c>
      <c r="J171" s="38">
        <v>2575.5000000000005</v>
      </c>
      <c r="K171" s="38">
        <v>2595.2000000000003</v>
      </c>
      <c r="L171" s="38">
        <v>2621.2500000000005</v>
      </c>
      <c r="M171" s="28">
        <v>2569.15</v>
      </c>
      <c r="N171" s="28">
        <v>2523.4</v>
      </c>
      <c r="O171" s="39">
        <v>588600</v>
      </c>
      <c r="P171" s="40">
        <v>-1.5267175572519084E-3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229.6</v>
      </c>
      <c r="F172" s="37">
        <v>230.01666666666665</v>
      </c>
      <c r="G172" s="38">
        <v>226.7833333333333</v>
      </c>
      <c r="H172" s="38">
        <v>223.96666666666664</v>
      </c>
      <c r="I172" s="38">
        <v>220.73333333333329</v>
      </c>
      <c r="J172" s="38">
        <v>232.83333333333331</v>
      </c>
      <c r="K172" s="38">
        <v>236.06666666666666</v>
      </c>
      <c r="L172" s="38">
        <v>238.88333333333333</v>
      </c>
      <c r="M172" s="28">
        <v>233.25</v>
      </c>
      <c r="N172" s="28">
        <v>227.2</v>
      </c>
      <c r="O172" s="39">
        <v>57123572</v>
      </c>
      <c r="P172" s="40">
        <v>-2.6025695904857028E-3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1825</v>
      </c>
      <c r="F173" s="37">
        <v>1805.45</v>
      </c>
      <c r="G173" s="38">
        <v>1778.5</v>
      </c>
      <c r="H173" s="38">
        <v>1732</v>
      </c>
      <c r="I173" s="38">
        <v>1705.05</v>
      </c>
      <c r="J173" s="38">
        <v>1851.95</v>
      </c>
      <c r="K173" s="38">
        <v>1878.9000000000003</v>
      </c>
      <c r="L173" s="38">
        <v>1925.4</v>
      </c>
      <c r="M173" s="28">
        <v>1832.4</v>
      </c>
      <c r="N173" s="28">
        <v>1758.95</v>
      </c>
      <c r="O173" s="39">
        <v>2485549</v>
      </c>
      <c r="P173" s="40">
        <v>-3.9024390243902439E-2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162.69999999999999</v>
      </c>
      <c r="F174" s="37">
        <v>161.78333333333333</v>
      </c>
      <c r="G174" s="38">
        <v>157.36666666666667</v>
      </c>
      <c r="H174" s="38">
        <v>152.03333333333333</v>
      </c>
      <c r="I174" s="38">
        <v>147.61666666666667</v>
      </c>
      <c r="J174" s="38">
        <v>167.11666666666667</v>
      </c>
      <c r="K174" s="38">
        <v>171.53333333333336</v>
      </c>
      <c r="L174" s="38">
        <v>176.86666666666667</v>
      </c>
      <c r="M174" s="28">
        <v>166.2</v>
      </c>
      <c r="N174" s="28">
        <v>156.44999999999999</v>
      </c>
      <c r="O174" s="39">
        <v>7133000</v>
      </c>
      <c r="P174" s="40">
        <v>3.6471955826794536E-2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684.15</v>
      </c>
      <c r="F175" s="37">
        <v>684.7166666666667</v>
      </c>
      <c r="G175" s="38">
        <v>676.18333333333339</v>
      </c>
      <c r="H175" s="38">
        <v>668.2166666666667</v>
      </c>
      <c r="I175" s="38">
        <v>659.68333333333339</v>
      </c>
      <c r="J175" s="38">
        <v>692.68333333333339</v>
      </c>
      <c r="K175" s="38">
        <v>701.2166666666667</v>
      </c>
      <c r="L175" s="38">
        <v>709.18333333333339</v>
      </c>
      <c r="M175" s="28">
        <v>693.25</v>
      </c>
      <c r="N175" s="28">
        <v>676.75</v>
      </c>
      <c r="O175" s="39">
        <v>3219800</v>
      </c>
      <c r="P175" s="40">
        <v>0.22827496757457846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117.45</v>
      </c>
      <c r="F176" s="37">
        <v>116.71666666666665</v>
      </c>
      <c r="G176" s="38">
        <v>114.88333333333331</v>
      </c>
      <c r="H176" s="38">
        <v>112.31666666666666</v>
      </c>
      <c r="I176" s="38">
        <v>110.48333333333332</v>
      </c>
      <c r="J176" s="38">
        <v>119.2833333333333</v>
      </c>
      <c r="K176" s="38">
        <v>121.11666666666665</v>
      </c>
      <c r="L176" s="38">
        <v>123.68333333333329</v>
      </c>
      <c r="M176" s="28">
        <v>118.55</v>
      </c>
      <c r="N176" s="28">
        <v>114.15</v>
      </c>
      <c r="O176" s="39">
        <v>53603700</v>
      </c>
      <c r="P176" s="40">
        <v>1.4668135562420498E-2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118</v>
      </c>
      <c r="F177" s="37">
        <v>117.68333333333334</v>
      </c>
      <c r="G177" s="38">
        <v>117.11666666666667</v>
      </c>
      <c r="H177" s="38">
        <v>116.23333333333333</v>
      </c>
      <c r="I177" s="38">
        <v>115.66666666666667</v>
      </c>
      <c r="J177" s="38">
        <v>118.56666666666668</v>
      </c>
      <c r="K177" s="38">
        <v>119.13333333333334</v>
      </c>
      <c r="L177" s="38">
        <v>120.01666666666668</v>
      </c>
      <c r="M177" s="28">
        <v>118.25</v>
      </c>
      <c r="N177" s="28">
        <v>116.8</v>
      </c>
      <c r="O177" s="39">
        <v>30420000</v>
      </c>
      <c r="P177" s="40">
        <v>3.1536113936927769E-2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2623.4</v>
      </c>
      <c r="F178" s="37">
        <v>2588.9333333333334</v>
      </c>
      <c r="G178" s="38">
        <v>2535.4666666666667</v>
      </c>
      <c r="H178" s="38">
        <v>2447.5333333333333</v>
      </c>
      <c r="I178" s="38">
        <v>2394.0666666666666</v>
      </c>
      <c r="J178" s="38">
        <v>2676.8666666666668</v>
      </c>
      <c r="K178" s="38">
        <v>2730.3333333333339</v>
      </c>
      <c r="L178" s="38">
        <v>2818.2666666666669</v>
      </c>
      <c r="M178" s="28">
        <v>2642.4</v>
      </c>
      <c r="N178" s="28">
        <v>2501</v>
      </c>
      <c r="O178" s="39">
        <v>36517250</v>
      </c>
      <c r="P178" s="40">
        <v>-9.7554030967811917E-3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83.25</v>
      </c>
      <c r="F179" s="37">
        <v>82.850000000000009</v>
      </c>
      <c r="G179" s="38">
        <v>82.050000000000011</v>
      </c>
      <c r="H179" s="38">
        <v>80.850000000000009</v>
      </c>
      <c r="I179" s="38">
        <v>80.050000000000011</v>
      </c>
      <c r="J179" s="38">
        <v>84.050000000000011</v>
      </c>
      <c r="K179" s="38">
        <v>84.85</v>
      </c>
      <c r="L179" s="38">
        <v>86.050000000000011</v>
      </c>
      <c r="M179" s="28">
        <v>83.65</v>
      </c>
      <c r="N179" s="28">
        <v>81.650000000000006</v>
      </c>
      <c r="O179" s="39">
        <v>145755500</v>
      </c>
      <c r="P179" s="40">
        <v>3.0749837791202359E-2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741.4</v>
      </c>
      <c r="F180" s="37">
        <v>738.91666666666663</v>
      </c>
      <c r="G180" s="38">
        <v>731.2833333333333</v>
      </c>
      <c r="H180" s="38">
        <v>721.16666666666663</v>
      </c>
      <c r="I180" s="38">
        <v>713.5333333333333</v>
      </c>
      <c r="J180" s="38">
        <v>749.0333333333333</v>
      </c>
      <c r="K180" s="38">
        <v>756.66666666666674</v>
      </c>
      <c r="L180" s="38">
        <v>766.7833333333333</v>
      </c>
      <c r="M180" s="28">
        <v>746.55</v>
      </c>
      <c r="N180" s="28">
        <v>728.8</v>
      </c>
      <c r="O180" s="39">
        <v>7457100</v>
      </c>
      <c r="P180" s="40">
        <v>1.602288984263233E-2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1073.6500000000001</v>
      </c>
      <c r="F181" s="37">
        <v>1072.2500000000002</v>
      </c>
      <c r="G181" s="38">
        <v>1059.3000000000004</v>
      </c>
      <c r="H181" s="38">
        <v>1044.9500000000003</v>
      </c>
      <c r="I181" s="38">
        <v>1032.0000000000005</v>
      </c>
      <c r="J181" s="38">
        <v>1086.6000000000004</v>
      </c>
      <c r="K181" s="38">
        <v>1099.5500000000002</v>
      </c>
      <c r="L181" s="38">
        <v>1113.9000000000003</v>
      </c>
      <c r="M181" s="28">
        <v>1085.2</v>
      </c>
      <c r="N181" s="28">
        <v>1057.9000000000001</v>
      </c>
      <c r="O181" s="39">
        <v>7936500</v>
      </c>
      <c r="P181" s="40">
        <v>3.2894094680331866E-2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455</v>
      </c>
      <c r="F182" s="37">
        <v>453.08333333333331</v>
      </c>
      <c r="G182" s="38">
        <v>449.26666666666665</v>
      </c>
      <c r="H182" s="38">
        <v>443.53333333333336</v>
      </c>
      <c r="I182" s="38">
        <v>439.7166666666667</v>
      </c>
      <c r="J182" s="38">
        <v>458.81666666666661</v>
      </c>
      <c r="K182" s="38">
        <v>462.63333333333333</v>
      </c>
      <c r="L182" s="38">
        <v>468.36666666666656</v>
      </c>
      <c r="M182" s="28">
        <v>456.9</v>
      </c>
      <c r="N182" s="28">
        <v>447.35</v>
      </c>
      <c r="O182" s="39">
        <v>64192500</v>
      </c>
      <c r="P182" s="40">
        <v>-4.9359130994957458E-2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21807.95</v>
      </c>
      <c r="F183" s="37">
        <v>21928.716666666664</v>
      </c>
      <c r="G183" s="38">
        <v>21502.333333333328</v>
      </c>
      <c r="H183" s="38">
        <v>21196.716666666664</v>
      </c>
      <c r="I183" s="38">
        <v>20770.333333333328</v>
      </c>
      <c r="J183" s="38">
        <v>22234.333333333328</v>
      </c>
      <c r="K183" s="38">
        <v>22660.716666666667</v>
      </c>
      <c r="L183" s="38">
        <v>22966.333333333328</v>
      </c>
      <c r="M183" s="28">
        <v>22355.1</v>
      </c>
      <c r="N183" s="28">
        <v>21623.1</v>
      </c>
      <c r="O183" s="39">
        <v>257600</v>
      </c>
      <c r="P183" s="40">
        <v>9.2066601371204697E-3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2374.4</v>
      </c>
      <c r="F184" s="37">
        <v>2357.6833333333334</v>
      </c>
      <c r="G184" s="38">
        <v>2334.5166666666669</v>
      </c>
      <c r="H184" s="38">
        <v>2294.6333333333337</v>
      </c>
      <c r="I184" s="38">
        <v>2271.4666666666672</v>
      </c>
      <c r="J184" s="38">
        <v>2397.5666666666666</v>
      </c>
      <c r="K184" s="38">
        <v>2420.7333333333327</v>
      </c>
      <c r="L184" s="38">
        <v>2460.6166666666663</v>
      </c>
      <c r="M184" s="28">
        <v>2380.85</v>
      </c>
      <c r="N184" s="28">
        <v>2317.8000000000002</v>
      </c>
      <c r="O184" s="39">
        <v>1585375</v>
      </c>
      <c r="P184" s="40">
        <v>1.0694249649368864E-2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2342</v>
      </c>
      <c r="F185" s="37">
        <v>2344.5</v>
      </c>
      <c r="G185" s="38">
        <v>2309.4</v>
      </c>
      <c r="H185" s="38">
        <v>2276.8000000000002</v>
      </c>
      <c r="I185" s="38">
        <v>2241.7000000000003</v>
      </c>
      <c r="J185" s="38">
        <v>2377.1</v>
      </c>
      <c r="K185" s="38">
        <v>2412.2000000000003</v>
      </c>
      <c r="L185" s="38">
        <v>2444.7999999999997</v>
      </c>
      <c r="M185" s="28">
        <v>2379.6</v>
      </c>
      <c r="N185" s="28">
        <v>2311.9</v>
      </c>
      <c r="O185" s="39">
        <v>3893250</v>
      </c>
      <c r="P185" s="40">
        <v>-8.4049665711556833E-3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1098.0999999999999</v>
      </c>
      <c r="F186" s="37">
        <v>1096.4333333333334</v>
      </c>
      <c r="G186" s="38">
        <v>1084.8666666666668</v>
      </c>
      <c r="H186" s="38">
        <v>1071.6333333333334</v>
      </c>
      <c r="I186" s="38">
        <v>1060.0666666666668</v>
      </c>
      <c r="J186" s="38">
        <v>1109.6666666666667</v>
      </c>
      <c r="K186" s="38">
        <v>1121.2333333333333</v>
      </c>
      <c r="L186" s="38">
        <v>1134.4666666666667</v>
      </c>
      <c r="M186" s="28">
        <v>1108</v>
      </c>
      <c r="N186" s="28">
        <v>1083.2</v>
      </c>
      <c r="O186" s="39">
        <v>4660600</v>
      </c>
      <c r="P186" s="40">
        <v>3.5745047372954348E-3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308.7</v>
      </c>
      <c r="F187" s="37">
        <v>303.99999999999994</v>
      </c>
      <c r="G187" s="38">
        <v>297.59999999999991</v>
      </c>
      <c r="H187" s="38">
        <v>286.49999999999994</v>
      </c>
      <c r="I187" s="38">
        <v>280.09999999999991</v>
      </c>
      <c r="J187" s="38">
        <v>315.09999999999991</v>
      </c>
      <c r="K187" s="38">
        <v>321.49999999999989</v>
      </c>
      <c r="L187" s="38">
        <v>332.59999999999991</v>
      </c>
      <c r="M187" s="28">
        <v>310.39999999999998</v>
      </c>
      <c r="N187" s="28">
        <v>292.89999999999998</v>
      </c>
      <c r="O187" s="39">
        <v>4439700</v>
      </c>
      <c r="P187" s="40">
        <v>1.3560715019519212E-2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916.65</v>
      </c>
      <c r="F188" s="37">
        <v>910.05000000000007</v>
      </c>
      <c r="G188" s="38">
        <v>901.60000000000014</v>
      </c>
      <c r="H188" s="38">
        <v>886.55000000000007</v>
      </c>
      <c r="I188" s="38">
        <v>878.10000000000014</v>
      </c>
      <c r="J188" s="38">
        <v>925.10000000000014</v>
      </c>
      <c r="K188" s="38">
        <v>933.55000000000018</v>
      </c>
      <c r="L188" s="38">
        <v>948.60000000000014</v>
      </c>
      <c r="M188" s="28">
        <v>918.5</v>
      </c>
      <c r="N188" s="28">
        <v>895</v>
      </c>
      <c r="O188" s="39">
        <v>20190800</v>
      </c>
      <c r="P188" s="40">
        <v>1.1750675225367428E-2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438.6</v>
      </c>
      <c r="F189" s="37">
        <v>429.76666666666665</v>
      </c>
      <c r="G189" s="38">
        <v>417.08333333333331</v>
      </c>
      <c r="H189" s="38">
        <v>395.56666666666666</v>
      </c>
      <c r="I189" s="38">
        <v>382.88333333333333</v>
      </c>
      <c r="J189" s="38">
        <v>451.2833333333333</v>
      </c>
      <c r="K189" s="38">
        <v>463.9666666666667</v>
      </c>
      <c r="L189" s="38">
        <v>485.48333333333329</v>
      </c>
      <c r="M189" s="28">
        <v>442.45</v>
      </c>
      <c r="N189" s="28">
        <v>408.25</v>
      </c>
      <c r="O189" s="39">
        <v>12852000</v>
      </c>
      <c r="P189" s="40">
        <v>1.2854972537104125E-3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560.25</v>
      </c>
      <c r="F190" s="37">
        <v>557.35</v>
      </c>
      <c r="G190" s="38">
        <v>552.25</v>
      </c>
      <c r="H190" s="38">
        <v>544.25</v>
      </c>
      <c r="I190" s="38">
        <v>539.15</v>
      </c>
      <c r="J190" s="38">
        <v>565.35</v>
      </c>
      <c r="K190" s="38">
        <v>570.45000000000016</v>
      </c>
      <c r="L190" s="38">
        <v>578.45000000000005</v>
      </c>
      <c r="M190" s="28">
        <v>562.45000000000005</v>
      </c>
      <c r="N190" s="28">
        <v>549.35</v>
      </c>
      <c r="O190" s="39">
        <v>1050350</v>
      </c>
      <c r="P190" s="40">
        <v>2.829311273190073E-2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988.75</v>
      </c>
      <c r="F191" s="37">
        <v>982.08333333333337</v>
      </c>
      <c r="G191" s="38">
        <v>970.86666666666679</v>
      </c>
      <c r="H191" s="38">
        <v>952.98333333333346</v>
      </c>
      <c r="I191" s="38">
        <v>941.76666666666688</v>
      </c>
      <c r="J191" s="38">
        <v>999.9666666666667</v>
      </c>
      <c r="K191" s="38">
        <v>1011.1833333333332</v>
      </c>
      <c r="L191" s="38">
        <v>1029.0666666666666</v>
      </c>
      <c r="M191" s="28">
        <v>993.3</v>
      </c>
      <c r="N191" s="28">
        <v>964.2</v>
      </c>
      <c r="O191" s="39">
        <v>5587000</v>
      </c>
      <c r="P191" s="40">
        <v>-2.7163503395437924E-2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980.3</v>
      </c>
      <c r="F192" s="37">
        <v>981.94999999999993</v>
      </c>
      <c r="G192" s="38">
        <v>969.19999999999982</v>
      </c>
      <c r="H192" s="38">
        <v>958.09999999999991</v>
      </c>
      <c r="I192" s="38">
        <v>945.3499999999998</v>
      </c>
      <c r="J192" s="38">
        <v>993.04999999999984</v>
      </c>
      <c r="K192" s="38">
        <v>1005.8000000000001</v>
      </c>
      <c r="L192" s="38">
        <v>1016.8999999999999</v>
      </c>
      <c r="M192" s="28">
        <v>994.7</v>
      </c>
      <c r="N192" s="28">
        <v>970.85</v>
      </c>
      <c r="O192" s="39">
        <v>4515900</v>
      </c>
      <c r="P192" s="40">
        <v>1.1084262564011616E-3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740.6</v>
      </c>
      <c r="F193" s="37">
        <v>737.98333333333323</v>
      </c>
      <c r="G193" s="38">
        <v>733.06666666666649</v>
      </c>
      <c r="H193" s="38">
        <v>725.5333333333333</v>
      </c>
      <c r="I193" s="38">
        <v>720.61666666666656</v>
      </c>
      <c r="J193" s="38">
        <v>745.51666666666642</v>
      </c>
      <c r="K193" s="38">
        <v>750.43333333333317</v>
      </c>
      <c r="L193" s="38">
        <v>757.96666666666636</v>
      </c>
      <c r="M193" s="28">
        <v>742.9</v>
      </c>
      <c r="N193" s="28">
        <v>730.45</v>
      </c>
      <c r="O193" s="39">
        <v>8631900</v>
      </c>
      <c r="P193" s="40">
        <v>-1.4589540737696496E-2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418.75</v>
      </c>
      <c r="F194" s="37">
        <v>416.2</v>
      </c>
      <c r="G194" s="38">
        <v>411.2</v>
      </c>
      <c r="H194" s="38">
        <v>403.65</v>
      </c>
      <c r="I194" s="38">
        <v>398.65</v>
      </c>
      <c r="J194" s="38">
        <v>423.75</v>
      </c>
      <c r="K194" s="38">
        <v>428.75</v>
      </c>
      <c r="L194" s="38">
        <v>436.3</v>
      </c>
      <c r="M194" s="28">
        <v>421.2</v>
      </c>
      <c r="N194" s="28">
        <v>408.65</v>
      </c>
      <c r="O194" s="39">
        <v>78141300</v>
      </c>
      <c r="P194" s="40">
        <v>-1.4450035945363048E-2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233.6</v>
      </c>
      <c r="F195" s="37">
        <v>233.11666666666667</v>
      </c>
      <c r="G195" s="38">
        <v>230.48333333333335</v>
      </c>
      <c r="H195" s="38">
        <v>227.36666666666667</v>
      </c>
      <c r="I195" s="38">
        <v>224.73333333333335</v>
      </c>
      <c r="J195" s="38">
        <v>236.23333333333335</v>
      </c>
      <c r="K195" s="38">
        <v>238.86666666666667</v>
      </c>
      <c r="L195" s="38">
        <v>241.98333333333335</v>
      </c>
      <c r="M195" s="28">
        <v>235.75</v>
      </c>
      <c r="N195" s="28">
        <v>230</v>
      </c>
      <c r="O195" s="39">
        <v>94172625</v>
      </c>
      <c r="P195" s="40">
        <v>-2.0741208675510634E-2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1172.4000000000001</v>
      </c>
      <c r="F196" s="37">
        <v>1164.3999999999999</v>
      </c>
      <c r="G196" s="38">
        <v>1148.5499999999997</v>
      </c>
      <c r="H196" s="38">
        <v>1124.6999999999998</v>
      </c>
      <c r="I196" s="38">
        <v>1108.8499999999997</v>
      </c>
      <c r="J196" s="38">
        <v>1188.2499999999998</v>
      </c>
      <c r="K196" s="38">
        <v>1204.0999999999997</v>
      </c>
      <c r="L196" s="38">
        <v>1227.9499999999998</v>
      </c>
      <c r="M196" s="28">
        <v>1180.25</v>
      </c>
      <c r="N196" s="28">
        <v>1140.55</v>
      </c>
      <c r="O196" s="39">
        <v>31641675</v>
      </c>
      <c r="P196" s="40">
        <v>-9.5518099216432301E-3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3277.05</v>
      </c>
      <c r="F197" s="37">
        <v>3276.7833333333333</v>
      </c>
      <c r="G197" s="38">
        <v>3254.8166666666666</v>
      </c>
      <c r="H197" s="38">
        <v>3232.5833333333335</v>
      </c>
      <c r="I197" s="38">
        <v>3210.6166666666668</v>
      </c>
      <c r="J197" s="38">
        <v>3299.0166666666664</v>
      </c>
      <c r="K197" s="38">
        <v>3320.9833333333327</v>
      </c>
      <c r="L197" s="38">
        <v>3343.2166666666662</v>
      </c>
      <c r="M197" s="28">
        <v>3298.75</v>
      </c>
      <c r="N197" s="28">
        <v>3254.55</v>
      </c>
      <c r="O197" s="39">
        <v>12337500</v>
      </c>
      <c r="P197" s="40">
        <v>1.2660385167871837E-3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1132.75</v>
      </c>
      <c r="F198" s="37">
        <v>1128.2666666666667</v>
      </c>
      <c r="G198" s="38">
        <v>1120.6333333333332</v>
      </c>
      <c r="H198" s="38">
        <v>1108.5166666666667</v>
      </c>
      <c r="I198" s="38">
        <v>1100.8833333333332</v>
      </c>
      <c r="J198" s="38">
        <v>1140.3833333333332</v>
      </c>
      <c r="K198" s="38">
        <v>1148.0166666666669</v>
      </c>
      <c r="L198" s="38">
        <v>1160.1333333333332</v>
      </c>
      <c r="M198" s="28">
        <v>1135.9000000000001</v>
      </c>
      <c r="N198" s="28">
        <v>1116.1500000000001</v>
      </c>
      <c r="O198" s="39">
        <v>18995400</v>
      </c>
      <c r="P198" s="40">
        <v>-4.6530637909894049E-3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2135.75</v>
      </c>
      <c r="F199" s="37">
        <v>2139.2000000000003</v>
      </c>
      <c r="G199" s="38">
        <v>2123.6000000000004</v>
      </c>
      <c r="H199" s="38">
        <v>2111.4500000000003</v>
      </c>
      <c r="I199" s="38">
        <v>2095.8500000000004</v>
      </c>
      <c r="J199" s="38">
        <v>2151.3500000000004</v>
      </c>
      <c r="K199" s="38">
        <v>2166.9499999999998</v>
      </c>
      <c r="L199" s="38">
        <v>2179.1000000000004</v>
      </c>
      <c r="M199" s="28">
        <v>2154.8000000000002</v>
      </c>
      <c r="N199" s="28">
        <v>2127.0500000000002</v>
      </c>
      <c r="O199" s="39">
        <v>7627125</v>
      </c>
      <c r="P199" s="40">
        <v>5.904712314501432E-2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2672.75</v>
      </c>
      <c r="F200" s="37">
        <v>2650.5333333333333</v>
      </c>
      <c r="G200" s="38">
        <v>2615.6666666666665</v>
      </c>
      <c r="H200" s="38">
        <v>2558.583333333333</v>
      </c>
      <c r="I200" s="38">
        <v>2523.7166666666662</v>
      </c>
      <c r="J200" s="38">
        <v>2707.6166666666668</v>
      </c>
      <c r="K200" s="38">
        <v>2742.4833333333336</v>
      </c>
      <c r="L200" s="38">
        <v>2799.5666666666671</v>
      </c>
      <c r="M200" s="28">
        <v>2685.4</v>
      </c>
      <c r="N200" s="28">
        <v>2593.4499999999998</v>
      </c>
      <c r="O200" s="39">
        <v>708500</v>
      </c>
      <c r="P200" s="40">
        <v>3.2422586520947178E-2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430.35</v>
      </c>
      <c r="F201" s="37">
        <v>428.65000000000003</v>
      </c>
      <c r="G201" s="38">
        <v>425.40000000000009</v>
      </c>
      <c r="H201" s="38">
        <v>420.45000000000005</v>
      </c>
      <c r="I201" s="38">
        <v>417.2000000000001</v>
      </c>
      <c r="J201" s="38">
        <v>433.60000000000008</v>
      </c>
      <c r="K201" s="38">
        <v>436.84999999999997</v>
      </c>
      <c r="L201" s="38">
        <v>441.80000000000007</v>
      </c>
      <c r="M201" s="28">
        <v>431.9</v>
      </c>
      <c r="N201" s="28">
        <v>423.7</v>
      </c>
      <c r="O201" s="39">
        <v>4165500</v>
      </c>
      <c r="P201" s="40">
        <v>1.0814708002883922E-3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1086.8499999999999</v>
      </c>
      <c r="F202" s="37">
        <v>1077.5</v>
      </c>
      <c r="G202" s="38">
        <v>1063.55</v>
      </c>
      <c r="H202" s="38">
        <v>1040.25</v>
      </c>
      <c r="I202" s="38">
        <v>1026.3</v>
      </c>
      <c r="J202" s="38">
        <v>1100.8</v>
      </c>
      <c r="K202" s="38">
        <v>1114.7499999999998</v>
      </c>
      <c r="L202" s="38">
        <v>1138.05</v>
      </c>
      <c r="M202" s="28">
        <v>1091.45</v>
      </c>
      <c r="N202" s="28">
        <v>1054.2</v>
      </c>
      <c r="O202" s="39">
        <v>3782325</v>
      </c>
      <c r="P202" s="40">
        <v>6.4476637420934499E-2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686.7</v>
      </c>
      <c r="F203" s="37">
        <v>687.73333333333323</v>
      </c>
      <c r="G203" s="38">
        <v>678.56666666666649</v>
      </c>
      <c r="H203" s="38">
        <v>670.43333333333328</v>
      </c>
      <c r="I203" s="38">
        <v>661.26666666666654</v>
      </c>
      <c r="J203" s="38">
        <v>695.86666666666645</v>
      </c>
      <c r="K203" s="38">
        <v>705.03333333333319</v>
      </c>
      <c r="L203" s="38">
        <v>713.1666666666664</v>
      </c>
      <c r="M203" s="28">
        <v>696.9</v>
      </c>
      <c r="N203" s="28">
        <v>679.6</v>
      </c>
      <c r="O203" s="39">
        <v>8922200</v>
      </c>
      <c r="P203" s="40">
        <v>7.0912451688791803E-2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1476.2</v>
      </c>
      <c r="F204" s="37">
        <v>1476.75</v>
      </c>
      <c r="G204" s="38">
        <v>1465.3</v>
      </c>
      <c r="H204" s="38">
        <v>1454.3999999999999</v>
      </c>
      <c r="I204" s="38">
        <v>1442.9499999999998</v>
      </c>
      <c r="J204" s="38">
        <v>1487.65</v>
      </c>
      <c r="K204" s="38">
        <v>1499.1</v>
      </c>
      <c r="L204" s="38">
        <v>1510.0000000000002</v>
      </c>
      <c r="M204" s="28">
        <v>1488.2</v>
      </c>
      <c r="N204" s="28">
        <v>1465.85</v>
      </c>
      <c r="O204" s="39">
        <v>1039250</v>
      </c>
      <c r="P204" s="40">
        <v>2.0247794436677432E-3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6132.2</v>
      </c>
      <c r="F205" s="37">
        <v>6125.7833333333328</v>
      </c>
      <c r="G205" s="38">
        <v>6077.8166666666657</v>
      </c>
      <c r="H205" s="38">
        <v>6023.4333333333325</v>
      </c>
      <c r="I205" s="38">
        <v>5975.4666666666653</v>
      </c>
      <c r="J205" s="38">
        <v>6180.1666666666661</v>
      </c>
      <c r="K205" s="38">
        <v>6228.1333333333332</v>
      </c>
      <c r="L205" s="38">
        <v>6282.5166666666664</v>
      </c>
      <c r="M205" s="28">
        <v>6173.75</v>
      </c>
      <c r="N205" s="28">
        <v>6071.4</v>
      </c>
      <c r="O205" s="39">
        <v>2171200</v>
      </c>
      <c r="P205" s="40">
        <v>2.2029749576350968E-2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810.25</v>
      </c>
      <c r="F206" s="37">
        <v>814.61666666666667</v>
      </c>
      <c r="G206" s="38">
        <v>801.23333333333335</v>
      </c>
      <c r="H206" s="38">
        <v>792.2166666666667</v>
      </c>
      <c r="I206" s="38">
        <v>778.83333333333337</v>
      </c>
      <c r="J206" s="38">
        <v>823.63333333333333</v>
      </c>
      <c r="K206" s="38">
        <v>837.01666666666677</v>
      </c>
      <c r="L206" s="38">
        <v>846.0333333333333</v>
      </c>
      <c r="M206" s="28">
        <v>828</v>
      </c>
      <c r="N206" s="28">
        <v>805.6</v>
      </c>
      <c r="O206" s="39">
        <v>22427600</v>
      </c>
      <c r="P206" s="40">
        <v>5.8275058275058272E-2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314.3</v>
      </c>
      <c r="F207" s="37">
        <v>314.28333333333336</v>
      </c>
      <c r="G207" s="38">
        <v>309.11666666666673</v>
      </c>
      <c r="H207" s="38">
        <v>303.93333333333339</v>
      </c>
      <c r="I207" s="38">
        <v>298.76666666666677</v>
      </c>
      <c r="J207" s="38">
        <v>319.4666666666667</v>
      </c>
      <c r="K207" s="38">
        <v>324.63333333333333</v>
      </c>
      <c r="L207" s="38">
        <v>329.81666666666666</v>
      </c>
      <c r="M207" s="28">
        <v>319.45</v>
      </c>
      <c r="N207" s="28">
        <v>309.10000000000002</v>
      </c>
      <c r="O207" s="39">
        <v>46371350</v>
      </c>
      <c r="P207" s="40">
        <v>2.1127722028807427E-2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975.75</v>
      </c>
      <c r="F208" s="37">
        <v>969.91666666666663</v>
      </c>
      <c r="G208" s="38">
        <v>958.83333333333326</v>
      </c>
      <c r="H208" s="38">
        <v>941.91666666666663</v>
      </c>
      <c r="I208" s="38">
        <v>930.83333333333326</v>
      </c>
      <c r="J208" s="38">
        <v>986.83333333333326</v>
      </c>
      <c r="K208" s="38">
        <v>997.91666666666652</v>
      </c>
      <c r="L208" s="38">
        <v>1014.8333333333333</v>
      </c>
      <c r="M208" s="28">
        <v>981</v>
      </c>
      <c r="N208" s="28">
        <v>953</v>
      </c>
      <c r="O208" s="39">
        <v>3683000</v>
      </c>
      <c r="P208" s="40">
        <v>-4.4865145228215768E-2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1543.2</v>
      </c>
      <c r="F209" s="37">
        <v>1542.1333333333332</v>
      </c>
      <c r="G209" s="38">
        <v>1529.2666666666664</v>
      </c>
      <c r="H209" s="38">
        <v>1515.3333333333333</v>
      </c>
      <c r="I209" s="38">
        <v>1502.4666666666665</v>
      </c>
      <c r="J209" s="38">
        <v>1556.0666666666664</v>
      </c>
      <c r="K209" s="38">
        <v>1568.9333333333332</v>
      </c>
      <c r="L209" s="38">
        <v>1582.8666666666663</v>
      </c>
      <c r="M209" s="28">
        <v>1555</v>
      </c>
      <c r="N209" s="28">
        <v>1528.2</v>
      </c>
      <c r="O209" s="39">
        <v>852850</v>
      </c>
      <c r="P209" s="40">
        <v>4.292265362274534E-2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460.45</v>
      </c>
      <c r="F210" s="37">
        <v>459.09999999999997</v>
      </c>
      <c r="G210" s="38">
        <v>455.79999999999995</v>
      </c>
      <c r="H210" s="38">
        <v>451.15</v>
      </c>
      <c r="I210" s="38">
        <v>447.84999999999997</v>
      </c>
      <c r="J210" s="38">
        <v>463.74999999999994</v>
      </c>
      <c r="K210" s="38">
        <v>467.05</v>
      </c>
      <c r="L210" s="38">
        <v>471.69999999999993</v>
      </c>
      <c r="M210" s="28">
        <v>462.4</v>
      </c>
      <c r="N210" s="28">
        <v>454.45</v>
      </c>
      <c r="O210" s="39">
        <v>40472000</v>
      </c>
      <c r="P210" s="40">
        <v>6.2054974342654837E-3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239</v>
      </c>
      <c r="F211" s="37">
        <v>237.28333333333333</v>
      </c>
      <c r="G211" s="38">
        <v>234.76666666666665</v>
      </c>
      <c r="H211" s="38">
        <v>230.53333333333333</v>
      </c>
      <c r="I211" s="38">
        <v>228.01666666666665</v>
      </c>
      <c r="J211" s="38">
        <v>241.51666666666665</v>
      </c>
      <c r="K211" s="38">
        <v>244.03333333333336</v>
      </c>
      <c r="L211" s="38">
        <v>248.26666666666665</v>
      </c>
      <c r="M211" s="28">
        <v>239.8</v>
      </c>
      <c r="N211" s="28">
        <v>233.05</v>
      </c>
      <c r="O211" s="39">
        <v>77472000</v>
      </c>
      <c r="P211" s="40">
        <v>-8.4091694505241329E-3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356.4</v>
      </c>
      <c r="F212" s="37">
        <v>351.4666666666667</v>
      </c>
      <c r="G212" s="38">
        <v>343.93333333333339</v>
      </c>
      <c r="H212" s="38">
        <v>331.4666666666667</v>
      </c>
      <c r="I212" s="38">
        <v>323.93333333333339</v>
      </c>
      <c r="J212" s="38">
        <v>363.93333333333339</v>
      </c>
      <c r="K212" s="38">
        <v>371.4666666666667</v>
      </c>
      <c r="L212" s="38">
        <v>383.93333333333339</v>
      </c>
      <c r="M212" s="28">
        <v>359</v>
      </c>
      <c r="N212" s="28">
        <v>339</v>
      </c>
      <c r="O212" s="39">
        <v>17041900</v>
      </c>
      <c r="P212" s="40">
        <v>0.11912345103395741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4"/>
      <c r="B215" s="307"/>
      <c r="C215" s="284"/>
      <c r="D215" s="308"/>
      <c r="E215" s="285"/>
      <c r="F215" s="285"/>
      <c r="G215" s="309"/>
      <c r="H215" s="309"/>
      <c r="I215" s="309"/>
      <c r="J215" s="309"/>
      <c r="K215" s="309"/>
      <c r="L215" s="309"/>
      <c r="M215" s="284"/>
      <c r="N215" s="284"/>
      <c r="O215" s="310"/>
      <c r="P215" s="311"/>
    </row>
    <row r="216" spans="1:16" ht="12.75" customHeight="1">
      <c r="A216" s="284"/>
      <c r="B216" s="307"/>
      <c r="C216" s="284"/>
      <c r="D216" s="308"/>
      <c r="E216" s="285"/>
      <c r="F216" s="285"/>
      <c r="G216" s="309"/>
      <c r="H216" s="309"/>
      <c r="I216" s="309"/>
      <c r="J216" s="309"/>
      <c r="K216" s="309"/>
      <c r="L216" s="309"/>
      <c r="M216" s="284"/>
      <c r="N216" s="284"/>
      <c r="O216" s="310"/>
      <c r="P216" s="311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2" t="s">
        <v>16</v>
      </c>
      <c r="B8" s="454"/>
      <c r="C8" s="458" t="s">
        <v>20</v>
      </c>
      <c r="D8" s="458" t="s">
        <v>21</v>
      </c>
      <c r="E8" s="449" t="s">
        <v>22</v>
      </c>
      <c r="F8" s="450"/>
      <c r="G8" s="451"/>
      <c r="H8" s="449" t="s">
        <v>23</v>
      </c>
      <c r="I8" s="450"/>
      <c r="J8" s="451"/>
      <c r="K8" s="23"/>
      <c r="L8" s="50"/>
      <c r="M8" s="50"/>
      <c r="N8" s="1"/>
      <c r="O8" s="1"/>
    </row>
    <row r="9" spans="1:15" ht="36" customHeight="1">
      <c r="A9" s="456"/>
      <c r="B9" s="457"/>
      <c r="C9" s="457"/>
      <c r="D9" s="4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16266.15</v>
      </c>
      <c r="D10" s="32">
        <v>16184.349999999999</v>
      </c>
      <c r="E10" s="32">
        <v>16085.649999999998</v>
      </c>
      <c r="F10" s="32">
        <v>15905.15</v>
      </c>
      <c r="G10" s="32">
        <v>15806.449999999999</v>
      </c>
      <c r="H10" s="32">
        <v>16364.849999999997</v>
      </c>
      <c r="I10" s="32">
        <v>16463.549999999996</v>
      </c>
      <c r="J10" s="32">
        <v>16644.049999999996</v>
      </c>
      <c r="K10" s="34">
        <v>16283.05</v>
      </c>
      <c r="L10" s="34">
        <v>16003.85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34276.400000000001</v>
      </c>
      <c r="D11" s="37">
        <v>34097.500000000007</v>
      </c>
      <c r="E11" s="37">
        <v>33836.950000000012</v>
      </c>
      <c r="F11" s="37">
        <v>33397.500000000007</v>
      </c>
      <c r="G11" s="37">
        <v>33136.950000000012</v>
      </c>
      <c r="H11" s="37">
        <v>34536.950000000012</v>
      </c>
      <c r="I11" s="37">
        <v>34797.500000000015</v>
      </c>
      <c r="J11" s="37">
        <v>35236.950000000012</v>
      </c>
      <c r="K11" s="28">
        <v>34358.050000000003</v>
      </c>
      <c r="L11" s="28">
        <v>33658.050000000003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2610.9</v>
      </c>
      <c r="D12" s="37">
        <v>2607.0166666666664</v>
      </c>
      <c r="E12" s="37">
        <v>2591.0333333333328</v>
      </c>
      <c r="F12" s="37">
        <v>2571.1666666666665</v>
      </c>
      <c r="G12" s="37">
        <v>2555.1833333333329</v>
      </c>
      <c r="H12" s="37">
        <v>2626.8833333333328</v>
      </c>
      <c r="I12" s="37">
        <v>2642.8666666666663</v>
      </c>
      <c r="J12" s="37">
        <v>2662.7333333333327</v>
      </c>
      <c r="K12" s="28">
        <v>2623</v>
      </c>
      <c r="L12" s="28">
        <v>2587.15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4828.95</v>
      </c>
      <c r="D13" s="37">
        <v>4808.6333333333341</v>
      </c>
      <c r="E13" s="37">
        <v>4780.0166666666682</v>
      </c>
      <c r="F13" s="37">
        <v>4731.0833333333339</v>
      </c>
      <c r="G13" s="37">
        <v>4702.4666666666681</v>
      </c>
      <c r="H13" s="37">
        <v>4857.5666666666684</v>
      </c>
      <c r="I13" s="37">
        <v>4886.1833333333352</v>
      </c>
      <c r="J13" s="37">
        <v>4935.1166666666686</v>
      </c>
      <c r="K13" s="28">
        <v>4837.25</v>
      </c>
      <c r="L13" s="28">
        <v>4759.7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28789.4</v>
      </c>
      <c r="D14" s="37">
        <v>28754.833333333332</v>
      </c>
      <c r="E14" s="37">
        <v>28612.216666666664</v>
      </c>
      <c r="F14" s="37">
        <v>28435.033333333333</v>
      </c>
      <c r="G14" s="37">
        <v>28292.416666666664</v>
      </c>
      <c r="H14" s="37">
        <v>28932.016666666663</v>
      </c>
      <c r="I14" s="37">
        <v>29074.633333333331</v>
      </c>
      <c r="J14" s="37">
        <v>29251.816666666662</v>
      </c>
      <c r="K14" s="28">
        <v>28897.45</v>
      </c>
      <c r="L14" s="28">
        <v>28577.65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4090.4</v>
      </c>
      <c r="D15" s="37">
        <v>4088.1666666666665</v>
      </c>
      <c r="E15" s="37">
        <v>4060.1333333333332</v>
      </c>
      <c r="F15" s="37">
        <v>4029.8666666666668</v>
      </c>
      <c r="G15" s="37">
        <v>4001.8333333333335</v>
      </c>
      <c r="H15" s="37">
        <v>4118.4333333333325</v>
      </c>
      <c r="I15" s="37">
        <v>4146.4666666666672</v>
      </c>
      <c r="J15" s="37">
        <v>4176.7333333333327</v>
      </c>
      <c r="K15" s="28">
        <v>4116.2</v>
      </c>
      <c r="L15" s="28">
        <v>4057.9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7591.6</v>
      </c>
      <c r="D16" s="37">
        <v>7575.6333333333341</v>
      </c>
      <c r="E16" s="37">
        <v>7551.2666666666682</v>
      </c>
      <c r="F16" s="37">
        <v>7510.9333333333343</v>
      </c>
      <c r="G16" s="37">
        <v>7486.5666666666684</v>
      </c>
      <c r="H16" s="37">
        <v>7615.9666666666681</v>
      </c>
      <c r="I16" s="37">
        <v>7640.3333333333348</v>
      </c>
      <c r="J16" s="37">
        <v>7680.6666666666679</v>
      </c>
      <c r="K16" s="28">
        <v>7600</v>
      </c>
      <c r="L16" s="28">
        <v>7535.3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2239.4</v>
      </c>
      <c r="D17" s="37">
        <v>2249.4500000000003</v>
      </c>
      <c r="E17" s="37">
        <v>2224.5000000000005</v>
      </c>
      <c r="F17" s="37">
        <v>2209.6000000000004</v>
      </c>
      <c r="G17" s="37">
        <v>2184.6500000000005</v>
      </c>
      <c r="H17" s="37">
        <v>2264.3500000000004</v>
      </c>
      <c r="I17" s="37">
        <v>2289.3000000000002</v>
      </c>
      <c r="J17" s="37">
        <v>2304.2000000000003</v>
      </c>
      <c r="K17" s="28">
        <v>2274.4</v>
      </c>
      <c r="L17" s="28">
        <v>2234.5500000000002</v>
      </c>
      <c r="M17" s="28">
        <v>5.1433999999999997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1310.2</v>
      </c>
      <c r="D18" s="37">
        <v>1299.7666666666667</v>
      </c>
      <c r="E18" s="37">
        <v>1284.5333333333333</v>
      </c>
      <c r="F18" s="37">
        <v>1258.8666666666666</v>
      </c>
      <c r="G18" s="37">
        <v>1243.6333333333332</v>
      </c>
      <c r="H18" s="37">
        <v>1325.4333333333334</v>
      </c>
      <c r="I18" s="37">
        <v>1340.6666666666665</v>
      </c>
      <c r="J18" s="37">
        <v>1366.3333333333335</v>
      </c>
      <c r="K18" s="28">
        <v>1315</v>
      </c>
      <c r="L18" s="28">
        <v>1274.0999999999999</v>
      </c>
      <c r="M18" s="28">
        <v>12.086410000000001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767.05</v>
      </c>
      <c r="D19" s="37">
        <v>766.81666666666661</v>
      </c>
      <c r="E19" s="37">
        <v>755.23333333333323</v>
      </c>
      <c r="F19" s="37">
        <v>743.41666666666663</v>
      </c>
      <c r="G19" s="37">
        <v>731.83333333333326</v>
      </c>
      <c r="H19" s="37">
        <v>778.63333333333321</v>
      </c>
      <c r="I19" s="37">
        <v>790.2166666666667</v>
      </c>
      <c r="J19" s="37">
        <v>802.03333333333319</v>
      </c>
      <c r="K19" s="28">
        <v>778.4</v>
      </c>
      <c r="L19" s="28">
        <v>755</v>
      </c>
      <c r="M19" s="28">
        <v>7.7802600000000002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2219.5500000000002</v>
      </c>
      <c r="D20" s="37">
        <v>2200.9833333333336</v>
      </c>
      <c r="E20" s="37">
        <v>2169.5666666666671</v>
      </c>
      <c r="F20" s="37">
        <v>2119.5833333333335</v>
      </c>
      <c r="G20" s="37">
        <v>2088.166666666667</v>
      </c>
      <c r="H20" s="37">
        <v>2250.9666666666672</v>
      </c>
      <c r="I20" s="37">
        <v>2282.3833333333332</v>
      </c>
      <c r="J20" s="37">
        <v>2332.3666666666672</v>
      </c>
      <c r="K20" s="28">
        <v>2232.4</v>
      </c>
      <c r="L20" s="28">
        <v>2151</v>
      </c>
      <c r="M20" s="28">
        <v>14.448029999999999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2273.65</v>
      </c>
      <c r="D21" s="37">
        <v>2313.4666666666667</v>
      </c>
      <c r="E21" s="37">
        <v>2217.1833333333334</v>
      </c>
      <c r="F21" s="37">
        <v>2160.7166666666667</v>
      </c>
      <c r="G21" s="37">
        <v>2064.4333333333334</v>
      </c>
      <c r="H21" s="37">
        <v>2369.9333333333334</v>
      </c>
      <c r="I21" s="37">
        <v>2466.2166666666672</v>
      </c>
      <c r="J21" s="37">
        <v>2522.6833333333334</v>
      </c>
      <c r="K21" s="28">
        <v>2409.75</v>
      </c>
      <c r="L21" s="28">
        <v>2257</v>
      </c>
      <c r="M21" s="28">
        <v>13.25446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767.55</v>
      </c>
      <c r="D22" s="37">
        <v>761.81666666666661</v>
      </c>
      <c r="E22" s="37">
        <v>750.83333333333326</v>
      </c>
      <c r="F22" s="37">
        <v>734.11666666666667</v>
      </c>
      <c r="G22" s="37">
        <v>723.13333333333333</v>
      </c>
      <c r="H22" s="37">
        <v>778.53333333333319</v>
      </c>
      <c r="I22" s="37">
        <v>789.51666666666654</v>
      </c>
      <c r="J22" s="37">
        <v>806.23333333333312</v>
      </c>
      <c r="K22" s="28">
        <v>772.8</v>
      </c>
      <c r="L22" s="28">
        <v>745.1</v>
      </c>
      <c r="M22" s="28">
        <v>54.342790000000001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2380.35</v>
      </c>
      <c r="D23" s="37">
        <v>2398.7166666666667</v>
      </c>
      <c r="E23" s="37">
        <v>2337.4333333333334</v>
      </c>
      <c r="F23" s="37">
        <v>2294.5166666666669</v>
      </c>
      <c r="G23" s="37">
        <v>2233.2333333333336</v>
      </c>
      <c r="H23" s="37">
        <v>2441.6333333333332</v>
      </c>
      <c r="I23" s="37">
        <v>2502.916666666667</v>
      </c>
      <c r="J23" s="37">
        <v>2545.833333333333</v>
      </c>
      <c r="K23" s="28">
        <v>2460</v>
      </c>
      <c r="L23" s="28">
        <v>2355.8000000000002</v>
      </c>
      <c r="M23" s="28">
        <v>4.44435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2310.9499999999998</v>
      </c>
      <c r="D24" s="37">
        <v>2311.7999999999997</v>
      </c>
      <c r="E24" s="37">
        <v>2274.6499999999996</v>
      </c>
      <c r="F24" s="37">
        <v>2238.35</v>
      </c>
      <c r="G24" s="37">
        <v>2201.1999999999998</v>
      </c>
      <c r="H24" s="37">
        <v>2348.0999999999995</v>
      </c>
      <c r="I24" s="37">
        <v>2385.25</v>
      </c>
      <c r="J24" s="37">
        <v>2421.5499999999993</v>
      </c>
      <c r="K24" s="28">
        <v>2348.9499999999998</v>
      </c>
      <c r="L24" s="28">
        <v>2275.5</v>
      </c>
      <c r="M24" s="28">
        <v>2.12364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99.85</v>
      </c>
      <c r="D25" s="37">
        <v>99.683333333333337</v>
      </c>
      <c r="E25" s="37">
        <v>98.666666666666671</v>
      </c>
      <c r="F25" s="37">
        <v>97.483333333333334</v>
      </c>
      <c r="G25" s="37">
        <v>96.466666666666669</v>
      </c>
      <c r="H25" s="37">
        <v>100.86666666666667</v>
      </c>
      <c r="I25" s="37">
        <v>101.88333333333333</v>
      </c>
      <c r="J25" s="37">
        <v>103.06666666666668</v>
      </c>
      <c r="K25" s="28">
        <v>100.7</v>
      </c>
      <c r="L25" s="28">
        <v>98.5</v>
      </c>
      <c r="M25" s="28">
        <v>30.566400000000002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271.25</v>
      </c>
      <c r="D26" s="37">
        <v>270.45</v>
      </c>
      <c r="E26" s="37">
        <v>264.14999999999998</v>
      </c>
      <c r="F26" s="37">
        <v>257.05</v>
      </c>
      <c r="G26" s="37">
        <v>250.75</v>
      </c>
      <c r="H26" s="37">
        <v>277.54999999999995</v>
      </c>
      <c r="I26" s="37">
        <v>283.85000000000002</v>
      </c>
      <c r="J26" s="37">
        <v>290.94999999999993</v>
      </c>
      <c r="K26" s="28">
        <v>276.75</v>
      </c>
      <c r="L26" s="28">
        <v>263.35000000000002</v>
      </c>
      <c r="M26" s="28">
        <v>20.573889999999999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1734.55</v>
      </c>
      <c r="D27" s="37">
        <v>1724.8500000000001</v>
      </c>
      <c r="E27" s="37">
        <v>1710.7000000000003</v>
      </c>
      <c r="F27" s="37">
        <v>1686.8500000000001</v>
      </c>
      <c r="G27" s="37">
        <v>1672.7000000000003</v>
      </c>
      <c r="H27" s="37">
        <v>1748.7000000000003</v>
      </c>
      <c r="I27" s="37">
        <v>1762.8500000000004</v>
      </c>
      <c r="J27" s="37">
        <v>1786.7000000000003</v>
      </c>
      <c r="K27" s="28">
        <v>1739</v>
      </c>
      <c r="L27" s="28">
        <v>1701</v>
      </c>
      <c r="M27" s="28">
        <v>0.45140999999999998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753.5</v>
      </c>
      <c r="D28" s="37">
        <v>749.0333333333333</v>
      </c>
      <c r="E28" s="37">
        <v>741.61666666666656</v>
      </c>
      <c r="F28" s="37">
        <v>729.73333333333323</v>
      </c>
      <c r="G28" s="37">
        <v>722.31666666666649</v>
      </c>
      <c r="H28" s="37">
        <v>760.91666666666663</v>
      </c>
      <c r="I28" s="37">
        <v>768.33333333333337</v>
      </c>
      <c r="J28" s="37">
        <v>780.2166666666667</v>
      </c>
      <c r="K28" s="28">
        <v>756.45</v>
      </c>
      <c r="L28" s="28">
        <v>737.15</v>
      </c>
      <c r="M28" s="28">
        <v>1.41547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3002.7</v>
      </c>
      <c r="D29" s="37">
        <v>2978.6333333333332</v>
      </c>
      <c r="E29" s="37">
        <v>2944.0666666666666</v>
      </c>
      <c r="F29" s="37">
        <v>2885.4333333333334</v>
      </c>
      <c r="G29" s="37">
        <v>2850.8666666666668</v>
      </c>
      <c r="H29" s="37">
        <v>3037.2666666666664</v>
      </c>
      <c r="I29" s="37">
        <v>3071.833333333333</v>
      </c>
      <c r="J29" s="37">
        <v>3130.4666666666662</v>
      </c>
      <c r="K29" s="28">
        <v>3013.2</v>
      </c>
      <c r="L29" s="28">
        <v>2920</v>
      </c>
      <c r="M29" s="28">
        <v>0.69525000000000003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529.15</v>
      </c>
      <c r="D30" s="37">
        <v>525.44999999999993</v>
      </c>
      <c r="E30" s="37">
        <v>520.54999999999984</v>
      </c>
      <c r="F30" s="37">
        <v>511.94999999999993</v>
      </c>
      <c r="G30" s="37">
        <v>507.04999999999984</v>
      </c>
      <c r="H30" s="37">
        <v>534.04999999999984</v>
      </c>
      <c r="I30" s="37">
        <v>538.94999999999993</v>
      </c>
      <c r="J30" s="37">
        <v>547.54999999999984</v>
      </c>
      <c r="K30" s="28">
        <v>530.35</v>
      </c>
      <c r="L30" s="28">
        <v>516.85</v>
      </c>
      <c r="M30" s="28">
        <v>3.9234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363</v>
      </c>
      <c r="D31" s="37">
        <v>364.34999999999997</v>
      </c>
      <c r="E31" s="37">
        <v>360.69999999999993</v>
      </c>
      <c r="F31" s="37">
        <v>358.4</v>
      </c>
      <c r="G31" s="37">
        <v>354.74999999999994</v>
      </c>
      <c r="H31" s="37">
        <v>366.64999999999992</v>
      </c>
      <c r="I31" s="37">
        <v>370.2999999999999</v>
      </c>
      <c r="J31" s="37">
        <v>372.59999999999991</v>
      </c>
      <c r="K31" s="28">
        <v>368</v>
      </c>
      <c r="L31" s="28">
        <v>362.05</v>
      </c>
      <c r="M31" s="28">
        <v>43.086730000000003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3668</v>
      </c>
      <c r="D32" s="37">
        <v>3649.6666666666665</v>
      </c>
      <c r="E32" s="37">
        <v>3604.333333333333</v>
      </c>
      <c r="F32" s="37">
        <v>3540.6666666666665</v>
      </c>
      <c r="G32" s="37">
        <v>3495.333333333333</v>
      </c>
      <c r="H32" s="37">
        <v>3713.333333333333</v>
      </c>
      <c r="I32" s="37">
        <v>3758.6666666666661</v>
      </c>
      <c r="J32" s="37">
        <v>3822.333333333333</v>
      </c>
      <c r="K32" s="28">
        <v>3695</v>
      </c>
      <c r="L32" s="28">
        <v>3586</v>
      </c>
      <c r="M32" s="28">
        <v>6.9242800000000004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216.75</v>
      </c>
      <c r="D33" s="37">
        <v>216.75</v>
      </c>
      <c r="E33" s="37">
        <v>214.75</v>
      </c>
      <c r="F33" s="37">
        <v>212.75</v>
      </c>
      <c r="G33" s="37">
        <v>210.75</v>
      </c>
      <c r="H33" s="37">
        <v>218.75</v>
      </c>
      <c r="I33" s="37">
        <v>220.75</v>
      </c>
      <c r="J33" s="37">
        <v>222.75</v>
      </c>
      <c r="K33" s="28">
        <v>218.75</v>
      </c>
      <c r="L33" s="28">
        <v>214.75</v>
      </c>
      <c r="M33" s="28">
        <v>26.328250000000001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130.35</v>
      </c>
      <c r="D34" s="37">
        <v>130.18333333333331</v>
      </c>
      <c r="E34" s="37">
        <v>127.41666666666663</v>
      </c>
      <c r="F34" s="37">
        <v>124.48333333333332</v>
      </c>
      <c r="G34" s="37">
        <v>121.71666666666664</v>
      </c>
      <c r="H34" s="37">
        <v>133.11666666666662</v>
      </c>
      <c r="I34" s="37">
        <v>135.88333333333333</v>
      </c>
      <c r="J34" s="37">
        <v>138.81666666666661</v>
      </c>
      <c r="K34" s="28">
        <v>132.94999999999999</v>
      </c>
      <c r="L34" s="28">
        <v>127.25</v>
      </c>
      <c r="M34" s="28">
        <v>481.65816999999998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3109.95</v>
      </c>
      <c r="D35" s="37">
        <v>3101.65</v>
      </c>
      <c r="E35" s="37">
        <v>3078.3</v>
      </c>
      <c r="F35" s="37">
        <v>3046.65</v>
      </c>
      <c r="G35" s="37">
        <v>3023.3</v>
      </c>
      <c r="H35" s="37">
        <v>3133.3</v>
      </c>
      <c r="I35" s="37">
        <v>3156.6499999999996</v>
      </c>
      <c r="J35" s="37">
        <v>3188.3</v>
      </c>
      <c r="K35" s="28">
        <v>3125</v>
      </c>
      <c r="L35" s="28">
        <v>3070</v>
      </c>
      <c r="M35" s="28">
        <v>7.7895700000000003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1683.7</v>
      </c>
      <c r="D36" s="37">
        <v>1688.1833333333334</v>
      </c>
      <c r="E36" s="37">
        <v>1665.5166666666669</v>
      </c>
      <c r="F36" s="37">
        <v>1647.3333333333335</v>
      </c>
      <c r="G36" s="37">
        <v>1624.666666666667</v>
      </c>
      <c r="H36" s="37">
        <v>1706.3666666666668</v>
      </c>
      <c r="I36" s="37">
        <v>1729.0333333333333</v>
      </c>
      <c r="J36" s="37">
        <v>1747.2166666666667</v>
      </c>
      <c r="K36" s="28">
        <v>1710.85</v>
      </c>
      <c r="L36" s="28">
        <v>1670</v>
      </c>
      <c r="M36" s="28">
        <v>2.6355599999999999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557.95000000000005</v>
      </c>
      <c r="D37" s="37">
        <v>546.86666666666667</v>
      </c>
      <c r="E37" s="37">
        <v>534.08333333333337</v>
      </c>
      <c r="F37" s="37">
        <v>510.2166666666667</v>
      </c>
      <c r="G37" s="37">
        <v>497.43333333333339</v>
      </c>
      <c r="H37" s="37">
        <v>570.73333333333335</v>
      </c>
      <c r="I37" s="37">
        <v>583.51666666666665</v>
      </c>
      <c r="J37" s="37">
        <v>607.38333333333333</v>
      </c>
      <c r="K37" s="28">
        <v>559.65</v>
      </c>
      <c r="L37" s="28">
        <v>523</v>
      </c>
      <c r="M37" s="28">
        <v>42.564390000000003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3630.4</v>
      </c>
      <c r="D38" s="37">
        <v>3652.5333333333333</v>
      </c>
      <c r="E38" s="37">
        <v>3587.8666666666668</v>
      </c>
      <c r="F38" s="37">
        <v>3545.3333333333335</v>
      </c>
      <c r="G38" s="37">
        <v>3480.666666666667</v>
      </c>
      <c r="H38" s="37">
        <v>3695.0666666666666</v>
      </c>
      <c r="I38" s="37">
        <v>3759.7333333333336</v>
      </c>
      <c r="J38" s="37">
        <v>3802.2666666666664</v>
      </c>
      <c r="K38" s="28">
        <v>3717.2</v>
      </c>
      <c r="L38" s="28">
        <v>3610</v>
      </c>
      <c r="M38" s="28">
        <v>3.34172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673.1</v>
      </c>
      <c r="D39" s="37">
        <v>668.94999999999993</v>
      </c>
      <c r="E39" s="37">
        <v>662.14999999999986</v>
      </c>
      <c r="F39" s="37">
        <v>651.19999999999993</v>
      </c>
      <c r="G39" s="37">
        <v>644.39999999999986</v>
      </c>
      <c r="H39" s="37">
        <v>679.89999999999986</v>
      </c>
      <c r="I39" s="37">
        <v>686.69999999999982</v>
      </c>
      <c r="J39" s="37">
        <v>697.64999999999986</v>
      </c>
      <c r="K39" s="28">
        <v>675.75</v>
      </c>
      <c r="L39" s="28">
        <v>658</v>
      </c>
      <c r="M39" s="28">
        <v>97.08672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3787.8</v>
      </c>
      <c r="D40" s="37">
        <v>3790.6</v>
      </c>
      <c r="E40" s="37">
        <v>3732.2</v>
      </c>
      <c r="F40" s="37">
        <v>3676.6</v>
      </c>
      <c r="G40" s="37">
        <v>3618.2</v>
      </c>
      <c r="H40" s="37">
        <v>3846.2</v>
      </c>
      <c r="I40" s="37">
        <v>3904.6000000000004</v>
      </c>
      <c r="J40" s="37">
        <v>3960.2</v>
      </c>
      <c r="K40" s="28">
        <v>3849</v>
      </c>
      <c r="L40" s="28">
        <v>3735</v>
      </c>
      <c r="M40" s="28">
        <v>3.9683199999999998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5769.6</v>
      </c>
      <c r="D41" s="37">
        <v>5774.5166666666664</v>
      </c>
      <c r="E41" s="37">
        <v>5707.083333333333</v>
      </c>
      <c r="F41" s="37">
        <v>5644.5666666666666</v>
      </c>
      <c r="G41" s="37">
        <v>5577.1333333333332</v>
      </c>
      <c r="H41" s="37">
        <v>5837.0333333333328</v>
      </c>
      <c r="I41" s="37">
        <v>5904.4666666666672</v>
      </c>
      <c r="J41" s="37">
        <v>5966.9833333333327</v>
      </c>
      <c r="K41" s="28">
        <v>5841.95</v>
      </c>
      <c r="L41" s="28">
        <v>5712</v>
      </c>
      <c r="M41" s="28">
        <v>10.9861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12561.7</v>
      </c>
      <c r="D42" s="37">
        <v>12564.116666666667</v>
      </c>
      <c r="E42" s="37">
        <v>12429.233333333334</v>
      </c>
      <c r="F42" s="37">
        <v>12296.766666666666</v>
      </c>
      <c r="G42" s="37">
        <v>12161.883333333333</v>
      </c>
      <c r="H42" s="37">
        <v>12696.583333333334</v>
      </c>
      <c r="I42" s="37">
        <v>12831.466666666669</v>
      </c>
      <c r="J42" s="37">
        <v>12963.933333333334</v>
      </c>
      <c r="K42" s="28">
        <v>12699</v>
      </c>
      <c r="L42" s="28">
        <v>12431.65</v>
      </c>
      <c r="M42" s="28">
        <v>3.2332999999999998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4922.8</v>
      </c>
      <c r="D43" s="37">
        <v>4906.2666666666664</v>
      </c>
      <c r="E43" s="37">
        <v>4864.5333333333328</v>
      </c>
      <c r="F43" s="37">
        <v>4806.2666666666664</v>
      </c>
      <c r="G43" s="37">
        <v>4764.5333333333328</v>
      </c>
      <c r="H43" s="37">
        <v>4964.5333333333328</v>
      </c>
      <c r="I43" s="37">
        <v>5006.2666666666664</v>
      </c>
      <c r="J43" s="37">
        <v>5064.5333333333328</v>
      </c>
      <c r="K43" s="28">
        <v>4948</v>
      </c>
      <c r="L43" s="28">
        <v>4848</v>
      </c>
      <c r="M43" s="28">
        <v>0.26994000000000001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2113.15</v>
      </c>
      <c r="D44" s="37">
        <v>2118.0666666666666</v>
      </c>
      <c r="E44" s="37">
        <v>2093.1333333333332</v>
      </c>
      <c r="F44" s="37">
        <v>2073.1166666666668</v>
      </c>
      <c r="G44" s="37">
        <v>2048.1833333333334</v>
      </c>
      <c r="H44" s="37">
        <v>2138.083333333333</v>
      </c>
      <c r="I44" s="37">
        <v>2163.0166666666664</v>
      </c>
      <c r="J44" s="37">
        <v>2183.0333333333328</v>
      </c>
      <c r="K44" s="28">
        <v>2143</v>
      </c>
      <c r="L44" s="28">
        <v>2098.0500000000002</v>
      </c>
      <c r="M44" s="28">
        <v>1.59199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316.95</v>
      </c>
      <c r="D45" s="37">
        <v>317.3</v>
      </c>
      <c r="E45" s="37">
        <v>311.05</v>
      </c>
      <c r="F45" s="37">
        <v>305.14999999999998</v>
      </c>
      <c r="G45" s="37">
        <v>298.89999999999998</v>
      </c>
      <c r="H45" s="37">
        <v>323.20000000000005</v>
      </c>
      <c r="I45" s="37">
        <v>329.45000000000005</v>
      </c>
      <c r="J45" s="37">
        <v>335.35000000000008</v>
      </c>
      <c r="K45" s="28">
        <v>323.55</v>
      </c>
      <c r="L45" s="28">
        <v>311.39999999999998</v>
      </c>
      <c r="M45" s="28">
        <v>79.761330000000001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99.45</v>
      </c>
      <c r="D46" s="37">
        <v>99.133333333333326</v>
      </c>
      <c r="E46" s="37">
        <v>98.316666666666649</v>
      </c>
      <c r="F46" s="37">
        <v>97.183333333333323</v>
      </c>
      <c r="G46" s="37">
        <v>96.366666666666646</v>
      </c>
      <c r="H46" s="37">
        <v>100.26666666666665</v>
      </c>
      <c r="I46" s="37">
        <v>101.08333333333331</v>
      </c>
      <c r="J46" s="37">
        <v>102.21666666666665</v>
      </c>
      <c r="K46" s="28">
        <v>99.95</v>
      </c>
      <c r="L46" s="28">
        <v>98</v>
      </c>
      <c r="M46" s="28">
        <v>178.97989999999999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45.05</v>
      </c>
      <c r="D47" s="37">
        <v>44.866666666666667</v>
      </c>
      <c r="E47" s="37">
        <v>44.533333333333331</v>
      </c>
      <c r="F47" s="37">
        <v>44.016666666666666</v>
      </c>
      <c r="G47" s="37">
        <v>43.68333333333333</v>
      </c>
      <c r="H47" s="37">
        <v>45.383333333333333</v>
      </c>
      <c r="I47" s="37">
        <v>45.716666666666661</v>
      </c>
      <c r="J47" s="37">
        <v>46.233333333333334</v>
      </c>
      <c r="K47" s="28">
        <v>45.2</v>
      </c>
      <c r="L47" s="28">
        <v>44.35</v>
      </c>
      <c r="M47" s="28">
        <v>16.980519999999999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1752.95</v>
      </c>
      <c r="D48" s="37">
        <v>1749.7833333333335</v>
      </c>
      <c r="E48" s="37">
        <v>1732.416666666667</v>
      </c>
      <c r="F48" s="37">
        <v>1711.8833333333334</v>
      </c>
      <c r="G48" s="37">
        <v>1694.5166666666669</v>
      </c>
      <c r="H48" s="37">
        <v>1770.3166666666671</v>
      </c>
      <c r="I48" s="37">
        <v>1787.6833333333334</v>
      </c>
      <c r="J48" s="37">
        <v>1808.2166666666672</v>
      </c>
      <c r="K48" s="28">
        <v>1767.15</v>
      </c>
      <c r="L48" s="28">
        <v>1729.25</v>
      </c>
      <c r="M48" s="28">
        <v>5.3263800000000003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630.35</v>
      </c>
      <c r="D49" s="37">
        <v>632.43333333333339</v>
      </c>
      <c r="E49" s="37">
        <v>625.91666666666674</v>
      </c>
      <c r="F49" s="37">
        <v>621.48333333333335</v>
      </c>
      <c r="G49" s="37">
        <v>614.9666666666667</v>
      </c>
      <c r="H49" s="37">
        <v>636.86666666666679</v>
      </c>
      <c r="I49" s="37">
        <v>643.38333333333344</v>
      </c>
      <c r="J49" s="37">
        <v>647.81666666666683</v>
      </c>
      <c r="K49" s="28">
        <v>638.95000000000005</v>
      </c>
      <c r="L49" s="28">
        <v>628</v>
      </c>
      <c r="M49" s="28">
        <v>7.8715799999999998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234.95</v>
      </c>
      <c r="D50" s="37">
        <v>234.2833333333333</v>
      </c>
      <c r="E50" s="37">
        <v>230.21666666666661</v>
      </c>
      <c r="F50" s="37">
        <v>225.48333333333332</v>
      </c>
      <c r="G50" s="37">
        <v>221.41666666666663</v>
      </c>
      <c r="H50" s="37">
        <v>239.01666666666659</v>
      </c>
      <c r="I50" s="37">
        <v>243.08333333333331</v>
      </c>
      <c r="J50" s="37">
        <v>247.81666666666658</v>
      </c>
      <c r="K50" s="28">
        <v>238.35</v>
      </c>
      <c r="L50" s="28">
        <v>229.55</v>
      </c>
      <c r="M50" s="28">
        <v>59.097110000000001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674.2</v>
      </c>
      <c r="D51" s="37">
        <v>678.2833333333333</v>
      </c>
      <c r="E51" s="37">
        <v>666.01666666666665</v>
      </c>
      <c r="F51" s="37">
        <v>657.83333333333337</v>
      </c>
      <c r="G51" s="37">
        <v>645.56666666666672</v>
      </c>
      <c r="H51" s="37">
        <v>686.46666666666658</v>
      </c>
      <c r="I51" s="37">
        <v>698.73333333333323</v>
      </c>
      <c r="J51" s="37">
        <v>706.91666666666652</v>
      </c>
      <c r="K51" s="28">
        <v>690.55</v>
      </c>
      <c r="L51" s="28">
        <v>670.1</v>
      </c>
      <c r="M51" s="28">
        <v>10.957560000000001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53.1</v>
      </c>
      <c r="D52" s="37">
        <v>52.199999999999996</v>
      </c>
      <c r="E52" s="37">
        <v>50.899999999999991</v>
      </c>
      <c r="F52" s="37">
        <v>48.699999999999996</v>
      </c>
      <c r="G52" s="37">
        <v>47.399999999999991</v>
      </c>
      <c r="H52" s="37">
        <v>54.399999999999991</v>
      </c>
      <c r="I52" s="37">
        <v>55.699999999999989</v>
      </c>
      <c r="J52" s="37">
        <v>57.899999999999991</v>
      </c>
      <c r="K52" s="28">
        <v>53.5</v>
      </c>
      <c r="L52" s="28">
        <v>50</v>
      </c>
      <c r="M52" s="28">
        <v>520.63253999999995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332.8</v>
      </c>
      <c r="D53" s="37">
        <v>331.88333333333338</v>
      </c>
      <c r="E53" s="37">
        <v>328.91666666666674</v>
      </c>
      <c r="F53" s="37">
        <v>325.03333333333336</v>
      </c>
      <c r="G53" s="37">
        <v>322.06666666666672</v>
      </c>
      <c r="H53" s="37">
        <v>335.76666666666677</v>
      </c>
      <c r="I53" s="37">
        <v>338.73333333333335</v>
      </c>
      <c r="J53" s="37">
        <v>342.61666666666679</v>
      </c>
      <c r="K53" s="28">
        <v>334.85</v>
      </c>
      <c r="L53" s="28">
        <v>328</v>
      </c>
      <c r="M53" s="28">
        <v>31.96697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687.9</v>
      </c>
      <c r="D54" s="37">
        <v>687.4666666666667</v>
      </c>
      <c r="E54" s="37">
        <v>683.43333333333339</v>
      </c>
      <c r="F54" s="37">
        <v>678.9666666666667</v>
      </c>
      <c r="G54" s="37">
        <v>674.93333333333339</v>
      </c>
      <c r="H54" s="37">
        <v>691.93333333333339</v>
      </c>
      <c r="I54" s="37">
        <v>695.9666666666667</v>
      </c>
      <c r="J54" s="37">
        <v>700.43333333333339</v>
      </c>
      <c r="K54" s="28">
        <v>691.5</v>
      </c>
      <c r="L54" s="28">
        <v>683</v>
      </c>
      <c r="M54" s="28">
        <v>55.774070000000002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340</v>
      </c>
      <c r="D55" s="37">
        <v>335.53333333333336</v>
      </c>
      <c r="E55" s="37">
        <v>330.2166666666667</v>
      </c>
      <c r="F55" s="37">
        <v>320.43333333333334</v>
      </c>
      <c r="G55" s="37">
        <v>315.11666666666667</v>
      </c>
      <c r="H55" s="37">
        <v>345.31666666666672</v>
      </c>
      <c r="I55" s="37">
        <v>350.63333333333344</v>
      </c>
      <c r="J55" s="37">
        <v>360.41666666666674</v>
      </c>
      <c r="K55" s="28">
        <v>340.85</v>
      </c>
      <c r="L55" s="28">
        <v>325.75</v>
      </c>
      <c r="M55" s="28">
        <v>36.835479999999997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14175.15</v>
      </c>
      <c r="D56" s="37">
        <v>13977.516666666668</v>
      </c>
      <c r="E56" s="37">
        <v>13697.633333333337</v>
      </c>
      <c r="F56" s="37">
        <v>13220.116666666669</v>
      </c>
      <c r="G56" s="37">
        <v>12940.233333333337</v>
      </c>
      <c r="H56" s="37">
        <v>14455.033333333336</v>
      </c>
      <c r="I56" s="37">
        <v>14734.916666666668</v>
      </c>
      <c r="J56" s="37">
        <v>15212.433333333336</v>
      </c>
      <c r="K56" s="28">
        <v>14257.4</v>
      </c>
      <c r="L56" s="28">
        <v>13500</v>
      </c>
      <c r="M56" s="28">
        <v>0.69654000000000005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3450.25</v>
      </c>
      <c r="D57" s="37">
        <v>3422.0166666666664</v>
      </c>
      <c r="E57" s="37">
        <v>3380.2333333333327</v>
      </c>
      <c r="F57" s="37">
        <v>3310.2166666666662</v>
      </c>
      <c r="G57" s="37">
        <v>3268.4333333333325</v>
      </c>
      <c r="H57" s="37">
        <v>3492.0333333333328</v>
      </c>
      <c r="I57" s="37">
        <v>3533.8166666666666</v>
      </c>
      <c r="J57" s="37">
        <v>3603.833333333333</v>
      </c>
      <c r="K57" s="28">
        <v>3463.8</v>
      </c>
      <c r="L57" s="28">
        <v>3352</v>
      </c>
      <c r="M57" s="28">
        <v>5.2553000000000001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626.85</v>
      </c>
      <c r="D58" s="37">
        <v>630.66666666666674</v>
      </c>
      <c r="E58" s="37">
        <v>617.38333333333344</v>
      </c>
      <c r="F58" s="37">
        <v>607.91666666666674</v>
      </c>
      <c r="G58" s="37">
        <v>594.63333333333344</v>
      </c>
      <c r="H58" s="37">
        <v>640.13333333333344</v>
      </c>
      <c r="I58" s="37">
        <v>653.41666666666674</v>
      </c>
      <c r="J58" s="37">
        <v>662.88333333333344</v>
      </c>
      <c r="K58" s="28">
        <v>643.95000000000005</v>
      </c>
      <c r="L58" s="28">
        <v>621.20000000000005</v>
      </c>
      <c r="M58" s="28">
        <v>4.8908699999999996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194.4</v>
      </c>
      <c r="D59" s="37">
        <v>193.16666666666666</v>
      </c>
      <c r="E59" s="37">
        <v>191.48333333333332</v>
      </c>
      <c r="F59" s="37">
        <v>188.56666666666666</v>
      </c>
      <c r="G59" s="37">
        <v>186.88333333333333</v>
      </c>
      <c r="H59" s="37">
        <v>196.08333333333331</v>
      </c>
      <c r="I59" s="37">
        <v>197.76666666666665</v>
      </c>
      <c r="J59" s="37">
        <v>200.68333333333331</v>
      </c>
      <c r="K59" s="28">
        <v>194.85</v>
      </c>
      <c r="L59" s="28">
        <v>190.25</v>
      </c>
      <c r="M59" s="28">
        <v>80.326459999999997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107.85</v>
      </c>
      <c r="D60" s="37">
        <v>107.46666666666665</v>
      </c>
      <c r="E60" s="37">
        <v>106.48333333333331</v>
      </c>
      <c r="F60" s="37">
        <v>105.11666666666665</v>
      </c>
      <c r="G60" s="37">
        <v>104.1333333333333</v>
      </c>
      <c r="H60" s="37">
        <v>108.83333333333331</v>
      </c>
      <c r="I60" s="37">
        <v>109.81666666666666</v>
      </c>
      <c r="J60" s="37">
        <v>111.18333333333332</v>
      </c>
      <c r="K60" s="28">
        <v>108.45</v>
      </c>
      <c r="L60" s="28">
        <v>106.1</v>
      </c>
      <c r="M60" s="28">
        <v>7.1278100000000002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645.85</v>
      </c>
      <c r="D61" s="37">
        <v>651</v>
      </c>
      <c r="E61" s="37">
        <v>637</v>
      </c>
      <c r="F61" s="37">
        <v>628.15</v>
      </c>
      <c r="G61" s="37">
        <v>614.15</v>
      </c>
      <c r="H61" s="37">
        <v>659.85</v>
      </c>
      <c r="I61" s="37">
        <v>673.85</v>
      </c>
      <c r="J61" s="37">
        <v>682.7</v>
      </c>
      <c r="K61" s="28">
        <v>665</v>
      </c>
      <c r="L61" s="28">
        <v>642.15</v>
      </c>
      <c r="M61" s="28">
        <v>12.568770000000001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978.4</v>
      </c>
      <c r="D62" s="37">
        <v>966.66666666666663</v>
      </c>
      <c r="E62" s="37">
        <v>950.73333333333323</v>
      </c>
      <c r="F62" s="37">
        <v>923.06666666666661</v>
      </c>
      <c r="G62" s="37">
        <v>907.13333333333321</v>
      </c>
      <c r="H62" s="37">
        <v>994.33333333333326</v>
      </c>
      <c r="I62" s="37">
        <v>1010.2666666666667</v>
      </c>
      <c r="J62" s="37">
        <v>1037.9333333333334</v>
      </c>
      <c r="K62" s="28">
        <v>982.6</v>
      </c>
      <c r="L62" s="28">
        <v>939</v>
      </c>
      <c r="M62" s="28">
        <v>25.948160000000001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125.05</v>
      </c>
      <c r="D63" s="37">
        <v>125.14999999999999</v>
      </c>
      <c r="E63" s="37">
        <v>123.84999999999998</v>
      </c>
      <c r="F63" s="37">
        <v>122.64999999999999</v>
      </c>
      <c r="G63" s="37">
        <v>121.34999999999998</v>
      </c>
      <c r="H63" s="37">
        <v>126.34999999999998</v>
      </c>
      <c r="I63" s="37">
        <v>127.64999999999999</v>
      </c>
      <c r="J63" s="37">
        <v>128.84999999999997</v>
      </c>
      <c r="K63" s="28">
        <v>126.45</v>
      </c>
      <c r="L63" s="28">
        <v>123.95</v>
      </c>
      <c r="M63" s="28">
        <v>5.8658200000000003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185.95</v>
      </c>
      <c r="D64" s="37">
        <v>185.44999999999996</v>
      </c>
      <c r="E64" s="37">
        <v>184.04999999999993</v>
      </c>
      <c r="F64" s="37">
        <v>182.14999999999998</v>
      </c>
      <c r="G64" s="37">
        <v>180.74999999999994</v>
      </c>
      <c r="H64" s="37">
        <v>187.34999999999991</v>
      </c>
      <c r="I64" s="37">
        <v>188.74999999999994</v>
      </c>
      <c r="J64" s="37">
        <v>190.64999999999989</v>
      </c>
      <c r="K64" s="28">
        <v>186.85</v>
      </c>
      <c r="L64" s="28">
        <v>183.55</v>
      </c>
      <c r="M64" s="28">
        <v>63.650379999999998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3786.95</v>
      </c>
      <c r="D65" s="37">
        <v>3753.0499999999997</v>
      </c>
      <c r="E65" s="37">
        <v>3706.0999999999995</v>
      </c>
      <c r="F65" s="37">
        <v>3625.2499999999995</v>
      </c>
      <c r="G65" s="37">
        <v>3578.2999999999993</v>
      </c>
      <c r="H65" s="37">
        <v>3833.8999999999996</v>
      </c>
      <c r="I65" s="37">
        <v>3880.8499999999995</v>
      </c>
      <c r="J65" s="37">
        <v>3961.7</v>
      </c>
      <c r="K65" s="28">
        <v>3800</v>
      </c>
      <c r="L65" s="28">
        <v>3672.2</v>
      </c>
      <c r="M65" s="28">
        <v>2.3054999999999999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1586.9</v>
      </c>
      <c r="D66" s="37">
        <v>1588.3166666666666</v>
      </c>
      <c r="E66" s="37">
        <v>1571.6333333333332</v>
      </c>
      <c r="F66" s="37">
        <v>1556.3666666666666</v>
      </c>
      <c r="G66" s="37">
        <v>1539.6833333333332</v>
      </c>
      <c r="H66" s="37">
        <v>1603.5833333333333</v>
      </c>
      <c r="I66" s="37">
        <v>1620.2666666666667</v>
      </c>
      <c r="J66" s="37">
        <v>1635.5333333333333</v>
      </c>
      <c r="K66" s="28">
        <v>1605</v>
      </c>
      <c r="L66" s="28">
        <v>1573.05</v>
      </c>
      <c r="M66" s="28">
        <v>2.00359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573.4</v>
      </c>
      <c r="D67" s="37">
        <v>581.86666666666667</v>
      </c>
      <c r="E67" s="37">
        <v>545.5333333333333</v>
      </c>
      <c r="F67" s="37">
        <v>517.66666666666663</v>
      </c>
      <c r="G67" s="37">
        <v>481.33333333333326</v>
      </c>
      <c r="H67" s="37">
        <v>609.73333333333335</v>
      </c>
      <c r="I67" s="37">
        <v>646.06666666666661</v>
      </c>
      <c r="J67" s="37">
        <v>673.93333333333339</v>
      </c>
      <c r="K67" s="28">
        <v>618.20000000000005</v>
      </c>
      <c r="L67" s="28">
        <v>554</v>
      </c>
      <c r="M67" s="28">
        <v>68.139129999999994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929.95</v>
      </c>
      <c r="D68" s="37">
        <v>925.18333333333339</v>
      </c>
      <c r="E68" s="37">
        <v>915.86666666666679</v>
      </c>
      <c r="F68" s="37">
        <v>901.78333333333342</v>
      </c>
      <c r="G68" s="37">
        <v>892.46666666666681</v>
      </c>
      <c r="H68" s="37">
        <v>939.26666666666677</v>
      </c>
      <c r="I68" s="37">
        <v>948.58333333333337</v>
      </c>
      <c r="J68" s="37">
        <v>962.66666666666674</v>
      </c>
      <c r="K68" s="28">
        <v>934.5</v>
      </c>
      <c r="L68" s="28">
        <v>911.1</v>
      </c>
      <c r="M68" s="28">
        <v>5.26525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342.3</v>
      </c>
      <c r="D69" s="37">
        <v>341.4666666666667</v>
      </c>
      <c r="E69" s="37">
        <v>339.33333333333337</v>
      </c>
      <c r="F69" s="37">
        <v>336.36666666666667</v>
      </c>
      <c r="G69" s="37">
        <v>334.23333333333335</v>
      </c>
      <c r="H69" s="37">
        <v>344.43333333333339</v>
      </c>
      <c r="I69" s="37">
        <v>346.56666666666672</v>
      </c>
      <c r="J69" s="37">
        <v>349.53333333333342</v>
      </c>
      <c r="K69" s="28">
        <v>343.6</v>
      </c>
      <c r="L69" s="28">
        <v>338.5</v>
      </c>
      <c r="M69" s="28">
        <v>6.2021699999999997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1008.7</v>
      </c>
      <c r="D70" s="37">
        <v>1007.1999999999999</v>
      </c>
      <c r="E70" s="37">
        <v>994.39999999999986</v>
      </c>
      <c r="F70" s="37">
        <v>980.09999999999991</v>
      </c>
      <c r="G70" s="37">
        <v>967.29999999999984</v>
      </c>
      <c r="H70" s="37">
        <v>1021.4999999999999</v>
      </c>
      <c r="I70" s="37">
        <v>1034.2999999999997</v>
      </c>
      <c r="J70" s="37">
        <v>1048.5999999999999</v>
      </c>
      <c r="K70" s="28">
        <v>1020</v>
      </c>
      <c r="L70" s="28">
        <v>992.9</v>
      </c>
      <c r="M70" s="28">
        <v>6.9897600000000004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331.5</v>
      </c>
      <c r="D71" s="37">
        <v>330.33333333333331</v>
      </c>
      <c r="E71" s="37">
        <v>324.16666666666663</v>
      </c>
      <c r="F71" s="37">
        <v>316.83333333333331</v>
      </c>
      <c r="G71" s="37">
        <v>310.66666666666663</v>
      </c>
      <c r="H71" s="37">
        <v>337.66666666666663</v>
      </c>
      <c r="I71" s="37">
        <v>343.83333333333326</v>
      </c>
      <c r="J71" s="37">
        <v>351.16666666666663</v>
      </c>
      <c r="K71" s="28">
        <v>336.5</v>
      </c>
      <c r="L71" s="28">
        <v>323</v>
      </c>
      <c r="M71" s="28">
        <v>80.952910000000003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503.35</v>
      </c>
      <c r="D72" s="37">
        <v>502.51666666666671</v>
      </c>
      <c r="E72" s="37">
        <v>497.68333333333339</v>
      </c>
      <c r="F72" s="37">
        <v>492.01666666666671</v>
      </c>
      <c r="G72" s="37">
        <v>487.18333333333339</v>
      </c>
      <c r="H72" s="37">
        <v>508.18333333333339</v>
      </c>
      <c r="I72" s="37">
        <v>513.01666666666677</v>
      </c>
      <c r="J72" s="37">
        <v>518.68333333333339</v>
      </c>
      <c r="K72" s="28">
        <v>507.35</v>
      </c>
      <c r="L72" s="28">
        <v>496.85</v>
      </c>
      <c r="M72" s="28">
        <v>21.492920000000002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1399.5</v>
      </c>
      <c r="D73" s="37">
        <v>1398.3999999999999</v>
      </c>
      <c r="E73" s="37">
        <v>1385.7999999999997</v>
      </c>
      <c r="F73" s="37">
        <v>1372.1</v>
      </c>
      <c r="G73" s="37">
        <v>1359.4999999999998</v>
      </c>
      <c r="H73" s="37">
        <v>1412.0999999999997</v>
      </c>
      <c r="I73" s="37">
        <v>1424.6999999999996</v>
      </c>
      <c r="J73" s="37">
        <v>1438.3999999999996</v>
      </c>
      <c r="K73" s="28">
        <v>1411</v>
      </c>
      <c r="L73" s="28">
        <v>1384.7</v>
      </c>
      <c r="M73" s="28">
        <v>2.9168500000000002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1964.85</v>
      </c>
      <c r="D74" s="37">
        <v>1983.95</v>
      </c>
      <c r="E74" s="37">
        <v>1933.9</v>
      </c>
      <c r="F74" s="37">
        <v>1902.95</v>
      </c>
      <c r="G74" s="37">
        <v>1852.9</v>
      </c>
      <c r="H74" s="37">
        <v>2014.9</v>
      </c>
      <c r="I74" s="37">
        <v>2064.9499999999998</v>
      </c>
      <c r="J74" s="37">
        <v>2095.9</v>
      </c>
      <c r="K74" s="28">
        <v>2034</v>
      </c>
      <c r="L74" s="28">
        <v>1953</v>
      </c>
      <c r="M74" s="28">
        <v>5.8580899999999998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52.5</v>
      </c>
      <c r="D75" s="37">
        <v>52</v>
      </c>
      <c r="E75" s="37">
        <v>51.5</v>
      </c>
      <c r="F75" s="37">
        <v>50.5</v>
      </c>
      <c r="G75" s="37">
        <v>50</v>
      </c>
      <c r="H75" s="37">
        <v>53</v>
      </c>
      <c r="I75" s="37">
        <v>53.5</v>
      </c>
      <c r="J75" s="37">
        <v>54.5</v>
      </c>
      <c r="K75" s="28">
        <v>52.5</v>
      </c>
      <c r="L75" s="28">
        <v>51</v>
      </c>
      <c r="M75" s="28">
        <v>7.9228199999999998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4304.8</v>
      </c>
      <c r="D76" s="37">
        <v>4283.2666666666664</v>
      </c>
      <c r="E76" s="37">
        <v>4241.5333333333328</v>
      </c>
      <c r="F76" s="37">
        <v>4178.2666666666664</v>
      </c>
      <c r="G76" s="37">
        <v>4136.5333333333328</v>
      </c>
      <c r="H76" s="37">
        <v>4346.5333333333328</v>
      </c>
      <c r="I76" s="37">
        <v>4388.2666666666664</v>
      </c>
      <c r="J76" s="37">
        <v>4451.5333333333328</v>
      </c>
      <c r="K76" s="28">
        <v>4325</v>
      </c>
      <c r="L76" s="28">
        <v>4220</v>
      </c>
      <c r="M76" s="28">
        <v>3.9612099999999999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3428.15</v>
      </c>
      <c r="D77" s="37">
        <v>3429.6833333333329</v>
      </c>
      <c r="E77" s="37">
        <v>3384.3666666666659</v>
      </c>
      <c r="F77" s="37">
        <v>3340.583333333333</v>
      </c>
      <c r="G77" s="37">
        <v>3295.266666666666</v>
      </c>
      <c r="H77" s="37">
        <v>3473.4666666666658</v>
      </c>
      <c r="I77" s="37">
        <v>3518.7833333333324</v>
      </c>
      <c r="J77" s="37">
        <v>3562.5666666666657</v>
      </c>
      <c r="K77" s="28">
        <v>3475</v>
      </c>
      <c r="L77" s="28">
        <v>3385.9</v>
      </c>
      <c r="M77" s="28">
        <v>1.8476399999999999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1963.25</v>
      </c>
      <c r="D78" s="37">
        <v>1955.8999999999999</v>
      </c>
      <c r="E78" s="37">
        <v>1932.4499999999998</v>
      </c>
      <c r="F78" s="37">
        <v>1901.6499999999999</v>
      </c>
      <c r="G78" s="37">
        <v>1878.1999999999998</v>
      </c>
      <c r="H78" s="37">
        <v>1986.6999999999998</v>
      </c>
      <c r="I78" s="37">
        <v>2010.15</v>
      </c>
      <c r="J78" s="37">
        <v>2040.9499999999998</v>
      </c>
      <c r="K78" s="28">
        <v>1979.35</v>
      </c>
      <c r="L78" s="28">
        <v>1925.1</v>
      </c>
      <c r="M78" s="28">
        <v>4.5834900000000003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4249.1000000000004</v>
      </c>
      <c r="D79" s="37">
        <v>4174.4000000000005</v>
      </c>
      <c r="E79" s="37">
        <v>4049.7000000000007</v>
      </c>
      <c r="F79" s="37">
        <v>3850.3</v>
      </c>
      <c r="G79" s="37">
        <v>3725.6000000000004</v>
      </c>
      <c r="H79" s="37">
        <v>4373.8000000000011</v>
      </c>
      <c r="I79" s="37">
        <v>4498.5</v>
      </c>
      <c r="J79" s="37">
        <v>4697.9000000000015</v>
      </c>
      <c r="K79" s="28">
        <v>4299.1000000000004</v>
      </c>
      <c r="L79" s="28">
        <v>3975</v>
      </c>
      <c r="M79" s="28">
        <v>24.803149999999999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2707.8</v>
      </c>
      <c r="D80" s="37">
        <v>2693.3166666666671</v>
      </c>
      <c r="E80" s="37">
        <v>2666.6333333333341</v>
      </c>
      <c r="F80" s="37">
        <v>2625.4666666666672</v>
      </c>
      <c r="G80" s="37">
        <v>2598.7833333333342</v>
      </c>
      <c r="H80" s="37">
        <v>2734.483333333334</v>
      </c>
      <c r="I80" s="37">
        <v>2761.1666666666674</v>
      </c>
      <c r="J80" s="37">
        <v>2802.3333333333339</v>
      </c>
      <c r="K80" s="28">
        <v>2720</v>
      </c>
      <c r="L80" s="28">
        <v>2652.15</v>
      </c>
      <c r="M80" s="28">
        <v>6.8700700000000001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424.3</v>
      </c>
      <c r="D81" s="37">
        <v>421.45</v>
      </c>
      <c r="E81" s="37">
        <v>413.4</v>
      </c>
      <c r="F81" s="37">
        <v>402.5</v>
      </c>
      <c r="G81" s="37">
        <v>394.45</v>
      </c>
      <c r="H81" s="37">
        <v>432.34999999999997</v>
      </c>
      <c r="I81" s="37">
        <v>440.40000000000003</v>
      </c>
      <c r="J81" s="37">
        <v>451.29999999999995</v>
      </c>
      <c r="K81" s="28">
        <v>429.5</v>
      </c>
      <c r="L81" s="28">
        <v>410.55</v>
      </c>
      <c r="M81" s="28">
        <v>3.4914000000000001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1246.2</v>
      </c>
      <c r="D82" s="37">
        <v>1225.9333333333332</v>
      </c>
      <c r="E82" s="37">
        <v>1195.8666666666663</v>
      </c>
      <c r="F82" s="37">
        <v>1145.5333333333331</v>
      </c>
      <c r="G82" s="37">
        <v>1115.4666666666662</v>
      </c>
      <c r="H82" s="37">
        <v>1276.2666666666664</v>
      </c>
      <c r="I82" s="37">
        <v>1306.3333333333335</v>
      </c>
      <c r="J82" s="37">
        <v>1356.6666666666665</v>
      </c>
      <c r="K82" s="28">
        <v>1256</v>
      </c>
      <c r="L82" s="28">
        <v>1175.5999999999999</v>
      </c>
      <c r="M82" s="28">
        <v>1.94096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1637.4</v>
      </c>
      <c r="D83" s="37">
        <v>1629.6333333333332</v>
      </c>
      <c r="E83" s="37">
        <v>1617.7666666666664</v>
      </c>
      <c r="F83" s="37">
        <v>1598.1333333333332</v>
      </c>
      <c r="G83" s="37">
        <v>1586.2666666666664</v>
      </c>
      <c r="H83" s="37">
        <v>1649.2666666666664</v>
      </c>
      <c r="I83" s="37">
        <v>1661.1333333333332</v>
      </c>
      <c r="J83" s="37">
        <v>1680.7666666666664</v>
      </c>
      <c r="K83" s="28">
        <v>1641.5</v>
      </c>
      <c r="L83" s="28">
        <v>1610</v>
      </c>
      <c r="M83" s="28">
        <v>1.87401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144.1</v>
      </c>
      <c r="D84" s="37">
        <v>143.75</v>
      </c>
      <c r="E84" s="37">
        <v>143</v>
      </c>
      <c r="F84" s="37">
        <v>141.9</v>
      </c>
      <c r="G84" s="37">
        <v>141.15</v>
      </c>
      <c r="H84" s="37">
        <v>144.85</v>
      </c>
      <c r="I84" s="37">
        <v>145.6</v>
      </c>
      <c r="J84" s="37">
        <v>146.69999999999999</v>
      </c>
      <c r="K84" s="28">
        <v>144.5</v>
      </c>
      <c r="L84" s="28">
        <v>142.65</v>
      </c>
      <c r="M84" s="28">
        <v>15.003349999999999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85.3</v>
      </c>
      <c r="D85" s="37">
        <v>85.016666666666666</v>
      </c>
      <c r="E85" s="37">
        <v>84.533333333333331</v>
      </c>
      <c r="F85" s="37">
        <v>83.766666666666666</v>
      </c>
      <c r="G85" s="37">
        <v>83.283333333333331</v>
      </c>
      <c r="H85" s="37">
        <v>85.783333333333331</v>
      </c>
      <c r="I85" s="37">
        <v>86.266666666666652</v>
      </c>
      <c r="J85" s="37">
        <v>87.033333333333331</v>
      </c>
      <c r="K85" s="28">
        <v>85.5</v>
      </c>
      <c r="L85" s="28">
        <v>84.25</v>
      </c>
      <c r="M85" s="28">
        <v>90.260940000000005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241</v>
      </c>
      <c r="D86" s="37">
        <v>239.86666666666665</v>
      </c>
      <c r="E86" s="37">
        <v>236.83333333333329</v>
      </c>
      <c r="F86" s="37">
        <v>232.66666666666663</v>
      </c>
      <c r="G86" s="37">
        <v>229.63333333333327</v>
      </c>
      <c r="H86" s="37">
        <v>244.0333333333333</v>
      </c>
      <c r="I86" s="37">
        <v>247.06666666666666</v>
      </c>
      <c r="J86" s="37">
        <v>251.23333333333332</v>
      </c>
      <c r="K86" s="28">
        <v>242.9</v>
      </c>
      <c r="L86" s="28">
        <v>235.7</v>
      </c>
      <c r="M86" s="28">
        <v>8.2831499999999991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156.30000000000001</v>
      </c>
      <c r="D87" s="37">
        <v>155.9</v>
      </c>
      <c r="E87" s="37">
        <v>154.65</v>
      </c>
      <c r="F87" s="37">
        <v>153</v>
      </c>
      <c r="G87" s="37">
        <v>151.75</v>
      </c>
      <c r="H87" s="37">
        <v>157.55000000000001</v>
      </c>
      <c r="I87" s="37">
        <v>158.80000000000001</v>
      </c>
      <c r="J87" s="37">
        <v>160.45000000000002</v>
      </c>
      <c r="K87" s="28">
        <v>157.15</v>
      </c>
      <c r="L87" s="28">
        <v>154.25</v>
      </c>
      <c r="M87" s="28">
        <v>58.460470000000001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36.6</v>
      </c>
      <c r="D88" s="37">
        <v>36.383333333333333</v>
      </c>
      <c r="E88" s="37">
        <v>35.816666666666663</v>
      </c>
      <c r="F88" s="37">
        <v>35.033333333333331</v>
      </c>
      <c r="G88" s="37">
        <v>34.466666666666661</v>
      </c>
      <c r="H88" s="37">
        <v>37.166666666666664</v>
      </c>
      <c r="I88" s="37">
        <v>37.733333333333341</v>
      </c>
      <c r="J88" s="37">
        <v>38.516666666666666</v>
      </c>
      <c r="K88" s="28">
        <v>36.950000000000003</v>
      </c>
      <c r="L88" s="28">
        <v>35.6</v>
      </c>
      <c r="M88" s="28">
        <v>62.771560000000001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3065.7</v>
      </c>
      <c r="D89" s="37">
        <v>3083.85</v>
      </c>
      <c r="E89" s="37">
        <v>3013</v>
      </c>
      <c r="F89" s="37">
        <v>2960.3</v>
      </c>
      <c r="G89" s="37">
        <v>2889.4500000000003</v>
      </c>
      <c r="H89" s="37">
        <v>3136.5499999999997</v>
      </c>
      <c r="I89" s="37">
        <v>3207.3999999999992</v>
      </c>
      <c r="J89" s="37">
        <v>3260.0999999999995</v>
      </c>
      <c r="K89" s="28">
        <v>3154.7</v>
      </c>
      <c r="L89" s="28">
        <v>3031.15</v>
      </c>
      <c r="M89" s="28">
        <v>2.2300399999999998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407.5</v>
      </c>
      <c r="D90" s="37">
        <v>404.5333333333333</v>
      </c>
      <c r="E90" s="37">
        <v>400.06666666666661</v>
      </c>
      <c r="F90" s="37">
        <v>392.63333333333333</v>
      </c>
      <c r="G90" s="37">
        <v>388.16666666666663</v>
      </c>
      <c r="H90" s="37">
        <v>411.96666666666658</v>
      </c>
      <c r="I90" s="37">
        <v>416.43333333333328</v>
      </c>
      <c r="J90" s="37">
        <v>423.86666666666656</v>
      </c>
      <c r="K90" s="28">
        <v>409</v>
      </c>
      <c r="L90" s="28">
        <v>397.1</v>
      </c>
      <c r="M90" s="28">
        <v>5.5569899999999999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758.4</v>
      </c>
      <c r="D91" s="37">
        <v>767.91666666666663</v>
      </c>
      <c r="E91" s="37">
        <v>743.98333333333323</v>
      </c>
      <c r="F91" s="37">
        <v>729.56666666666661</v>
      </c>
      <c r="G91" s="37">
        <v>705.63333333333321</v>
      </c>
      <c r="H91" s="37">
        <v>782.33333333333326</v>
      </c>
      <c r="I91" s="37">
        <v>806.26666666666665</v>
      </c>
      <c r="J91" s="37">
        <v>820.68333333333328</v>
      </c>
      <c r="K91" s="28">
        <v>791.85</v>
      </c>
      <c r="L91" s="28">
        <v>753.5</v>
      </c>
      <c r="M91" s="28">
        <v>41.150790000000001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449.8</v>
      </c>
      <c r="D92" s="37">
        <v>449.48333333333335</v>
      </c>
      <c r="E92" s="37">
        <v>443.36666666666667</v>
      </c>
      <c r="F92" s="37">
        <v>436.93333333333334</v>
      </c>
      <c r="G92" s="37">
        <v>430.81666666666666</v>
      </c>
      <c r="H92" s="37">
        <v>455.91666666666669</v>
      </c>
      <c r="I92" s="37">
        <v>462.03333333333336</v>
      </c>
      <c r="J92" s="37">
        <v>468.4666666666667</v>
      </c>
      <c r="K92" s="28">
        <v>455.6</v>
      </c>
      <c r="L92" s="28">
        <v>443.05</v>
      </c>
      <c r="M92" s="28">
        <v>0.46647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1345.05</v>
      </c>
      <c r="D93" s="37">
        <v>1339.5666666666668</v>
      </c>
      <c r="E93" s="37">
        <v>1330.1333333333337</v>
      </c>
      <c r="F93" s="37">
        <v>1315.2166666666669</v>
      </c>
      <c r="G93" s="37">
        <v>1305.7833333333338</v>
      </c>
      <c r="H93" s="37">
        <v>1354.4833333333336</v>
      </c>
      <c r="I93" s="37">
        <v>1363.9166666666665</v>
      </c>
      <c r="J93" s="37">
        <v>1378.8333333333335</v>
      </c>
      <c r="K93" s="28">
        <v>1349</v>
      </c>
      <c r="L93" s="28">
        <v>1324.65</v>
      </c>
      <c r="M93" s="28">
        <v>7.2088200000000002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1488.35</v>
      </c>
      <c r="D94" s="37">
        <v>1492.8666666666668</v>
      </c>
      <c r="E94" s="37">
        <v>1463.7333333333336</v>
      </c>
      <c r="F94" s="37">
        <v>1439.1166666666668</v>
      </c>
      <c r="G94" s="37">
        <v>1409.9833333333336</v>
      </c>
      <c r="H94" s="37">
        <v>1517.4833333333336</v>
      </c>
      <c r="I94" s="37">
        <v>1546.6166666666668</v>
      </c>
      <c r="J94" s="37">
        <v>1571.2333333333336</v>
      </c>
      <c r="K94" s="28">
        <v>1522</v>
      </c>
      <c r="L94" s="28">
        <v>1468.25</v>
      </c>
      <c r="M94" s="28">
        <v>6.4252099999999999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570.54999999999995</v>
      </c>
      <c r="D95" s="37">
        <v>569.83333333333337</v>
      </c>
      <c r="E95" s="37">
        <v>563.66666666666674</v>
      </c>
      <c r="F95" s="37">
        <v>556.78333333333342</v>
      </c>
      <c r="G95" s="37">
        <v>550.61666666666679</v>
      </c>
      <c r="H95" s="37">
        <v>576.7166666666667</v>
      </c>
      <c r="I95" s="37">
        <v>582.88333333333344</v>
      </c>
      <c r="J95" s="37">
        <v>589.76666666666665</v>
      </c>
      <c r="K95" s="28">
        <v>576</v>
      </c>
      <c r="L95" s="28">
        <v>562.95000000000005</v>
      </c>
      <c r="M95" s="28">
        <v>9.9943000000000008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272.60000000000002</v>
      </c>
      <c r="D96" s="37">
        <v>269.88333333333333</v>
      </c>
      <c r="E96" s="37">
        <v>265.86666666666667</v>
      </c>
      <c r="F96" s="37">
        <v>259.13333333333333</v>
      </c>
      <c r="G96" s="37">
        <v>255.11666666666667</v>
      </c>
      <c r="H96" s="37">
        <v>276.61666666666667</v>
      </c>
      <c r="I96" s="37">
        <v>280.63333333333333</v>
      </c>
      <c r="J96" s="37">
        <v>287.36666666666667</v>
      </c>
      <c r="K96" s="28">
        <v>273.89999999999998</v>
      </c>
      <c r="L96" s="28">
        <v>263.14999999999998</v>
      </c>
      <c r="M96" s="28">
        <v>9.7301500000000001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1028.8499999999999</v>
      </c>
      <c r="D97" s="37">
        <v>1026.7166666666665</v>
      </c>
      <c r="E97" s="37">
        <v>1018.9333333333329</v>
      </c>
      <c r="F97" s="37">
        <v>1009.0166666666664</v>
      </c>
      <c r="G97" s="37">
        <v>1001.2333333333329</v>
      </c>
      <c r="H97" s="37">
        <v>1036.633333333333</v>
      </c>
      <c r="I97" s="37">
        <v>1044.4166666666663</v>
      </c>
      <c r="J97" s="37">
        <v>1054.333333333333</v>
      </c>
      <c r="K97" s="28">
        <v>1034.5</v>
      </c>
      <c r="L97" s="28">
        <v>1016.8</v>
      </c>
      <c r="M97" s="28">
        <v>20.05622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1706.8</v>
      </c>
      <c r="D98" s="37">
        <v>1715.6499999999999</v>
      </c>
      <c r="E98" s="37">
        <v>1695.1499999999996</v>
      </c>
      <c r="F98" s="37">
        <v>1683.4999999999998</v>
      </c>
      <c r="G98" s="37">
        <v>1662.9999999999995</v>
      </c>
      <c r="H98" s="37">
        <v>1727.2999999999997</v>
      </c>
      <c r="I98" s="37">
        <v>1747.8000000000002</v>
      </c>
      <c r="J98" s="37">
        <v>1759.4499999999998</v>
      </c>
      <c r="K98" s="28">
        <v>1736.15</v>
      </c>
      <c r="L98" s="28">
        <v>1704</v>
      </c>
      <c r="M98" s="28">
        <v>4.61456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1320.95</v>
      </c>
      <c r="D99" s="37">
        <v>1312.5</v>
      </c>
      <c r="E99" s="37">
        <v>1300.8</v>
      </c>
      <c r="F99" s="37">
        <v>1280.6499999999999</v>
      </c>
      <c r="G99" s="37">
        <v>1268.9499999999998</v>
      </c>
      <c r="H99" s="37">
        <v>1332.65</v>
      </c>
      <c r="I99" s="37">
        <v>1344.35</v>
      </c>
      <c r="J99" s="37">
        <v>1364.5000000000002</v>
      </c>
      <c r="K99" s="28">
        <v>1324.2</v>
      </c>
      <c r="L99" s="28">
        <v>1292.3499999999999</v>
      </c>
      <c r="M99" s="28">
        <v>69.59675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544.70000000000005</v>
      </c>
      <c r="D100" s="37">
        <v>541.35</v>
      </c>
      <c r="E100" s="37">
        <v>535.35</v>
      </c>
      <c r="F100" s="37">
        <v>526</v>
      </c>
      <c r="G100" s="37">
        <v>520</v>
      </c>
      <c r="H100" s="37">
        <v>550.70000000000005</v>
      </c>
      <c r="I100" s="37">
        <v>556.70000000000005</v>
      </c>
      <c r="J100" s="37">
        <v>566.05000000000007</v>
      </c>
      <c r="K100" s="28">
        <v>547.35</v>
      </c>
      <c r="L100" s="28">
        <v>532</v>
      </c>
      <c r="M100" s="28">
        <v>26.077079999999999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1229.3499999999999</v>
      </c>
      <c r="D101" s="37">
        <v>1236.5</v>
      </c>
      <c r="E101" s="37">
        <v>1215.8499999999999</v>
      </c>
      <c r="F101" s="37">
        <v>1202.3499999999999</v>
      </c>
      <c r="G101" s="37">
        <v>1181.6999999999998</v>
      </c>
      <c r="H101" s="37">
        <v>1250</v>
      </c>
      <c r="I101" s="37">
        <v>1270.6500000000001</v>
      </c>
      <c r="J101" s="37">
        <v>1284.1500000000001</v>
      </c>
      <c r="K101" s="28">
        <v>1257.1500000000001</v>
      </c>
      <c r="L101" s="28">
        <v>1223</v>
      </c>
      <c r="M101" s="28">
        <v>5.8652499999999996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2590.15</v>
      </c>
      <c r="D102" s="37">
        <v>2582.85</v>
      </c>
      <c r="E102" s="37">
        <v>2552.2999999999997</v>
      </c>
      <c r="F102" s="37">
        <v>2514.4499999999998</v>
      </c>
      <c r="G102" s="37">
        <v>2483.8999999999996</v>
      </c>
      <c r="H102" s="37">
        <v>2620.6999999999998</v>
      </c>
      <c r="I102" s="37">
        <v>2651.25</v>
      </c>
      <c r="J102" s="37">
        <v>2689.1</v>
      </c>
      <c r="K102" s="28">
        <v>2613.4</v>
      </c>
      <c r="L102" s="28">
        <v>2545</v>
      </c>
      <c r="M102" s="28">
        <v>7.51633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429.1</v>
      </c>
      <c r="D103" s="37">
        <v>428.38333333333338</v>
      </c>
      <c r="E103" s="37">
        <v>421.76666666666677</v>
      </c>
      <c r="F103" s="37">
        <v>414.43333333333339</v>
      </c>
      <c r="G103" s="37">
        <v>407.81666666666678</v>
      </c>
      <c r="H103" s="37">
        <v>435.71666666666675</v>
      </c>
      <c r="I103" s="37">
        <v>442.33333333333343</v>
      </c>
      <c r="J103" s="37">
        <v>449.66666666666674</v>
      </c>
      <c r="K103" s="28">
        <v>435</v>
      </c>
      <c r="L103" s="28">
        <v>421.05</v>
      </c>
      <c r="M103" s="28">
        <v>97.039609999999996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1757.2</v>
      </c>
      <c r="D104" s="37">
        <v>1754.5666666666666</v>
      </c>
      <c r="E104" s="37">
        <v>1722.1333333333332</v>
      </c>
      <c r="F104" s="37">
        <v>1687.0666666666666</v>
      </c>
      <c r="G104" s="37">
        <v>1654.6333333333332</v>
      </c>
      <c r="H104" s="37">
        <v>1789.6333333333332</v>
      </c>
      <c r="I104" s="37">
        <v>1822.0666666666666</v>
      </c>
      <c r="J104" s="37">
        <v>1857.1333333333332</v>
      </c>
      <c r="K104" s="28">
        <v>1787</v>
      </c>
      <c r="L104" s="28">
        <v>1719.5</v>
      </c>
      <c r="M104" s="28">
        <v>19.08136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101.8</v>
      </c>
      <c r="D105" s="37">
        <v>102.2</v>
      </c>
      <c r="E105" s="37">
        <v>99.600000000000009</v>
      </c>
      <c r="F105" s="37">
        <v>97.4</v>
      </c>
      <c r="G105" s="37">
        <v>94.800000000000011</v>
      </c>
      <c r="H105" s="37">
        <v>104.4</v>
      </c>
      <c r="I105" s="37">
        <v>107</v>
      </c>
      <c r="J105" s="37">
        <v>109.2</v>
      </c>
      <c r="K105" s="28">
        <v>104.8</v>
      </c>
      <c r="L105" s="28">
        <v>100</v>
      </c>
      <c r="M105" s="28">
        <v>110.12735000000001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243.95</v>
      </c>
      <c r="D106" s="37">
        <v>243.13333333333335</v>
      </c>
      <c r="E106" s="37">
        <v>239.8666666666667</v>
      </c>
      <c r="F106" s="37">
        <v>235.78333333333336</v>
      </c>
      <c r="G106" s="37">
        <v>232.51666666666671</v>
      </c>
      <c r="H106" s="37">
        <v>247.2166666666667</v>
      </c>
      <c r="I106" s="37">
        <v>250.48333333333335</v>
      </c>
      <c r="J106" s="37">
        <v>254.56666666666669</v>
      </c>
      <c r="K106" s="28">
        <v>246.4</v>
      </c>
      <c r="L106" s="28">
        <v>239.05</v>
      </c>
      <c r="M106" s="28">
        <v>63.268140000000002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2325.9499999999998</v>
      </c>
      <c r="D107" s="37">
        <v>2318.8833333333332</v>
      </c>
      <c r="E107" s="37">
        <v>2289.7666666666664</v>
      </c>
      <c r="F107" s="37">
        <v>2253.583333333333</v>
      </c>
      <c r="G107" s="37">
        <v>2224.4666666666662</v>
      </c>
      <c r="H107" s="37">
        <v>2355.0666666666666</v>
      </c>
      <c r="I107" s="37">
        <v>2384.1833333333334</v>
      </c>
      <c r="J107" s="37">
        <v>2420.3666666666668</v>
      </c>
      <c r="K107" s="28">
        <v>2348</v>
      </c>
      <c r="L107" s="28">
        <v>2282.6999999999998</v>
      </c>
      <c r="M107" s="28">
        <v>25.995049999999999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293.64999999999998</v>
      </c>
      <c r="D108" s="37">
        <v>293.53333333333336</v>
      </c>
      <c r="E108" s="37">
        <v>290.2166666666667</v>
      </c>
      <c r="F108" s="37">
        <v>286.78333333333336</v>
      </c>
      <c r="G108" s="37">
        <v>283.4666666666667</v>
      </c>
      <c r="H108" s="37">
        <v>296.9666666666667</v>
      </c>
      <c r="I108" s="37">
        <v>300.28333333333342</v>
      </c>
      <c r="J108" s="37">
        <v>303.7166666666667</v>
      </c>
      <c r="K108" s="28">
        <v>296.85000000000002</v>
      </c>
      <c r="L108" s="28">
        <v>290.10000000000002</v>
      </c>
      <c r="M108" s="28">
        <v>5.9164599999999998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2201.6</v>
      </c>
      <c r="D109" s="37">
        <v>2188.6333333333337</v>
      </c>
      <c r="E109" s="37">
        <v>2165.2666666666673</v>
      </c>
      <c r="F109" s="37">
        <v>2128.9333333333338</v>
      </c>
      <c r="G109" s="37">
        <v>2105.5666666666675</v>
      </c>
      <c r="H109" s="37">
        <v>2224.9666666666672</v>
      </c>
      <c r="I109" s="37">
        <v>2248.333333333333</v>
      </c>
      <c r="J109" s="37">
        <v>2284.666666666667</v>
      </c>
      <c r="K109" s="28">
        <v>2212</v>
      </c>
      <c r="L109" s="28">
        <v>2152.3000000000002</v>
      </c>
      <c r="M109" s="28">
        <v>39.541670000000003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709.55</v>
      </c>
      <c r="D110" s="37">
        <v>705.04999999999984</v>
      </c>
      <c r="E110" s="37">
        <v>698.1999999999997</v>
      </c>
      <c r="F110" s="37">
        <v>686.84999999999991</v>
      </c>
      <c r="G110" s="37">
        <v>679.99999999999977</v>
      </c>
      <c r="H110" s="37">
        <v>716.39999999999964</v>
      </c>
      <c r="I110" s="37">
        <v>723.24999999999977</v>
      </c>
      <c r="J110" s="37">
        <v>734.59999999999957</v>
      </c>
      <c r="K110" s="28">
        <v>711.9</v>
      </c>
      <c r="L110" s="28">
        <v>693.7</v>
      </c>
      <c r="M110" s="28">
        <v>116.95528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1251.5999999999999</v>
      </c>
      <c r="D111" s="37">
        <v>1255.3500000000001</v>
      </c>
      <c r="E111" s="37">
        <v>1242.8000000000002</v>
      </c>
      <c r="F111" s="37">
        <v>1234</v>
      </c>
      <c r="G111" s="37">
        <v>1221.45</v>
      </c>
      <c r="H111" s="37">
        <v>1264.1500000000003</v>
      </c>
      <c r="I111" s="37">
        <v>1276.7</v>
      </c>
      <c r="J111" s="37">
        <v>1285.5000000000005</v>
      </c>
      <c r="K111" s="28">
        <v>1267.9000000000001</v>
      </c>
      <c r="L111" s="28">
        <v>1246.55</v>
      </c>
      <c r="M111" s="28">
        <v>5.2878600000000002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513.5</v>
      </c>
      <c r="D112" s="37">
        <v>512.01666666666665</v>
      </c>
      <c r="E112" s="37">
        <v>504.73333333333335</v>
      </c>
      <c r="F112" s="37">
        <v>495.9666666666667</v>
      </c>
      <c r="G112" s="37">
        <v>488.68333333333339</v>
      </c>
      <c r="H112" s="37">
        <v>520.7833333333333</v>
      </c>
      <c r="I112" s="37">
        <v>528.06666666666661</v>
      </c>
      <c r="J112" s="37">
        <v>536.83333333333326</v>
      </c>
      <c r="K112" s="28">
        <v>519.29999999999995</v>
      </c>
      <c r="L112" s="28">
        <v>503.25</v>
      </c>
      <c r="M112" s="28">
        <v>19.150400000000001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473.35</v>
      </c>
      <c r="D113" s="37">
        <v>474.38333333333338</v>
      </c>
      <c r="E113" s="37">
        <v>465.21666666666675</v>
      </c>
      <c r="F113" s="37">
        <v>457.08333333333337</v>
      </c>
      <c r="G113" s="37">
        <v>447.91666666666674</v>
      </c>
      <c r="H113" s="37">
        <v>482.51666666666677</v>
      </c>
      <c r="I113" s="37">
        <v>491.68333333333339</v>
      </c>
      <c r="J113" s="37">
        <v>499.81666666666678</v>
      </c>
      <c r="K113" s="28">
        <v>483.55</v>
      </c>
      <c r="L113" s="28">
        <v>466.25</v>
      </c>
      <c r="M113" s="28">
        <v>3.2048000000000001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36</v>
      </c>
      <c r="D114" s="37">
        <v>35.93333333333333</v>
      </c>
      <c r="E114" s="37">
        <v>35.566666666666663</v>
      </c>
      <c r="F114" s="37">
        <v>35.133333333333333</v>
      </c>
      <c r="G114" s="37">
        <v>34.766666666666666</v>
      </c>
      <c r="H114" s="37">
        <v>36.36666666666666</v>
      </c>
      <c r="I114" s="37">
        <v>36.73333333333332</v>
      </c>
      <c r="J114" s="37">
        <v>37.166666666666657</v>
      </c>
      <c r="K114" s="28">
        <v>36.299999999999997</v>
      </c>
      <c r="L114" s="28">
        <v>35.5</v>
      </c>
      <c r="M114" s="28">
        <v>215.72280000000001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280</v>
      </c>
      <c r="D115" s="37">
        <v>279.78333333333336</v>
      </c>
      <c r="E115" s="37">
        <v>277.2166666666667</v>
      </c>
      <c r="F115" s="37">
        <v>274.43333333333334</v>
      </c>
      <c r="G115" s="37">
        <v>271.86666666666667</v>
      </c>
      <c r="H115" s="37">
        <v>282.56666666666672</v>
      </c>
      <c r="I115" s="37">
        <v>285.13333333333344</v>
      </c>
      <c r="J115" s="37">
        <v>287.91666666666674</v>
      </c>
      <c r="K115" s="28">
        <v>282.35000000000002</v>
      </c>
      <c r="L115" s="28">
        <v>277</v>
      </c>
      <c r="M115" s="28">
        <v>323.70771000000002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4276.25</v>
      </c>
      <c r="D116" s="37">
        <v>4245.75</v>
      </c>
      <c r="E116" s="37">
        <v>4195.5</v>
      </c>
      <c r="F116" s="37">
        <v>4114.75</v>
      </c>
      <c r="G116" s="37">
        <v>4064.5</v>
      </c>
      <c r="H116" s="37">
        <v>4326.5</v>
      </c>
      <c r="I116" s="37">
        <v>4376.75</v>
      </c>
      <c r="J116" s="37">
        <v>4457.5</v>
      </c>
      <c r="K116" s="28">
        <v>4296</v>
      </c>
      <c r="L116" s="28">
        <v>4165</v>
      </c>
      <c r="M116" s="28">
        <v>1.06148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157.35</v>
      </c>
      <c r="D117" s="37">
        <v>156.28333333333333</v>
      </c>
      <c r="E117" s="37">
        <v>154.66666666666666</v>
      </c>
      <c r="F117" s="37">
        <v>151.98333333333332</v>
      </c>
      <c r="G117" s="37">
        <v>150.36666666666665</v>
      </c>
      <c r="H117" s="37">
        <v>158.96666666666667</v>
      </c>
      <c r="I117" s="37">
        <v>160.58333333333334</v>
      </c>
      <c r="J117" s="37">
        <v>163.26666666666668</v>
      </c>
      <c r="K117" s="28">
        <v>157.9</v>
      </c>
      <c r="L117" s="28">
        <v>153.6</v>
      </c>
      <c r="M117" s="28">
        <v>10.0945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223</v>
      </c>
      <c r="D118" s="37">
        <v>223.20000000000002</v>
      </c>
      <c r="E118" s="37">
        <v>220.60000000000002</v>
      </c>
      <c r="F118" s="37">
        <v>218.20000000000002</v>
      </c>
      <c r="G118" s="37">
        <v>215.60000000000002</v>
      </c>
      <c r="H118" s="37">
        <v>225.60000000000002</v>
      </c>
      <c r="I118" s="37">
        <v>228.2</v>
      </c>
      <c r="J118" s="37">
        <v>230.60000000000002</v>
      </c>
      <c r="K118" s="28">
        <v>225.8</v>
      </c>
      <c r="L118" s="28">
        <v>220.8</v>
      </c>
      <c r="M118" s="28">
        <v>64.036720000000003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116.95</v>
      </c>
      <c r="D119" s="37">
        <v>117.43333333333334</v>
      </c>
      <c r="E119" s="37">
        <v>115.66666666666667</v>
      </c>
      <c r="F119" s="37">
        <v>114.38333333333334</v>
      </c>
      <c r="G119" s="37">
        <v>112.61666666666667</v>
      </c>
      <c r="H119" s="37">
        <v>118.71666666666667</v>
      </c>
      <c r="I119" s="37">
        <v>120.48333333333332</v>
      </c>
      <c r="J119" s="37">
        <v>121.76666666666667</v>
      </c>
      <c r="K119" s="28">
        <v>119.2</v>
      </c>
      <c r="L119" s="28">
        <v>116.15</v>
      </c>
      <c r="M119" s="28">
        <v>161.58629999999999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662.25</v>
      </c>
      <c r="D120" s="37">
        <v>662.75</v>
      </c>
      <c r="E120" s="37">
        <v>655.5</v>
      </c>
      <c r="F120" s="37">
        <v>648.75</v>
      </c>
      <c r="G120" s="37">
        <v>641.5</v>
      </c>
      <c r="H120" s="37">
        <v>669.5</v>
      </c>
      <c r="I120" s="37">
        <v>676.75</v>
      </c>
      <c r="J120" s="37">
        <v>683.5</v>
      </c>
      <c r="K120" s="28">
        <v>670</v>
      </c>
      <c r="L120" s="28">
        <v>656</v>
      </c>
      <c r="M120" s="28">
        <v>13.804740000000001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21.5</v>
      </c>
      <c r="D121" s="37">
        <v>21.633333333333336</v>
      </c>
      <c r="E121" s="37">
        <v>21.316666666666674</v>
      </c>
      <c r="F121" s="37">
        <v>21.133333333333336</v>
      </c>
      <c r="G121" s="37">
        <v>20.816666666666674</v>
      </c>
      <c r="H121" s="37">
        <v>21.816666666666674</v>
      </c>
      <c r="I121" s="37">
        <v>22.133333333333336</v>
      </c>
      <c r="J121" s="37">
        <v>22.316666666666674</v>
      </c>
      <c r="K121" s="28">
        <v>21.95</v>
      </c>
      <c r="L121" s="28">
        <v>21.45</v>
      </c>
      <c r="M121" s="28">
        <v>65.396150000000006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381.3</v>
      </c>
      <c r="D122" s="37">
        <v>377.76666666666665</v>
      </c>
      <c r="E122" s="37">
        <v>372.58333333333331</v>
      </c>
      <c r="F122" s="37">
        <v>363.86666666666667</v>
      </c>
      <c r="G122" s="37">
        <v>358.68333333333334</v>
      </c>
      <c r="H122" s="37">
        <v>386.48333333333329</v>
      </c>
      <c r="I122" s="37">
        <v>391.66666666666669</v>
      </c>
      <c r="J122" s="37">
        <v>400.38333333333327</v>
      </c>
      <c r="K122" s="28">
        <v>382.95</v>
      </c>
      <c r="L122" s="28">
        <v>369.05</v>
      </c>
      <c r="M122" s="28">
        <v>37.934089999999998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201.85</v>
      </c>
      <c r="D123" s="37">
        <v>200.23333333333335</v>
      </c>
      <c r="E123" s="37">
        <v>197.8666666666667</v>
      </c>
      <c r="F123" s="37">
        <v>193.88333333333335</v>
      </c>
      <c r="G123" s="37">
        <v>191.51666666666671</v>
      </c>
      <c r="H123" s="37">
        <v>204.2166666666667</v>
      </c>
      <c r="I123" s="37">
        <v>206.58333333333337</v>
      </c>
      <c r="J123" s="37">
        <v>210.56666666666669</v>
      </c>
      <c r="K123" s="28">
        <v>202.6</v>
      </c>
      <c r="L123" s="28">
        <v>196.25</v>
      </c>
      <c r="M123" s="28">
        <v>22.795819999999999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896.5</v>
      </c>
      <c r="D124" s="37">
        <v>892.56666666666661</v>
      </c>
      <c r="E124" s="37">
        <v>885.13333333333321</v>
      </c>
      <c r="F124" s="37">
        <v>873.76666666666665</v>
      </c>
      <c r="G124" s="37">
        <v>866.33333333333326</v>
      </c>
      <c r="H124" s="37">
        <v>903.93333333333317</v>
      </c>
      <c r="I124" s="37">
        <v>911.36666666666656</v>
      </c>
      <c r="J124" s="37">
        <v>922.73333333333312</v>
      </c>
      <c r="K124" s="28">
        <v>900</v>
      </c>
      <c r="L124" s="28">
        <v>881.2</v>
      </c>
      <c r="M124" s="28">
        <v>22.864650000000001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3489.9</v>
      </c>
      <c r="D125" s="37">
        <v>3467.2833333333333</v>
      </c>
      <c r="E125" s="37">
        <v>3432.6166666666668</v>
      </c>
      <c r="F125" s="37">
        <v>3375.3333333333335</v>
      </c>
      <c r="G125" s="37">
        <v>3340.666666666667</v>
      </c>
      <c r="H125" s="37">
        <v>3524.5666666666666</v>
      </c>
      <c r="I125" s="37">
        <v>3559.2333333333336</v>
      </c>
      <c r="J125" s="37">
        <v>3616.5166666666664</v>
      </c>
      <c r="K125" s="28">
        <v>3501.95</v>
      </c>
      <c r="L125" s="28">
        <v>3410</v>
      </c>
      <c r="M125" s="28">
        <v>5.4163100000000002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1455.15</v>
      </c>
      <c r="D126" s="37">
        <v>1456.2</v>
      </c>
      <c r="E126" s="37">
        <v>1445.65</v>
      </c>
      <c r="F126" s="37">
        <v>1436.15</v>
      </c>
      <c r="G126" s="37">
        <v>1425.6000000000001</v>
      </c>
      <c r="H126" s="37">
        <v>1465.7</v>
      </c>
      <c r="I126" s="37">
        <v>1476.2499999999998</v>
      </c>
      <c r="J126" s="37">
        <v>1485.75</v>
      </c>
      <c r="K126" s="28">
        <v>1466.75</v>
      </c>
      <c r="L126" s="28">
        <v>1446.7</v>
      </c>
      <c r="M126" s="28">
        <v>104.88908000000001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1664.2</v>
      </c>
      <c r="D127" s="37">
        <v>1668.75</v>
      </c>
      <c r="E127" s="37">
        <v>1640.5</v>
      </c>
      <c r="F127" s="37">
        <v>1616.8</v>
      </c>
      <c r="G127" s="37">
        <v>1588.55</v>
      </c>
      <c r="H127" s="37">
        <v>1692.45</v>
      </c>
      <c r="I127" s="37">
        <v>1720.7</v>
      </c>
      <c r="J127" s="37">
        <v>1744.4</v>
      </c>
      <c r="K127" s="28">
        <v>1697</v>
      </c>
      <c r="L127" s="28">
        <v>1645.05</v>
      </c>
      <c r="M127" s="28">
        <v>4.6424000000000003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986.5</v>
      </c>
      <c r="D128" s="37">
        <v>981.44999999999993</v>
      </c>
      <c r="E128" s="37">
        <v>971.04999999999984</v>
      </c>
      <c r="F128" s="37">
        <v>955.59999999999991</v>
      </c>
      <c r="G128" s="37">
        <v>945.19999999999982</v>
      </c>
      <c r="H128" s="37">
        <v>996.89999999999986</v>
      </c>
      <c r="I128" s="37">
        <v>1007.3</v>
      </c>
      <c r="J128" s="37">
        <v>1022.7499999999999</v>
      </c>
      <c r="K128" s="28">
        <v>991.85</v>
      </c>
      <c r="L128" s="28">
        <v>966</v>
      </c>
      <c r="M128" s="28">
        <v>1.5846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293.35000000000002</v>
      </c>
      <c r="D129" s="37">
        <v>285.41666666666669</v>
      </c>
      <c r="E129" s="37">
        <v>277.13333333333338</v>
      </c>
      <c r="F129" s="37">
        <v>260.91666666666669</v>
      </c>
      <c r="G129" s="37">
        <v>252.63333333333338</v>
      </c>
      <c r="H129" s="37">
        <v>301.63333333333338</v>
      </c>
      <c r="I129" s="37">
        <v>309.91666666666669</v>
      </c>
      <c r="J129" s="37">
        <v>326.13333333333338</v>
      </c>
      <c r="K129" s="28">
        <v>293.7</v>
      </c>
      <c r="L129" s="28">
        <v>269.2</v>
      </c>
      <c r="M129" s="28">
        <v>18.06701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631.1</v>
      </c>
      <c r="D130" s="37">
        <v>627.36666666666667</v>
      </c>
      <c r="E130" s="37">
        <v>620.43333333333339</v>
      </c>
      <c r="F130" s="37">
        <v>609.76666666666677</v>
      </c>
      <c r="G130" s="37">
        <v>602.83333333333348</v>
      </c>
      <c r="H130" s="37">
        <v>638.0333333333333</v>
      </c>
      <c r="I130" s="37">
        <v>644.96666666666647</v>
      </c>
      <c r="J130" s="37">
        <v>655.63333333333321</v>
      </c>
      <c r="K130" s="28">
        <v>634.29999999999995</v>
      </c>
      <c r="L130" s="28">
        <v>616.70000000000005</v>
      </c>
      <c r="M130" s="28">
        <v>61.878680000000003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478.8</v>
      </c>
      <c r="D131" s="37">
        <v>476.81666666666666</v>
      </c>
      <c r="E131" s="37">
        <v>471.93333333333334</v>
      </c>
      <c r="F131" s="37">
        <v>465.06666666666666</v>
      </c>
      <c r="G131" s="37">
        <v>460.18333333333334</v>
      </c>
      <c r="H131" s="37">
        <v>483.68333333333334</v>
      </c>
      <c r="I131" s="37">
        <v>488.56666666666666</v>
      </c>
      <c r="J131" s="37">
        <v>495.43333333333334</v>
      </c>
      <c r="K131" s="28">
        <v>481.7</v>
      </c>
      <c r="L131" s="28">
        <v>469.95</v>
      </c>
      <c r="M131" s="28">
        <v>44.528730000000003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487.55</v>
      </c>
      <c r="D132" s="37">
        <v>487.7166666666667</v>
      </c>
      <c r="E132" s="37">
        <v>482.83333333333337</v>
      </c>
      <c r="F132" s="37">
        <v>478.11666666666667</v>
      </c>
      <c r="G132" s="37">
        <v>473.23333333333335</v>
      </c>
      <c r="H132" s="37">
        <v>492.43333333333339</v>
      </c>
      <c r="I132" s="37">
        <v>497.31666666666672</v>
      </c>
      <c r="J132" s="37">
        <v>502.03333333333342</v>
      </c>
      <c r="K132" s="28">
        <v>492.6</v>
      </c>
      <c r="L132" s="28">
        <v>483</v>
      </c>
      <c r="M132" s="28">
        <v>16.860109999999999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1829.15</v>
      </c>
      <c r="D133" s="37">
        <v>1821.1666666666667</v>
      </c>
      <c r="E133" s="37">
        <v>1802.4333333333334</v>
      </c>
      <c r="F133" s="37">
        <v>1775.7166666666667</v>
      </c>
      <c r="G133" s="37">
        <v>1756.9833333333333</v>
      </c>
      <c r="H133" s="37">
        <v>1847.8833333333334</v>
      </c>
      <c r="I133" s="37">
        <v>1866.6166666666666</v>
      </c>
      <c r="J133" s="37">
        <v>1893.3333333333335</v>
      </c>
      <c r="K133" s="28">
        <v>1839.9</v>
      </c>
      <c r="L133" s="28">
        <v>1794.45</v>
      </c>
      <c r="M133" s="28">
        <v>26.49672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76.400000000000006</v>
      </c>
      <c r="D134" s="37">
        <v>76.283333333333346</v>
      </c>
      <c r="E134" s="37">
        <v>75.366666666666688</v>
      </c>
      <c r="F134" s="37">
        <v>74.333333333333343</v>
      </c>
      <c r="G134" s="37">
        <v>73.416666666666686</v>
      </c>
      <c r="H134" s="37">
        <v>77.316666666666691</v>
      </c>
      <c r="I134" s="37">
        <v>78.233333333333348</v>
      </c>
      <c r="J134" s="37">
        <v>79.266666666666694</v>
      </c>
      <c r="K134" s="28">
        <v>77.2</v>
      </c>
      <c r="L134" s="28">
        <v>75.25</v>
      </c>
      <c r="M134" s="28">
        <v>53.034680000000002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3532.6</v>
      </c>
      <c r="D135" s="37">
        <v>3529.8833333333337</v>
      </c>
      <c r="E135" s="37">
        <v>3459.7666666666673</v>
      </c>
      <c r="F135" s="37">
        <v>3386.9333333333338</v>
      </c>
      <c r="G135" s="37">
        <v>3316.8166666666675</v>
      </c>
      <c r="H135" s="37">
        <v>3602.7166666666672</v>
      </c>
      <c r="I135" s="37">
        <v>3672.833333333333</v>
      </c>
      <c r="J135" s="37">
        <v>3745.666666666667</v>
      </c>
      <c r="K135" s="28">
        <v>3600</v>
      </c>
      <c r="L135" s="28">
        <v>3457.05</v>
      </c>
      <c r="M135" s="28">
        <v>3.9566400000000002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369.9</v>
      </c>
      <c r="D136" s="37">
        <v>369.09999999999997</v>
      </c>
      <c r="E136" s="37">
        <v>363.79999999999995</v>
      </c>
      <c r="F136" s="37">
        <v>357.7</v>
      </c>
      <c r="G136" s="37">
        <v>352.4</v>
      </c>
      <c r="H136" s="37">
        <v>375.19999999999993</v>
      </c>
      <c r="I136" s="37">
        <v>380.5</v>
      </c>
      <c r="J136" s="37">
        <v>386.59999999999991</v>
      </c>
      <c r="K136" s="28">
        <v>374.4</v>
      </c>
      <c r="L136" s="28">
        <v>363</v>
      </c>
      <c r="M136" s="28">
        <v>55.682000000000002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4043.5</v>
      </c>
      <c r="D137" s="37">
        <v>4037.25</v>
      </c>
      <c r="E137" s="37">
        <v>3989.5</v>
      </c>
      <c r="F137" s="37">
        <v>3935.5</v>
      </c>
      <c r="G137" s="37">
        <v>3887.75</v>
      </c>
      <c r="H137" s="37">
        <v>4091.25</v>
      </c>
      <c r="I137" s="37">
        <v>4139</v>
      </c>
      <c r="J137" s="37">
        <v>4193</v>
      </c>
      <c r="K137" s="28">
        <v>4085</v>
      </c>
      <c r="L137" s="28">
        <v>3983.25</v>
      </c>
      <c r="M137" s="28">
        <v>4.9444900000000001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1610.1</v>
      </c>
      <c r="D138" s="37">
        <v>1594.8666666666668</v>
      </c>
      <c r="E138" s="37">
        <v>1576.2833333333335</v>
      </c>
      <c r="F138" s="37">
        <v>1542.4666666666667</v>
      </c>
      <c r="G138" s="37">
        <v>1523.8833333333334</v>
      </c>
      <c r="H138" s="37">
        <v>1628.6833333333336</v>
      </c>
      <c r="I138" s="37">
        <v>1647.2666666666667</v>
      </c>
      <c r="J138" s="37">
        <v>1681.0833333333337</v>
      </c>
      <c r="K138" s="28">
        <v>1613.45</v>
      </c>
      <c r="L138" s="28">
        <v>1561.05</v>
      </c>
      <c r="M138" s="28">
        <v>21.75224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574.5</v>
      </c>
      <c r="D139" s="37">
        <v>571.43333333333328</v>
      </c>
      <c r="E139" s="37">
        <v>566.76666666666654</v>
      </c>
      <c r="F139" s="37">
        <v>559.0333333333333</v>
      </c>
      <c r="G139" s="37">
        <v>554.36666666666656</v>
      </c>
      <c r="H139" s="37">
        <v>579.16666666666652</v>
      </c>
      <c r="I139" s="37">
        <v>583.83333333333326</v>
      </c>
      <c r="J139" s="37">
        <v>591.56666666666649</v>
      </c>
      <c r="K139" s="28">
        <v>576.1</v>
      </c>
      <c r="L139" s="28">
        <v>563.70000000000005</v>
      </c>
      <c r="M139" s="28">
        <v>7.4783499999999998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638.4</v>
      </c>
      <c r="D140" s="37">
        <v>636.80000000000007</v>
      </c>
      <c r="E140" s="37">
        <v>627.60000000000014</v>
      </c>
      <c r="F140" s="37">
        <v>616.80000000000007</v>
      </c>
      <c r="G140" s="37">
        <v>607.60000000000014</v>
      </c>
      <c r="H140" s="37">
        <v>647.60000000000014</v>
      </c>
      <c r="I140" s="37">
        <v>656.80000000000018</v>
      </c>
      <c r="J140" s="37">
        <v>667.60000000000014</v>
      </c>
      <c r="K140" s="28">
        <v>646</v>
      </c>
      <c r="L140" s="28">
        <v>626</v>
      </c>
      <c r="M140" s="28">
        <v>26.316569999999999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74104.95</v>
      </c>
      <c r="D141" s="37">
        <v>74254.566666666666</v>
      </c>
      <c r="E141" s="37">
        <v>73829.183333333334</v>
      </c>
      <c r="F141" s="37">
        <v>73553.416666666672</v>
      </c>
      <c r="G141" s="37">
        <v>73128.03333333334</v>
      </c>
      <c r="H141" s="37">
        <v>74530.333333333328</v>
      </c>
      <c r="I141" s="37">
        <v>74955.71666666666</v>
      </c>
      <c r="J141" s="37">
        <v>75231.483333333323</v>
      </c>
      <c r="K141" s="28">
        <v>74679.95</v>
      </c>
      <c r="L141" s="28">
        <v>73978.8</v>
      </c>
      <c r="M141" s="28">
        <v>7.7770000000000006E-2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762.7</v>
      </c>
      <c r="D142" s="37">
        <v>760.1</v>
      </c>
      <c r="E142" s="37">
        <v>755.2</v>
      </c>
      <c r="F142" s="37">
        <v>747.7</v>
      </c>
      <c r="G142" s="37">
        <v>742.80000000000007</v>
      </c>
      <c r="H142" s="37">
        <v>767.6</v>
      </c>
      <c r="I142" s="37">
        <v>772.49999999999989</v>
      </c>
      <c r="J142" s="37">
        <v>780</v>
      </c>
      <c r="K142" s="28">
        <v>765</v>
      </c>
      <c r="L142" s="28">
        <v>752.6</v>
      </c>
      <c r="M142" s="28">
        <v>2.10032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170.35</v>
      </c>
      <c r="D143" s="37">
        <v>171.18333333333331</v>
      </c>
      <c r="E143" s="37">
        <v>168.71666666666661</v>
      </c>
      <c r="F143" s="37">
        <v>167.08333333333331</v>
      </c>
      <c r="G143" s="37">
        <v>164.61666666666662</v>
      </c>
      <c r="H143" s="37">
        <v>172.81666666666661</v>
      </c>
      <c r="I143" s="37">
        <v>175.2833333333333</v>
      </c>
      <c r="J143" s="37">
        <v>176.9166666666666</v>
      </c>
      <c r="K143" s="28">
        <v>173.65</v>
      </c>
      <c r="L143" s="28">
        <v>169.55</v>
      </c>
      <c r="M143" s="28">
        <v>15.496180000000001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903.8</v>
      </c>
      <c r="D144" s="37">
        <v>901.26666666666677</v>
      </c>
      <c r="E144" s="37">
        <v>891.18333333333351</v>
      </c>
      <c r="F144" s="37">
        <v>878.56666666666672</v>
      </c>
      <c r="G144" s="37">
        <v>868.48333333333346</v>
      </c>
      <c r="H144" s="37">
        <v>913.88333333333355</v>
      </c>
      <c r="I144" s="37">
        <v>923.96666666666681</v>
      </c>
      <c r="J144" s="37">
        <v>936.5833333333336</v>
      </c>
      <c r="K144" s="28">
        <v>911.35</v>
      </c>
      <c r="L144" s="28">
        <v>888.65</v>
      </c>
      <c r="M144" s="28">
        <v>34.267560000000003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93.45</v>
      </c>
      <c r="D145" s="37">
        <v>94.483333333333334</v>
      </c>
      <c r="E145" s="37">
        <v>91.966666666666669</v>
      </c>
      <c r="F145" s="37">
        <v>90.483333333333334</v>
      </c>
      <c r="G145" s="37">
        <v>87.966666666666669</v>
      </c>
      <c r="H145" s="37">
        <v>95.966666666666669</v>
      </c>
      <c r="I145" s="37">
        <v>98.483333333333348</v>
      </c>
      <c r="J145" s="37">
        <v>99.966666666666669</v>
      </c>
      <c r="K145" s="28">
        <v>97</v>
      </c>
      <c r="L145" s="28">
        <v>93</v>
      </c>
      <c r="M145" s="28">
        <v>119.14978000000001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528.54999999999995</v>
      </c>
      <c r="D146" s="37">
        <v>522.48333333333335</v>
      </c>
      <c r="E146" s="37">
        <v>513.51666666666665</v>
      </c>
      <c r="F146" s="37">
        <v>498.48333333333329</v>
      </c>
      <c r="G146" s="37">
        <v>489.51666666666659</v>
      </c>
      <c r="H146" s="37">
        <v>537.51666666666665</v>
      </c>
      <c r="I146" s="37">
        <v>546.48333333333335</v>
      </c>
      <c r="J146" s="37">
        <v>561.51666666666677</v>
      </c>
      <c r="K146" s="28">
        <v>531.45000000000005</v>
      </c>
      <c r="L146" s="28">
        <v>507.45</v>
      </c>
      <c r="M146" s="28">
        <v>28.171530000000001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7586.6</v>
      </c>
      <c r="D147" s="37">
        <v>7561.833333333333</v>
      </c>
      <c r="E147" s="37">
        <v>7474.7666666666664</v>
      </c>
      <c r="F147" s="37">
        <v>7362.9333333333334</v>
      </c>
      <c r="G147" s="37">
        <v>7275.8666666666668</v>
      </c>
      <c r="H147" s="37">
        <v>7673.6666666666661</v>
      </c>
      <c r="I147" s="37">
        <v>7760.7333333333336</v>
      </c>
      <c r="J147" s="37">
        <v>7872.5666666666657</v>
      </c>
      <c r="K147" s="28">
        <v>7648.9</v>
      </c>
      <c r="L147" s="28">
        <v>7450</v>
      </c>
      <c r="M147" s="28">
        <v>7.42204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718.4</v>
      </c>
      <c r="D148" s="37">
        <v>715.1</v>
      </c>
      <c r="E148" s="37">
        <v>708.80000000000007</v>
      </c>
      <c r="F148" s="37">
        <v>699.2</v>
      </c>
      <c r="G148" s="37">
        <v>692.90000000000009</v>
      </c>
      <c r="H148" s="37">
        <v>724.7</v>
      </c>
      <c r="I148" s="37">
        <v>731</v>
      </c>
      <c r="J148" s="37">
        <v>740.6</v>
      </c>
      <c r="K148" s="28">
        <v>721.4</v>
      </c>
      <c r="L148" s="28">
        <v>705.5</v>
      </c>
      <c r="M148" s="28">
        <v>2.6787399999999999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2899.85</v>
      </c>
      <c r="D149" s="37">
        <v>2891.6333333333332</v>
      </c>
      <c r="E149" s="37">
        <v>2858.2166666666662</v>
      </c>
      <c r="F149" s="37">
        <v>2816.583333333333</v>
      </c>
      <c r="G149" s="37">
        <v>2783.1666666666661</v>
      </c>
      <c r="H149" s="37">
        <v>2933.2666666666664</v>
      </c>
      <c r="I149" s="37">
        <v>2966.6833333333334</v>
      </c>
      <c r="J149" s="37">
        <v>3008.3166666666666</v>
      </c>
      <c r="K149" s="28">
        <v>2925.05</v>
      </c>
      <c r="L149" s="28">
        <v>2850</v>
      </c>
      <c r="M149" s="28">
        <v>7.0197099999999999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2459.0500000000002</v>
      </c>
      <c r="D150" s="37">
        <v>2476.4</v>
      </c>
      <c r="E150" s="37">
        <v>2432.9500000000003</v>
      </c>
      <c r="F150" s="37">
        <v>2406.8500000000004</v>
      </c>
      <c r="G150" s="37">
        <v>2363.4000000000005</v>
      </c>
      <c r="H150" s="37">
        <v>2502.5</v>
      </c>
      <c r="I150" s="37">
        <v>2545.9499999999998</v>
      </c>
      <c r="J150" s="37">
        <v>2572.0499999999997</v>
      </c>
      <c r="K150" s="28">
        <v>2519.85</v>
      </c>
      <c r="L150" s="28">
        <v>2450.3000000000002</v>
      </c>
      <c r="M150" s="28">
        <v>2.63903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1159.8499999999999</v>
      </c>
      <c r="D151" s="37">
        <v>1161.95</v>
      </c>
      <c r="E151" s="37">
        <v>1148.9000000000001</v>
      </c>
      <c r="F151" s="37">
        <v>1137.95</v>
      </c>
      <c r="G151" s="37">
        <v>1124.9000000000001</v>
      </c>
      <c r="H151" s="37">
        <v>1172.9000000000001</v>
      </c>
      <c r="I151" s="37">
        <v>1185.9499999999998</v>
      </c>
      <c r="J151" s="37">
        <v>1196.9000000000001</v>
      </c>
      <c r="K151" s="28">
        <v>1175</v>
      </c>
      <c r="L151" s="28">
        <v>1151</v>
      </c>
      <c r="M151" s="28">
        <v>7.7696300000000003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699.05</v>
      </c>
      <c r="D152" s="37">
        <v>700.55000000000007</v>
      </c>
      <c r="E152" s="37">
        <v>692.50000000000011</v>
      </c>
      <c r="F152" s="37">
        <v>685.95</v>
      </c>
      <c r="G152" s="37">
        <v>677.90000000000009</v>
      </c>
      <c r="H152" s="37">
        <v>707.10000000000014</v>
      </c>
      <c r="I152" s="37">
        <v>715.15000000000009</v>
      </c>
      <c r="J152" s="37">
        <v>721.70000000000016</v>
      </c>
      <c r="K152" s="28">
        <v>708.6</v>
      </c>
      <c r="L152" s="28">
        <v>694</v>
      </c>
      <c r="M152" s="28">
        <v>0.88263000000000003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146.44999999999999</v>
      </c>
      <c r="D153" s="37">
        <v>145.35</v>
      </c>
      <c r="E153" s="37">
        <v>143.85</v>
      </c>
      <c r="F153" s="37">
        <v>141.25</v>
      </c>
      <c r="G153" s="37">
        <v>139.75</v>
      </c>
      <c r="H153" s="37">
        <v>147.94999999999999</v>
      </c>
      <c r="I153" s="37">
        <v>149.44999999999999</v>
      </c>
      <c r="J153" s="37">
        <v>152.04999999999998</v>
      </c>
      <c r="K153" s="28">
        <v>146.85</v>
      </c>
      <c r="L153" s="28">
        <v>142.75</v>
      </c>
      <c r="M153" s="28">
        <v>59.024059999999999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149.6</v>
      </c>
      <c r="D154" s="37">
        <v>149.39999999999998</v>
      </c>
      <c r="E154" s="37">
        <v>147.84999999999997</v>
      </c>
      <c r="F154" s="37">
        <v>146.1</v>
      </c>
      <c r="G154" s="37">
        <v>144.54999999999998</v>
      </c>
      <c r="H154" s="37">
        <v>151.14999999999995</v>
      </c>
      <c r="I154" s="37">
        <v>152.69999999999996</v>
      </c>
      <c r="J154" s="37">
        <v>154.44999999999993</v>
      </c>
      <c r="K154" s="28">
        <v>150.94999999999999</v>
      </c>
      <c r="L154" s="28">
        <v>147.65</v>
      </c>
      <c r="M154" s="28">
        <v>178.41739000000001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98.95</v>
      </c>
      <c r="D155" s="37">
        <v>98.25</v>
      </c>
      <c r="E155" s="37">
        <v>97.05</v>
      </c>
      <c r="F155" s="37">
        <v>95.149999999999991</v>
      </c>
      <c r="G155" s="37">
        <v>93.949999999999989</v>
      </c>
      <c r="H155" s="37">
        <v>100.15</v>
      </c>
      <c r="I155" s="37">
        <v>101.35</v>
      </c>
      <c r="J155" s="37">
        <v>103.25000000000001</v>
      </c>
      <c r="K155" s="28">
        <v>99.45</v>
      </c>
      <c r="L155" s="28">
        <v>96.35</v>
      </c>
      <c r="M155" s="28">
        <v>135.65456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3786.35</v>
      </c>
      <c r="D156" s="37">
        <v>3773.2833333333333</v>
      </c>
      <c r="E156" s="37">
        <v>3702.5666666666666</v>
      </c>
      <c r="F156" s="37">
        <v>3618.7833333333333</v>
      </c>
      <c r="G156" s="37">
        <v>3548.0666666666666</v>
      </c>
      <c r="H156" s="37">
        <v>3857.0666666666666</v>
      </c>
      <c r="I156" s="37">
        <v>3927.7833333333328</v>
      </c>
      <c r="J156" s="37">
        <v>4011.5666666666666</v>
      </c>
      <c r="K156" s="28">
        <v>3844</v>
      </c>
      <c r="L156" s="28">
        <v>3689.5</v>
      </c>
      <c r="M156" s="28">
        <v>2.2990200000000001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16862</v>
      </c>
      <c r="D157" s="37">
        <v>16690.683333333334</v>
      </c>
      <c r="E157" s="37">
        <v>16421.366666666669</v>
      </c>
      <c r="F157" s="37">
        <v>15980.733333333334</v>
      </c>
      <c r="G157" s="37">
        <v>15711.416666666668</v>
      </c>
      <c r="H157" s="37">
        <v>17131.316666666669</v>
      </c>
      <c r="I157" s="37">
        <v>17400.633333333335</v>
      </c>
      <c r="J157" s="37">
        <v>17841.26666666667</v>
      </c>
      <c r="K157" s="28">
        <v>16960</v>
      </c>
      <c r="L157" s="28">
        <v>16250.05</v>
      </c>
      <c r="M157" s="28">
        <v>1.52477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267.95</v>
      </c>
      <c r="D158" s="37">
        <v>267.13333333333333</v>
      </c>
      <c r="E158" s="37">
        <v>264.96666666666664</v>
      </c>
      <c r="F158" s="37">
        <v>261.98333333333329</v>
      </c>
      <c r="G158" s="37">
        <v>259.81666666666661</v>
      </c>
      <c r="H158" s="37">
        <v>270.11666666666667</v>
      </c>
      <c r="I158" s="37">
        <v>272.28333333333342</v>
      </c>
      <c r="J158" s="37">
        <v>275.26666666666671</v>
      </c>
      <c r="K158" s="28">
        <v>269.3</v>
      </c>
      <c r="L158" s="28">
        <v>264.14999999999998</v>
      </c>
      <c r="M158" s="28">
        <v>5.9338899999999999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799.35</v>
      </c>
      <c r="D159" s="37">
        <v>803.41666666666663</v>
      </c>
      <c r="E159" s="37">
        <v>785.83333333333326</v>
      </c>
      <c r="F159" s="37">
        <v>772.31666666666661</v>
      </c>
      <c r="G159" s="37">
        <v>754.73333333333323</v>
      </c>
      <c r="H159" s="37">
        <v>816.93333333333328</v>
      </c>
      <c r="I159" s="37">
        <v>834.51666666666654</v>
      </c>
      <c r="J159" s="37">
        <v>848.0333333333333</v>
      </c>
      <c r="K159" s="28">
        <v>821</v>
      </c>
      <c r="L159" s="28">
        <v>789.9</v>
      </c>
      <c r="M159" s="28">
        <v>9.2212099999999992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161.9</v>
      </c>
      <c r="D160" s="37">
        <v>161.93333333333337</v>
      </c>
      <c r="E160" s="37">
        <v>160.06666666666672</v>
      </c>
      <c r="F160" s="37">
        <v>158.23333333333335</v>
      </c>
      <c r="G160" s="37">
        <v>156.3666666666667</v>
      </c>
      <c r="H160" s="37">
        <v>163.76666666666674</v>
      </c>
      <c r="I160" s="37">
        <v>165.63333333333335</v>
      </c>
      <c r="J160" s="37">
        <v>167.46666666666675</v>
      </c>
      <c r="K160" s="28">
        <v>163.80000000000001</v>
      </c>
      <c r="L160" s="28">
        <v>160.1</v>
      </c>
      <c r="M160" s="28">
        <v>72.356539999999995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239.4</v>
      </c>
      <c r="D161" s="37">
        <v>239.19999999999996</v>
      </c>
      <c r="E161" s="37">
        <v>236.89999999999992</v>
      </c>
      <c r="F161" s="37">
        <v>234.39999999999995</v>
      </c>
      <c r="G161" s="37">
        <v>232.09999999999991</v>
      </c>
      <c r="H161" s="37">
        <v>241.69999999999993</v>
      </c>
      <c r="I161" s="37">
        <v>243.99999999999994</v>
      </c>
      <c r="J161" s="37">
        <v>246.49999999999994</v>
      </c>
      <c r="K161" s="28">
        <v>241.5</v>
      </c>
      <c r="L161" s="28">
        <v>236.7</v>
      </c>
      <c r="M161" s="28">
        <v>8.5124600000000008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2618.35</v>
      </c>
      <c r="D162" s="37">
        <v>2637.15</v>
      </c>
      <c r="E162" s="37">
        <v>2585.3000000000002</v>
      </c>
      <c r="F162" s="37">
        <v>2552.25</v>
      </c>
      <c r="G162" s="37">
        <v>2500.4</v>
      </c>
      <c r="H162" s="37">
        <v>2670.2000000000003</v>
      </c>
      <c r="I162" s="37">
        <v>2722.0499999999997</v>
      </c>
      <c r="J162" s="37">
        <v>2755.1000000000004</v>
      </c>
      <c r="K162" s="28">
        <v>2689</v>
      </c>
      <c r="L162" s="28">
        <v>2604.1</v>
      </c>
      <c r="M162" s="28">
        <v>2.4415800000000001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42568.6</v>
      </c>
      <c r="D163" s="37">
        <v>42577.566666666673</v>
      </c>
      <c r="E163" s="37">
        <v>42243.133333333346</v>
      </c>
      <c r="F163" s="37">
        <v>41917.666666666672</v>
      </c>
      <c r="G163" s="37">
        <v>41583.233333333344</v>
      </c>
      <c r="H163" s="37">
        <v>42903.033333333347</v>
      </c>
      <c r="I163" s="37">
        <v>43237.466666666682</v>
      </c>
      <c r="J163" s="37">
        <v>43562.933333333349</v>
      </c>
      <c r="K163" s="28">
        <v>42912</v>
      </c>
      <c r="L163" s="28">
        <v>42252.1</v>
      </c>
      <c r="M163" s="28">
        <v>0.17876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227.95</v>
      </c>
      <c r="D164" s="37">
        <v>225.81666666666663</v>
      </c>
      <c r="E164" s="37">
        <v>223.03333333333327</v>
      </c>
      <c r="F164" s="37">
        <v>218.11666666666665</v>
      </c>
      <c r="G164" s="37">
        <v>215.33333333333329</v>
      </c>
      <c r="H164" s="37">
        <v>230.73333333333326</v>
      </c>
      <c r="I164" s="37">
        <v>233.51666666666662</v>
      </c>
      <c r="J164" s="37">
        <v>238.43333333333325</v>
      </c>
      <c r="K164" s="28">
        <v>228.6</v>
      </c>
      <c r="L164" s="28">
        <v>220.9</v>
      </c>
      <c r="M164" s="28">
        <v>28.703289999999999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4353.8999999999996</v>
      </c>
      <c r="D165" s="37">
        <v>4328.0333333333328</v>
      </c>
      <c r="E165" s="37">
        <v>4266.0666666666657</v>
      </c>
      <c r="F165" s="37">
        <v>4178.2333333333327</v>
      </c>
      <c r="G165" s="37">
        <v>4116.2666666666655</v>
      </c>
      <c r="H165" s="37">
        <v>4415.8666666666659</v>
      </c>
      <c r="I165" s="37">
        <v>4477.833333333333</v>
      </c>
      <c r="J165" s="37">
        <v>4565.6666666666661</v>
      </c>
      <c r="K165" s="28">
        <v>4390</v>
      </c>
      <c r="L165" s="28">
        <v>4240.2</v>
      </c>
      <c r="M165" s="28">
        <v>0.12604000000000001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2139.4499999999998</v>
      </c>
      <c r="D166" s="37">
        <v>2125.7000000000003</v>
      </c>
      <c r="E166" s="37">
        <v>2104.1000000000004</v>
      </c>
      <c r="F166" s="37">
        <v>2068.75</v>
      </c>
      <c r="G166" s="37">
        <v>2047.15</v>
      </c>
      <c r="H166" s="37">
        <v>2161.0500000000006</v>
      </c>
      <c r="I166" s="37">
        <v>2182.65</v>
      </c>
      <c r="J166" s="37">
        <v>2218.0000000000009</v>
      </c>
      <c r="K166" s="28">
        <v>2147.3000000000002</v>
      </c>
      <c r="L166" s="28">
        <v>2090.35</v>
      </c>
      <c r="M166" s="28">
        <v>5.8652800000000003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1916.35</v>
      </c>
      <c r="D167" s="37">
        <v>1920.3166666666666</v>
      </c>
      <c r="E167" s="37">
        <v>1897.6333333333332</v>
      </c>
      <c r="F167" s="37">
        <v>1878.9166666666665</v>
      </c>
      <c r="G167" s="37">
        <v>1856.2333333333331</v>
      </c>
      <c r="H167" s="37">
        <v>1939.0333333333333</v>
      </c>
      <c r="I167" s="37">
        <v>1961.7166666666667</v>
      </c>
      <c r="J167" s="37">
        <v>1980.4333333333334</v>
      </c>
      <c r="K167" s="28">
        <v>1943</v>
      </c>
      <c r="L167" s="28">
        <v>1901.6</v>
      </c>
      <c r="M167" s="28">
        <v>3.2658299999999998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2556.5500000000002</v>
      </c>
      <c r="D168" s="37">
        <v>2548.9500000000003</v>
      </c>
      <c r="E168" s="37">
        <v>2528.4000000000005</v>
      </c>
      <c r="F168" s="37">
        <v>2500.2500000000005</v>
      </c>
      <c r="G168" s="37">
        <v>2479.7000000000007</v>
      </c>
      <c r="H168" s="37">
        <v>2577.1000000000004</v>
      </c>
      <c r="I168" s="37">
        <v>2597.6500000000005</v>
      </c>
      <c r="J168" s="37">
        <v>2625.8</v>
      </c>
      <c r="K168" s="28">
        <v>2569.5</v>
      </c>
      <c r="L168" s="28">
        <v>2520.8000000000002</v>
      </c>
      <c r="M168" s="28">
        <v>1.5937699999999999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108.85</v>
      </c>
      <c r="D169" s="37">
        <v>108.83333333333333</v>
      </c>
      <c r="E169" s="37">
        <v>108.06666666666666</v>
      </c>
      <c r="F169" s="37">
        <v>107.28333333333333</v>
      </c>
      <c r="G169" s="37">
        <v>106.51666666666667</v>
      </c>
      <c r="H169" s="37">
        <v>109.61666666666666</v>
      </c>
      <c r="I169" s="37">
        <v>110.38333333333334</v>
      </c>
      <c r="J169" s="37">
        <v>111.16666666666666</v>
      </c>
      <c r="K169" s="28">
        <v>109.6</v>
      </c>
      <c r="L169" s="28">
        <v>108.05</v>
      </c>
      <c r="M169" s="28">
        <v>21.46331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229.05</v>
      </c>
      <c r="D170" s="37">
        <v>229.63333333333333</v>
      </c>
      <c r="E170" s="37">
        <v>226.16666666666666</v>
      </c>
      <c r="F170" s="37">
        <v>223.28333333333333</v>
      </c>
      <c r="G170" s="37">
        <v>219.81666666666666</v>
      </c>
      <c r="H170" s="37">
        <v>232.51666666666665</v>
      </c>
      <c r="I170" s="37">
        <v>235.98333333333335</v>
      </c>
      <c r="J170" s="37">
        <v>238.86666666666665</v>
      </c>
      <c r="K170" s="28">
        <v>233.1</v>
      </c>
      <c r="L170" s="28">
        <v>226.75</v>
      </c>
      <c r="M170" s="28">
        <v>113.61211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441.85</v>
      </c>
      <c r="D171" s="37">
        <v>436.25</v>
      </c>
      <c r="E171" s="37">
        <v>428.1</v>
      </c>
      <c r="F171" s="37">
        <v>414.35</v>
      </c>
      <c r="G171" s="37">
        <v>406.20000000000005</v>
      </c>
      <c r="H171" s="37">
        <v>450</v>
      </c>
      <c r="I171" s="37">
        <v>458.15</v>
      </c>
      <c r="J171" s="37">
        <v>471.9</v>
      </c>
      <c r="K171" s="28">
        <v>444.4</v>
      </c>
      <c r="L171" s="28">
        <v>422.5</v>
      </c>
      <c r="M171" s="28">
        <v>3.2732800000000002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13177.2</v>
      </c>
      <c r="D172" s="37">
        <v>13125.616666666667</v>
      </c>
      <c r="E172" s="37">
        <v>13051.583333333334</v>
      </c>
      <c r="F172" s="37">
        <v>12925.966666666667</v>
      </c>
      <c r="G172" s="37">
        <v>12851.933333333334</v>
      </c>
      <c r="H172" s="37">
        <v>13251.233333333334</v>
      </c>
      <c r="I172" s="37">
        <v>13325.266666666666</v>
      </c>
      <c r="J172" s="37">
        <v>13450.883333333333</v>
      </c>
      <c r="K172" s="28">
        <v>13199.65</v>
      </c>
      <c r="L172" s="28">
        <v>13000</v>
      </c>
      <c r="M172" s="28">
        <v>1.4080000000000001E-2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29.95</v>
      </c>
      <c r="D173" s="37">
        <v>29.849999999999998</v>
      </c>
      <c r="E173" s="37">
        <v>29.649999999999995</v>
      </c>
      <c r="F173" s="37">
        <v>29.349999999999998</v>
      </c>
      <c r="G173" s="37">
        <v>29.149999999999995</v>
      </c>
      <c r="H173" s="37">
        <v>30.149999999999995</v>
      </c>
      <c r="I173" s="37">
        <v>30.349999999999998</v>
      </c>
      <c r="J173" s="37">
        <v>30.649999999999995</v>
      </c>
      <c r="K173" s="28">
        <v>30.05</v>
      </c>
      <c r="L173" s="28">
        <v>29.55</v>
      </c>
      <c r="M173" s="28">
        <v>247.93799000000001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117.05</v>
      </c>
      <c r="D174" s="37">
        <v>116.45</v>
      </c>
      <c r="E174" s="37">
        <v>114.65</v>
      </c>
      <c r="F174" s="37">
        <v>112.25</v>
      </c>
      <c r="G174" s="37">
        <v>110.45</v>
      </c>
      <c r="H174" s="37">
        <v>118.85000000000001</v>
      </c>
      <c r="I174" s="37">
        <v>120.64999999999999</v>
      </c>
      <c r="J174" s="37">
        <v>123.05000000000001</v>
      </c>
      <c r="K174" s="28">
        <v>118.25</v>
      </c>
      <c r="L174" s="28">
        <v>114.05</v>
      </c>
      <c r="M174" s="28">
        <v>109.29646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117.75</v>
      </c>
      <c r="D175" s="37">
        <v>117.60000000000001</v>
      </c>
      <c r="E175" s="37">
        <v>116.95000000000002</v>
      </c>
      <c r="F175" s="37">
        <v>116.15</v>
      </c>
      <c r="G175" s="37">
        <v>115.50000000000001</v>
      </c>
      <c r="H175" s="37">
        <v>118.40000000000002</v>
      </c>
      <c r="I175" s="37">
        <v>119.05000000000003</v>
      </c>
      <c r="J175" s="37">
        <v>119.85000000000002</v>
      </c>
      <c r="K175" s="28">
        <v>118.25</v>
      </c>
      <c r="L175" s="28">
        <v>116.8</v>
      </c>
      <c r="M175" s="28">
        <v>18.991530000000001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2624.45</v>
      </c>
      <c r="D176" s="37">
        <v>2590.2833333333333</v>
      </c>
      <c r="E176" s="37">
        <v>2536.1666666666665</v>
      </c>
      <c r="F176" s="37">
        <v>2447.8833333333332</v>
      </c>
      <c r="G176" s="37">
        <v>2393.7666666666664</v>
      </c>
      <c r="H176" s="37">
        <v>2678.5666666666666</v>
      </c>
      <c r="I176" s="37">
        <v>2732.6833333333334</v>
      </c>
      <c r="J176" s="37">
        <v>2820.9666666666667</v>
      </c>
      <c r="K176" s="28">
        <v>2644.4</v>
      </c>
      <c r="L176" s="28">
        <v>2502</v>
      </c>
      <c r="M176" s="28">
        <v>100.57508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741.4</v>
      </c>
      <c r="D177" s="37">
        <v>738.88333333333333</v>
      </c>
      <c r="E177" s="37">
        <v>732.76666666666665</v>
      </c>
      <c r="F177" s="37">
        <v>724.13333333333333</v>
      </c>
      <c r="G177" s="37">
        <v>718.01666666666665</v>
      </c>
      <c r="H177" s="37">
        <v>747.51666666666665</v>
      </c>
      <c r="I177" s="37">
        <v>753.63333333333321</v>
      </c>
      <c r="J177" s="37">
        <v>762.26666666666665</v>
      </c>
      <c r="K177" s="28">
        <v>745</v>
      </c>
      <c r="L177" s="28">
        <v>730.25</v>
      </c>
      <c r="M177" s="28">
        <v>9.8377700000000008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1071.3499999999999</v>
      </c>
      <c r="D178" s="37">
        <v>1072.0666666666666</v>
      </c>
      <c r="E178" s="37">
        <v>1060.6333333333332</v>
      </c>
      <c r="F178" s="37">
        <v>1049.9166666666665</v>
      </c>
      <c r="G178" s="37">
        <v>1038.4833333333331</v>
      </c>
      <c r="H178" s="37">
        <v>1082.7833333333333</v>
      </c>
      <c r="I178" s="37">
        <v>1094.2166666666667</v>
      </c>
      <c r="J178" s="37">
        <v>1104.9333333333334</v>
      </c>
      <c r="K178" s="28">
        <v>1083.5</v>
      </c>
      <c r="L178" s="28">
        <v>1061.3499999999999</v>
      </c>
      <c r="M178" s="28">
        <v>9.4117499999999996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2337.6999999999998</v>
      </c>
      <c r="D179" s="37">
        <v>2344.8333333333335</v>
      </c>
      <c r="E179" s="37">
        <v>2305.8666666666668</v>
      </c>
      <c r="F179" s="37">
        <v>2274.0333333333333</v>
      </c>
      <c r="G179" s="37">
        <v>2235.0666666666666</v>
      </c>
      <c r="H179" s="37">
        <v>2376.666666666667</v>
      </c>
      <c r="I179" s="37">
        <v>2415.6333333333332</v>
      </c>
      <c r="J179" s="37">
        <v>2447.4666666666672</v>
      </c>
      <c r="K179" s="28">
        <v>2383.8000000000002</v>
      </c>
      <c r="L179" s="28">
        <v>2313</v>
      </c>
      <c r="M179" s="28">
        <v>4.6240300000000003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6579.15</v>
      </c>
      <c r="D180" s="37">
        <v>6599</v>
      </c>
      <c r="E180" s="37">
        <v>6548.15</v>
      </c>
      <c r="F180" s="37">
        <v>6517.15</v>
      </c>
      <c r="G180" s="37">
        <v>6466.2999999999993</v>
      </c>
      <c r="H180" s="37">
        <v>6630</v>
      </c>
      <c r="I180" s="37">
        <v>6680.85</v>
      </c>
      <c r="J180" s="37">
        <v>6711.85</v>
      </c>
      <c r="K180" s="28">
        <v>6649.85</v>
      </c>
      <c r="L180" s="28">
        <v>6568</v>
      </c>
      <c r="M180" s="28">
        <v>6.6339999999999996E-2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22001.200000000001</v>
      </c>
      <c r="D181" s="37">
        <v>22598.783333333336</v>
      </c>
      <c r="E181" s="37">
        <v>21222.566666666673</v>
      </c>
      <c r="F181" s="37">
        <v>20443.933333333338</v>
      </c>
      <c r="G181" s="37">
        <v>19067.716666666674</v>
      </c>
      <c r="H181" s="37">
        <v>23377.416666666672</v>
      </c>
      <c r="I181" s="37">
        <v>24753.633333333339</v>
      </c>
      <c r="J181" s="37">
        <v>25532.26666666667</v>
      </c>
      <c r="K181" s="28">
        <v>23975</v>
      </c>
      <c r="L181" s="28">
        <v>21820.15</v>
      </c>
      <c r="M181" s="28">
        <v>0.50619999999999998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1096</v>
      </c>
      <c r="D182" s="37">
        <v>1096.2</v>
      </c>
      <c r="E182" s="37">
        <v>1083.4000000000001</v>
      </c>
      <c r="F182" s="37">
        <v>1070.8</v>
      </c>
      <c r="G182" s="37">
        <v>1058</v>
      </c>
      <c r="H182" s="37">
        <v>1108.8000000000002</v>
      </c>
      <c r="I182" s="37">
        <v>1121.5999999999999</v>
      </c>
      <c r="J182" s="37">
        <v>1134.2000000000003</v>
      </c>
      <c r="K182" s="28">
        <v>1109</v>
      </c>
      <c r="L182" s="28">
        <v>1083.5999999999999</v>
      </c>
      <c r="M182" s="28">
        <v>6.5926299999999998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2372.3000000000002</v>
      </c>
      <c r="D183" s="37">
        <v>2354.4333333333334</v>
      </c>
      <c r="E183" s="37">
        <v>2328.8666666666668</v>
      </c>
      <c r="F183" s="37">
        <v>2285.4333333333334</v>
      </c>
      <c r="G183" s="37">
        <v>2259.8666666666668</v>
      </c>
      <c r="H183" s="37">
        <v>2397.8666666666668</v>
      </c>
      <c r="I183" s="37">
        <v>2423.4333333333334</v>
      </c>
      <c r="J183" s="37">
        <v>2466.8666666666668</v>
      </c>
      <c r="K183" s="28">
        <v>2380</v>
      </c>
      <c r="L183" s="28">
        <v>2311</v>
      </c>
      <c r="M183" s="28">
        <v>2.5238100000000001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462.4</v>
      </c>
      <c r="D184" s="37">
        <v>460.18333333333334</v>
      </c>
      <c r="E184" s="37">
        <v>456.36666666666667</v>
      </c>
      <c r="F184" s="37">
        <v>450.33333333333331</v>
      </c>
      <c r="G184" s="37">
        <v>446.51666666666665</v>
      </c>
      <c r="H184" s="37">
        <v>466.2166666666667</v>
      </c>
      <c r="I184" s="37">
        <v>470.03333333333342</v>
      </c>
      <c r="J184" s="37">
        <v>476.06666666666672</v>
      </c>
      <c r="K184" s="28">
        <v>464</v>
      </c>
      <c r="L184" s="28">
        <v>454.15</v>
      </c>
      <c r="M184" s="28">
        <v>135.96860000000001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83</v>
      </c>
      <c r="D185" s="37">
        <v>82.683333333333323</v>
      </c>
      <c r="E185" s="37">
        <v>81.916666666666643</v>
      </c>
      <c r="F185" s="37">
        <v>80.833333333333314</v>
      </c>
      <c r="G185" s="37">
        <v>80.066666666666634</v>
      </c>
      <c r="H185" s="37">
        <v>83.766666666666652</v>
      </c>
      <c r="I185" s="37">
        <v>84.533333333333331</v>
      </c>
      <c r="J185" s="37">
        <v>85.61666666666666</v>
      </c>
      <c r="K185" s="28">
        <v>83.45</v>
      </c>
      <c r="L185" s="28">
        <v>81.599999999999994</v>
      </c>
      <c r="M185" s="28">
        <v>300.11005999999998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915.65</v>
      </c>
      <c r="D186" s="37">
        <v>907.46666666666658</v>
      </c>
      <c r="E186" s="37">
        <v>897.23333333333312</v>
      </c>
      <c r="F186" s="37">
        <v>878.81666666666649</v>
      </c>
      <c r="G186" s="37">
        <v>868.58333333333303</v>
      </c>
      <c r="H186" s="37">
        <v>925.88333333333321</v>
      </c>
      <c r="I186" s="37">
        <v>936.11666666666656</v>
      </c>
      <c r="J186" s="37">
        <v>954.5333333333333</v>
      </c>
      <c r="K186" s="28">
        <v>917.7</v>
      </c>
      <c r="L186" s="28">
        <v>889.05</v>
      </c>
      <c r="M186" s="28">
        <v>28.779170000000001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438.35</v>
      </c>
      <c r="D187" s="37">
        <v>429.4666666666667</v>
      </c>
      <c r="E187" s="37">
        <v>416.38333333333338</v>
      </c>
      <c r="F187" s="37">
        <v>394.41666666666669</v>
      </c>
      <c r="G187" s="37">
        <v>381.33333333333337</v>
      </c>
      <c r="H187" s="37">
        <v>451.43333333333339</v>
      </c>
      <c r="I187" s="37">
        <v>464.51666666666665</v>
      </c>
      <c r="J187" s="37">
        <v>486.48333333333341</v>
      </c>
      <c r="K187" s="28">
        <v>442.55</v>
      </c>
      <c r="L187" s="28">
        <v>407.5</v>
      </c>
      <c r="M187" s="28">
        <v>13.921939999999999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559.5</v>
      </c>
      <c r="D188" s="37">
        <v>555.68333333333328</v>
      </c>
      <c r="E188" s="37">
        <v>549.11666666666656</v>
      </c>
      <c r="F188" s="37">
        <v>538.73333333333323</v>
      </c>
      <c r="G188" s="37">
        <v>532.16666666666652</v>
      </c>
      <c r="H188" s="37">
        <v>566.06666666666661</v>
      </c>
      <c r="I188" s="37">
        <v>572.63333333333344</v>
      </c>
      <c r="J188" s="37">
        <v>583.01666666666665</v>
      </c>
      <c r="K188" s="28">
        <v>562.25</v>
      </c>
      <c r="L188" s="28">
        <v>545.29999999999995</v>
      </c>
      <c r="M188" s="28">
        <v>1.25553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684.55</v>
      </c>
      <c r="D189" s="37">
        <v>686.0333333333333</v>
      </c>
      <c r="E189" s="37">
        <v>676.16666666666663</v>
      </c>
      <c r="F189" s="37">
        <v>667.7833333333333</v>
      </c>
      <c r="G189" s="37">
        <v>657.91666666666663</v>
      </c>
      <c r="H189" s="37">
        <v>694.41666666666663</v>
      </c>
      <c r="I189" s="37">
        <v>704.28333333333342</v>
      </c>
      <c r="J189" s="37">
        <v>712.66666666666663</v>
      </c>
      <c r="K189" s="28">
        <v>695.9</v>
      </c>
      <c r="L189" s="28">
        <v>677.65</v>
      </c>
      <c r="M189" s="28">
        <v>19.57573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989.15</v>
      </c>
      <c r="D190" s="37">
        <v>982.65</v>
      </c>
      <c r="E190" s="37">
        <v>970.8</v>
      </c>
      <c r="F190" s="37">
        <v>952.44999999999993</v>
      </c>
      <c r="G190" s="37">
        <v>940.59999999999991</v>
      </c>
      <c r="H190" s="37">
        <v>1001</v>
      </c>
      <c r="I190" s="37">
        <v>1012.8500000000001</v>
      </c>
      <c r="J190" s="37">
        <v>1031.2</v>
      </c>
      <c r="K190" s="28">
        <v>994.5</v>
      </c>
      <c r="L190" s="28">
        <v>964.3</v>
      </c>
      <c r="M190" s="28">
        <v>14.557320000000001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981.2</v>
      </c>
      <c r="D191" s="37">
        <v>981.68333333333339</v>
      </c>
      <c r="E191" s="37">
        <v>971.41666666666674</v>
      </c>
      <c r="F191" s="37">
        <v>961.63333333333333</v>
      </c>
      <c r="G191" s="37">
        <v>951.36666666666667</v>
      </c>
      <c r="H191" s="37">
        <v>991.46666666666681</v>
      </c>
      <c r="I191" s="37">
        <v>1001.7333333333335</v>
      </c>
      <c r="J191" s="37">
        <v>1011.5166666666669</v>
      </c>
      <c r="K191" s="28">
        <v>991.95</v>
      </c>
      <c r="L191" s="28">
        <v>971.9</v>
      </c>
      <c r="M191" s="28">
        <v>2.9431099999999999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3293</v>
      </c>
      <c r="D192" s="37">
        <v>3292.3166666666671</v>
      </c>
      <c r="E192" s="37">
        <v>3270.733333333334</v>
      </c>
      <c r="F192" s="37">
        <v>3248.4666666666672</v>
      </c>
      <c r="G192" s="37">
        <v>3226.8833333333341</v>
      </c>
      <c r="H192" s="37">
        <v>3314.5833333333339</v>
      </c>
      <c r="I192" s="37">
        <v>3336.166666666667</v>
      </c>
      <c r="J192" s="37">
        <v>3358.4333333333338</v>
      </c>
      <c r="K192" s="28">
        <v>3313.9</v>
      </c>
      <c r="L192" s="28">
        <v>3270.05</v>
      </c>
      <c r="M192" s="28">
        <v>30.651250000000001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739.6</v>
      </c>
      <c r="D193" s="37">
        <v>737.91666666666663</v>
      </c>
      <c r="E193" s="37">
        <v>733.08333333333326</v>
      </c>
      <c r="F193" s="37">
        <v>726.56666666666661</v>
      </c>
      <c r="G193" s="37">
        <v>721.73333333333323</v>
      </c>
      <c r="H193" s="37">
        <v>744.43333333333328</v>
      </c>
      <c r="I193" s="37">
        <v>749.26666666666654</v>
      </c>
      <c r="J193" s="37">
        <v>755.7833333333333</v>
      </c>
      <c r="K193" s="28">
        <v>742.75</v>
      </c>
      <c r="L193" s="28">
        <v>731.4</v>
      </c>
      <c r="M193" s="28">
        <v>12.05301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8412.4</v>
      </c>
      <c r="D194" s="37">
        <v>8449.6333333333332</v>
      </c>
      <c r="E194" s="37">
        <v>8278.7666666666664</v>
      </c>
      <c r="F194" s="37">
        <v>8145.1333333333332</v>
      </c>
      <c r="G194" s="37">
        <v>7974.2666666666664</v>
      </c>
      <c r="H194" s="37">
        <v>8583.2666666666664</v>
      </c>
      <c r="I194" s="37">
        <v>8754.1333333333314</v>
      </c>
      <c r="J194" s="37">
        <v>8887.7666666666664</v>
      </c>
      <c r="K194" s="28">
        <v>8620.5</v>
      </c>
      <c r="L194" s="28">
        <v>8316</v>
      </c>
      <c r="M194" s="28">
        <v>7.5043199999999999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418</v>
      </c>
      <c r="D195" s="37">
        <v>416.4666666666667</v>
      </c>
      <c r="E195" s="37">
        <v>411.53333333333342</v>
      </c>
      <c r="F195" s="37">
        <v>405.06666666666672</v>
      </c>
      <c r="G195" s="37">
        <v>400.13333333333344</v>
      </c>
      <c r="H195" s="37">
        <v>422.93333333333339</v>
      </c>
      <c r="I195" s="37">
        <v>427.86666666666667</v>
      </c>
      <c r="J195" s="37">
        <v>434.33333333333337</v>
      </c>
      <c r="K195" s="28">
        <v>421.4</v>
      </c>
      <c r="L195" s="28">
        <v>410</v>
      </c>
      <c r="M195" s="28">
        <v>235.04236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233.25</v>
      </c>
      <c r="D196" s="37">
        <v>233.16666666666666</v>
      </c>
      <c r="E196" s="37">
        <v>230.33333333333331</v>
      </c>
      <c r="F196" s="37">
        <v>227.41666666666666</v>
      </c>
      <c r="G196" s="37">
        <v>224.58333333333331</v>
      </c>
      <c r="H196" s="37">
        <v>236.08333333333331</v>
      </c>
      <c r="I196" s="37">
        <v>238.91666666666663</v>
      </c>
      <c r="J196" s="37">
        <v>241.83333333333331</v>
      </c>
      <c r="K196" s="28">
        <v>236</v>
      </c>
      <c r="L196" s="28">
        <v>230.25</v>
      </c>
      <c r="M196" s="28">
        <v>182.94157000000001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1170.5999999999999</v>
      </c>
      <c r="D197" s="37">
        <v>1163.3999999999999</v>
      </c>
      <c r="E197" s="37">
        <v>1148.3999999999996</v>
      </c>
      <c r="F197" s="37">
        <v>1126.1999999999998</v>
      </c>
      <c r="G197" s="37">
        <v>1111.1999999999996</v>
      </c>
      <c r="H197" s="37">
        <v>1185.5999999999997</v>
      </c>
      <c r="I197" s="37">
        <v>1200.6000000000001</v>
      </c>
      <c r="J197" s="37">
        <v>1222.7999999999997</v>
      </c>
      <c r="K197" s="28">
        <v>1178.4000000000001</v>
      </c>
      <c r="L197" s="28">
        <v>1141.2</v>
      </c>
      <c r="M197" s="28">
        <v>65.527500000000003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1130.9000000000001</v>
      </c>
      <c r="D198" s="37">
        <v>1126.8166666666666</v>
      </c>
      <c r="E198" s="37">
        <v>1118.8333333333333</v>
      </c>
      <c r="F198" s="37">
        <v>1106.7666666666667</v>
      </c>
      <c r="G198" s="37">
        <v>1098.7833333333333</v>
      </c>
      <c r="H198" s="37">
        <v>1138.8833333333332</v>
      </c>
      <c r="I198" s="37">
        <v>1146.8666666666668</v>
      </c>
      <c r="J198" s="37">
        <v>1158.9333333333332</v>
      </c>
      <c r="K198" s="28">
        <v>1134.8</v>
      </c>
      <c r="L198" s="28">
        <v>1114.75</v>
      </c>
      <c r="M198" s="28">
        <v>24.616510000000002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691.7</v>
      </c>
      <c r="D199" s="37">
        <v>691.43333333333339</v>
      </c>
      <c r="E199" s="37">
        <v>685.36666666666679</v>
      </c>
      <c r="F199" s="37">
        <v>679.03333333333342</v>
      </c>
      <c r="G199" s="37">
        <v>672.96666666666681</v>
      </c>
      <c r="H199" s="37">
        <v>697.76666666666677</v>
      </c>
      <c r="I199" s="37">
        <v>703.83333333333337</v>
      </c>
      <c r="J199" s="37">
        <v>710.16666666666674</v>
      </c>
      <c r="K199" s="28">
        <v>697.5</v>
      </c>
      <c r="L199" s="28">
        <v>685.1</v>
      </c>
      <c r="M199" s="28">
        <v>3.6871700000000001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2137.0500000000002</v>
      </c>
      <c r="D200" s="37">
        <v>2140.6</v>
      </c>
      <c r="E200" s="37">
        <v>2125.6499999999996</v>
      </c>
      <c r="F200" s="37">
        <v>2114.2499999999995</v>
      </c>
      <c r="G200" s="37">
        <v>2099.2999999999993</v>
      </c>
      <c r="H200" s="37">
        <v>2152</v>
      </c>
      <c r="I200" s="37">
        <v>2166.9499999999998</v>
      </c>
      <c r="J200" s="37">
        <v>2178.3500000000004</v>
      </c>
      <c r="K200" s="28">
        <v>2155.5500000000002</v>
      </c>
      <c r="L200" s="28">
        <v>2129.1999999999998</v>
      </c>
      <c r="M200" s="28">
        <v>10.175420000000001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2664.7</v>
      </c>
      <c r="D201" s="37">
        <v>2645.2000000000003</v>
      </c>
      <c r="E201" s="37">
        <v>2610.5000000000005</v>
      </c>
      <c r="F201" s="37">
        <v>2556.3000000000002</v>
      </c>
      <c r="G201" s="37">
        <v>2521.6000000000004</v>
      </c>
      <c r="H201" s="37">
        <v>2699.4000000000005</v>
      </c>
      <c r="I201" s="37">
        <v>2734.1000000000004</v>
      </c>
      <c r="J201" s="37">
        <v>2788.3000000000006</v>
      </c>
      <c r="K201" s="28">
        <v>2679.9</v>
      </c>
      <c r="L201" s="28">
        <v>2591</v>
      </c>
      <c r="M201" s="28">
        <v>4.3519600000000001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429.65</v>
      </c>
      <c r="D202" s="37">
        <v>428.23333333333329</v>
      </c>
      <c r="E202" s="37">
        <v>425.01666666666659</v>
      </c>
      <c r="F202" s="37">
        <v>420.38333333333333</v>
      </c>
      <c r="G202" s="37">
        <v>417.16666666666663</v>
      </c>
      <c r="H202" s="37">
        <v>432.86666666666656</v>
      </c>
      <c r="I202" s="37">
        <v>436.08333333333326</v>
      </c>
      <c r="J202" s="37">
        <v>440.71666666666653</v>
      </c>
      <c r="K202" s="28">
        <v>431.45</v>
      </c>
      <c r="L202" s="28">
        <v>423.6</v>
      </c>
      <c r="M202" s="28">
        <v>2.3754599999999999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1086.95</v>
      </c>
      <c r="D203" s="37">
        <v>1074.5166666666667</v>
      </c>
      <c r="E203" s="37">
        <v>1057.0333333333333</v>
      </c>
      <c r="F203" s="37">
        <v>1027.1166666666666</v>
      </c>
      <c r="G203" s="37">
        <v>1009.6333333333332</v>
      </c>
      <c r="H203" s="37">
        <v>1104.4333333333334</v>
      </c>
      <c r="I203" s="37">
        <v>1121.9166666666665</v>
      </c>
      <c r="J203" s="37">
        <v>1151.8333333333335</v>
      </c>
      <c r="K203" s="28">
        <v>1092</v>
      </c>
      <c r="L203" s="28">
        <v>1044.5999999999999</v>
      </c>
      <c r="M203" s="28">
        <v>6.2972000000000001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808.25</v>
      </c>
      <c r="D204" s="37">
        <v>813.25</v>
      </c>
      <c r="E204" s="37">
        <v>798.5</v>
      </c>
      <c r="F204" s="37">
        <v>788.75</v>
      </c>
      <c r="G204" s="37">
        <v>774</v>
      </c>
      <c r="H204" s="37">
        <v>823</v>
      </c>
      <c r="I204" s="37">
        <v>837.75</v>
      </c>
      <c r="J204" s="37">
        <v>847.5</v>
      </c>
      <c r="K204" s="28">
        <v>828</v>
      </c>
      <c r="L204" s="28">
        <v>803.5</v>
      </c>
      <c r="M204" s="28">
        <v>22.355239999999998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6128.65</v>
      </c>
      <c r="D205" s="37">
        <v>6119.2833333333328</v>
      </c>
      <c r="E205" s="37">
        <v>6073.5666666666657</v>
      </c>
      <c r="F205" s="37">
        <v>6018.4833333333327</v>
      </c>
      <c r="G205" s="37">
        <v>5972.7666666666655</v>
      </c>
      <c r="H205" s="37">
        <v>6174.3666666666659</v>
      </c>
      <c r="I205" s="37">
        <v>6220.083333333333</v>
      </c>
      <c r="J205" s="37">
        <v>6275.1666666666661</v>
      </c>
      <c r="K205" s="28">
        <v>6165</v>
      </c>
      <c r="L205" s="28">
        <v>6064.2</v>
      </c>
      <c r="M205" s="28">
        <v>3.7454000000000001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36.049999999999997</v>
      </c>
      <c r="D206" s="37">
        <v>36.049999999999997</v>
      </c>
      <c r="E206" s="37">
        <v>35.799999999999997</v>
      </c>
      <c r="F206" s="37">
        <v>35.549999999999997</v>
      </c>
      <c r="G206" s="37">
        <v>35.299999999999997</v>
      </c>
      <c r="H206" s="37">
        <v>36.299999999999997</v>
      </c>
      <c r="I206" s="37">
        <v>36.549999999999997</v>
      </c>
      <c r="J206" s="37">
        <v>36.799999999999997</v>
      </c>
      <c r="K206" s="28">
        <v>36.299999999999997</v>
      </c>
      <c r="L206" s="28">
        <v>35.799999999999997</v>
      </c>
      <c r="M206" s="28">
        <v>55.218499999999999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1476.75</v>
      </c>
      <c r="D207" s="37">
        <v>1478.95</v>
      </c>
      <c r="E207" s="37">
        <v>1465.8000000000002</v>
      </c>
      <c r="F207" s="37">
        <v>1454.8500000000001</v>
      </c>
      <c r="G207" s="37">
        <v>1441.7000000000003</v>
      </c>
      <c r="H207" s="37">
        <v>1489.9</v>
      </c>
      <c r="I207" s="37">
        <v>1503.0500000000002</v>
      </c>
      <c r="J207" s="37">
        <v>1514</v>
      </c>
      <c r="K207" s="28">
        <v>1492.1</v>
      </c>
      <c r="L207" s="28">
        <v>1468</v>
      </c>
      <c r="M207" s="28">
        <v>1.1243799999999999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798.8</v>
      </c>
      <c r="D208" s="37">
        <v>800.93333333333339</v>
      </c>
      <c r="E208" s="37">
        <v>790.01666666666677</v>
      </c>
      <c r="F208" s="37">
        <v>781.23333333333335</v>
      </c>
      <c r="G208" s="37">
        <v>770.31666666666672</v>
      </c>
      <c r="H208" s="37">
        <v>809.71666666666681</v>
      </c>
      <c r="I208" s="37">
        <v>820.63333333333333</v>
      </c>
      <c r="J208" s="37">
        <v>829.41666666666686</v>
      </c>
      <c r="K208" s="28">
        <v>811.85</v>
      </c>
      <c r="L208" s="28">
        <v>792.15</v>
      </c>
      <c r="M208" s="28">
        <v>13.43721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1103.3499999999999</v>
      </c>
      <c r="D209" s="37">
        <v>1091.4333333333334</v>
      </c>
      <c r="E209" s="37">
        <v>1068.9166666666667</v>
      </c>
      <c r="F209" s="37">
        <v>1034.4833333333333</v>
      </c>
      <c r="G209" s="37">
        <v>1011.9666666666667</v>
      </c>
      <c r="H209" s="37">
        <v>1125.8666666666668</v>
      </c>
      <c r="I209" s="37">
        <v>1148.3833333333332</v>
      </c>
      <c r="J209" s="37">
        <v>1182.8166666666668</v>
      </c>
      <c r="K209" s="28">
        <v>1113.95</v>
      </c>
      <c r="L209" s="28">
        <v>1057</v>
      </c>
      <c r="M209" s="28">
        <v>7.9839799999999999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314.39999999999998</v>
      </c>
      <c r="D210" s="37">
        <v>314.60000000000002</v>
      </c>
      <c r="E210" s="37">
        <v>309.40000000000003</v>
      </c>
      <c r="F210" s="37">
        <v>304.40000000000003</v>
      </c>
      <c r="G210" s="37">
        <v>299.20000000000005</v>
      </c>
      <c r="H210" s="37">
        <v>319.60000000000002</v>
      </c>
      <c r="I210" s="37">
        <v>324.80000000000007</v>
      </c>
      <c r="J210" s="37">
        <v>329.8</v>
      </c>
      <c r="K210" s="28">
        <v>319.8</v>
      </c>
      <c r="L210" s="28">
        <v>309.60000000000002</v>
      </c>
      <c r="M210" s="28">
        <v>116.1901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9.1</v>
      </c>
      <c r="D211" s="37">
        <v>9.1</v>
      </c>
      <c r="E211" s="37">
        <v>9</v>
      </c>
      <c r="F211" s="37">
        <v>8.9</v>
      </c>
      <c r="G211" s="37">
        <v>8.8000000000000007</v>
      </c>
      <c r="H211" s="37">
        <v>9.1999999999999993</v>
      </c>
      <c r="I211" s="37">
        <v>9.2999999999999972</v>
      </c>
      <c r="J211" s="37">
        <v>9.3999999999999986</v>
      </c>
      <c r="K211" s="28">
        <v>9.1999999999999993</v>
      </c>
      <c r="L211" s="28">
        <v>9</v>
      </c>
      <c r="M211" s="28">
        <v>904.61945000000003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975.15</v>
      </c>
      <c r="D212" s="37">
        <v>970.66666666666663</v>
      </c>
      <c r="E212" s="37">
        <v>960.5333333333333</v>
      </c>
      <c r="F212" s="37">
        <v>945.91666666666663</v>
      </c>
      <c r="G212" s="37">
        <v>935.7833333333333</v>
      </c>
      <c r="H212" s="37">
        <v>985.2833333333333</v>
      </c>
      <c r="I212" s="37">
        <v>995.41666666666674</v>
      </c>
      <c r="J212" s="37">
        <v>1010.0333333333333</v>
      </c>
      <c r="K212" s="28">
        <v>980.8</v>
      </c>
      <c r="L212" s="28">
        <v>956.05</v>
      </c>
      <c r="M212" s="28">
        <v>7.7188999999999997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1543.55</v>
      </c>
      <c r="D213" s="37">
        <v>1543.8999999999999</v>
      </c>
      <c r="E213" s="37">
        <v>1529.6999999999998</v>
      </c>
      <c r="F213" s="37">
        <v>1515.85</v>
      </c>
      <c r="G213" s="37">
        <v>1501.6499999999999</v>
      </c>
      <c r="H213" s="37">
        <v>1557.7499999999998</v>
      </c>
      <c r="I213" s="37">
        <v>1571.95</v>
      </c>
      <c r="J213" s="37">
        <v>1585.7999999999997</v>
      </c>
      <c r="K213" s="28">
        <v>1558.1</v>
      </c>
      <c r="L213" s="28">
        <v>1530.05</v>
      </c>
      <c r="M213" s="28">
        <v>1.34328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459.6</v>
      </c>
      <c r="D214" s="37">
        <v>458.93333333333334</v>
      </c>
      <c r="E214" s="37">
        <v>455.66666666666669</v>
      </c>
      <c r="F214" s="37">
        <v>451.73333333333335</v>
      </c>
      <c r="G214" s="37">
        <v>448.4666666666667</v>
      </c>
      <c r="H214" s="37">
        <v>462.86666666666667</v>
      </c>
      <c r="I214" s="37">
        <v>466.13333333333333</v>
      </c>
      <c r="J214" s="37">
        <v>470.06666666666666</v>
      </c>
      <c r="K214" s="37">
        <v>462.2</v>
      </c>
      <c r="L214" s="37">
        <v>455</v>
      </c>
      <c r="M214" s="37">
        <v>63.659559999999999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13.95</v>
      </c>
      <c r="D215" s="37">
        <v>13.966666666666667</v>
      </c>
      <c r="E215" s="37">
        <v>13.633333333333333</v>
      </c>
      <c r="F215" s="37">
        <v>13.316666666666666</v>
      </c>
      <c r="G215" s="37">
        <v>12.983333333333333</v>
      </c>
      <c r="H215" s="37">
        <v>14.283333333333333</v>
      </c>
      <c r="I215" s="37">
        <v>14.616666666666665</v>
      </c>
      <c r="J215" s="37">
        <v>14.933333333333334</v>
      </c>
      <c r="K215" s="37">
        <v>14.3</v>
      </c>
      <c r="L215" s="37">
        <v>13.65</v>
      </c>
      <c r="M215" s="37">
        <v>1549.35644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238.7</v>
      </c>
      <c r="D216" s="37">
        <v>237.13333333333335</v>
      </c>
      <c r="E216" s="37">
        <v>234.8666666666667</v>
      </c>
      <c r="F216" s="37">
        <v>231.03333333333336</v>
      </c>
      <c r="G216" s="37">
        <v>228.76666666666671</v>
      </c>
      <c r="H216" s="37">
        <v>240.9666666666667</v>
      </c>
      <c r="I216" s="37">
        <v>243.23333333333335</v>
      </c>
      <c r="J216" s="37">
        <v>247.06666666666669</v>
      </c>
      <c r="K216" s="37">
        <v>239.4</v>
      </c>
      <c r="L216" s="37">
        <v>233.3</v>
      </c>
      <c r="M216" s="37">
        <v>56.51099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9"/>
      <c r="B1" s="46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9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44704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2" t="s">
        <v>16</v>
      </c>
      <c r="B9" s="454" t="s">
        <v>18</v>
      </c>
      <c r="C9" s="458" t="s">
        <v>20</v>
      </c>
      <c r="D9" s="458" t="s">
        <v>21</v>
      </c>
      <c r="E9" s="449" t="s">
        <v>22</v>
      </c>
      <c r="F9" s="450"/>
      <c r="G9" s="451"/>
      <c r="H9" s="449" t="s">
        <v>23</v>
      </c>
      <c r="I9" s="450"/>
      <c r="J9" s="451"/>
      <c r="K9" s="23"/>
      <c r="L9" s="24"/>
      <c r="M9" s="50"/>
      <c r="N9" s="1"/>
      <c r="O9" s="1"/>
    </row>
    <row r="10" spans="1:15" ht="42.75" customHeight="1">
      <c r="A10" s="456"/>
      <c r="B10" s="457"/>
      <c r="C10" s="457"/>
      <c r="D10" s="4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4" t="s">
        <v>288</v>
      </c>
      <c r="C11" s="305">
        <v>17995.95</v>
      </c>
      <c r="D11" s="306">
        <v>18108.649999999998</v>
      </c>
      <c r="E11" s="306">
        <v>17837.299999999996</v>
      </c>
      <c r="F11" s="306">
        <v>17678.649999999998</v>
      </c>
      <c r="G11" s="306">
        <v>17407.299999999996</v>
      </c>
      <c r="H11" s="306">
        <v>18267.299999999996</v>
      </c>
      <c r="I11" s="306">
        <v>18538.649999999994</v>
      </c>
      <c r="J11" s="306">
        <v>18697.299999999996</v>
      </c>
      <c r="K11" s="305">
        <v>18380</v>
      </c>
      <c r="L11" s="305">
        <v>17950</v>
      </c>
      <c r="M11" s="305">
        <v>1.8540000000000001E-2</v>
      </c>
      <c r="N11" s="1"/>
      <c r="O11" s="1"/>
    </row>
    <row r="12" spans="1:15" ht="12" customHeight="1">
      <c r="A12" s="30">
        <v>2</v>
      </c>
      <c r="B12" s="315" t="s">
        <v>293</v>
      </c>
      <c r="C12" s="305">
        <v>420.3</v>
      </c>
      <c r="D12" s="306">
        <v>419.36666666666662</v>
      </c>
      <c r="E12" s="306">
        <v>416.73333333333323</v>
      </c>
      <c r="F12" s="306">
        <v>413.16666666666663</v>
      </c>
      <c r="G12" s="306">
        <v>410.53333333333325</v>
      </c>
      <c r="H12" s="306">
        <v>422.93333333333322</v>
      </c>
      <c r="I12" s="306">
        <v>425.56666666666655</v>
      </c>
      <c r="J12" s="306">
        <v>429.13333333333321</v>
      </c>
      <c r="K12" s="305">
        <v>422</v>
      </c>
      <c r="L12" s="305">
        <v>415.8</v>
      </c>
      <c r="M12" s="305">
        <v>0.49335000000000001</v>
      </c>
      <c r="N12" s="1"/>
      <c r="O12" s="1"/>
    </row>
    <row r="13" spans="1:15" ht="12" customHeight="1">
      <c r="A13" s="30">
        <v>3</v>
      </c>
      <c r="B13" s="315" t="s">
        <v>39</v>
      </c>
      <c r="C13" s="305">
        <v>767.05</v>
      </c>
      <c r="D13" s="306">
        <v>766.81666666666661</v>
      </c>
      <c r="E13" s="306">
        <v>755.23333333333323</v>
      </c>
      <c r="F13" s="306">
        <v>743.41666666666663</v>
      </c>
      <c r="G13" s="306">
        <v>731.83333333333326</v>
      </c>
      <c r="H13" s="306">
        <v>778.63333333333321</v>
      </c>
      <c r="I13" s="306">
        <v>790.2166666666667</v>
      </c>
      <c r="J13" s="306">
        <v>802.03333333333319</v>
      </c>
      <c r="K13" s="305">
        <v>778.4</v>
      </c>
      <c r="L13" s="305">
        <v>755</v>
      </c>
      <c r="M13" s="305">
        <v>7.7802600000000002</v>
      </c>
      <c r="N13" s="1"/>
      <c r="O13" s="1"/>
    </row>
    <row r="14" spans="1:15" ht="12" customHeight="1">
      <c r="A14" s="30">
        <v>4</v>
      </c>
      <c r="B14" s="315" t="s">
        <v>294</v>
      </c>
      <c r="C14" s="305">
        <v>2196.0500000000002</v>
      </c>
      <c r="D14" s="306">
        <v>2195.5499999999997</v>
      </c>
      <c r="E14" s="306">
        <v>2160.1499999999996</v>
      </c>
      <c r="F14" s="306">
        <v>2124.25</v>
      </c>
      <c r="G14" s="306">
        <v>2088.85</v>
      </c>
      <c r="H14" s="306">
        <v>2231.4499999999994</v>
      </c>
      <c r="I14" s="306">
        <v>2266.85</v>
      </c>
      <c r="J14" s="306">
        <v>2302.7499999999991</v>
      </c>
      <c r="K14" s="305">
        <v>2230.9499999999998</v>
      </c>
      <c r="L14" s="305">
        <v>2159.65</v>
      </c>
      <c r="M14" s="305">
        <v>0.59343999999999997</v>
      </c>
      <c r="N14" s="1"/>
      <c r="O14" s="1"/>
    </row>
    <row r="15" spans="1:15" ht="12" customHeight="1">
      <c r="A15" s="30">
        <v>5</v>
      </c>
      <c r="B15" s="315" t="s">
        <v>289</v>
      </c>
      <c r="C15" s="305">
        <v>2289.15</v>
      </c>
      <c r="D15" s="306">
        <v>2295.7166666666667</v>
      </c>
      <c r="E15" s="306">
        <v>2268.4333333333334</v>
      </c>
      <c r="F15" s="306">
        <v>2247.7166666666667</v>
      </c>
      <c r="G15" s="306">
        <v>2220.4333333333334</v>
      </c>
      <c r="H15" s="306">
        <v>2316.4333333333334</v>
      </c>
      <c r="I15" s="306">
        <v>2343.7166666666672</v>
      </c>
      <c r="J15" s="306">
        <v>2364.4333333333334</v>
      </c>
      <c r="K15" s="305">
        <v>2323</v>
      </c>
      <c r="L15" s="305">
        <v>2275</v>
      </c>
      <c r="M15" s="305">
        <v>1.42509</v>
      </c>
      <c r="N15" s="1"/>
      <c r="O15" s="1"/>
    </row>
    <row r="16" spans="1:15" ht="12" customHeight="1">
      <c r="A16" s="30">
        <v>6</v>
      </c>
      <c r="B16" s="315" t="s">
        <v>238</v>
      </c>
      <c r="C16" s="305">
        <v>17950.45</v>
      </c>
      <c r="D16" s="306">
        <v>18043.166666666668</v>
      </c>
      <c r="E16" s="306">
        <v>17787.883333333335</v>
      </c>
      <c r="F16" s="306">
        <v>17625.316666666666</v>
      </c>
      <c r="G16" s="306">
        <v>17370.033333333333</v>
      </c>
      <c r="H16" s="306">
        <v>18205.733333333337</v>
      </c>
      <c r="I16" s="306">
        <v>18461.01666666667</v>
      </c>
      <c r="J16" s="306">
        <v>18623.583333333339</v>
      </c>
      <c r="K16" s="305">
        <v>18298.45</v>
      </c>
      <c r="L16" s="305">
        <v>17880.599999999999</v>
      </c>
      <c r="M16" s="305">
        <v>0.14477000000000001</v>
      </c>
      <c r="N16" s="1"/>
      <c r="O16" s="1"/>
    </row>
    <row r="17" spans="1:15" ht="12" customHeight="1">
      <c r="A17" s="30">
        <v>7</v>
      </c>
      <c r="B17" s="315" t="s">
        <v>242</v>
      </c>
      <c r="C17" s="305">
        <v>99.85</v>
      </c>
      <c r="D17" s="306">
        <v>99.683333333333337</v>
      </c>
      <c r="E17" s="306">
        <v>98.666666666666671</v>
      </c>
      <c r="F17" s="306">
        <v>97.483333333333334</v>
      </c>
      <c r="G17" s="306">
        <v>96.466666666666669</v>
      </c>
      <c r="H17" s="306">
        <v>100.86666666666667</v>
      </c>
      <c r="I17" s="306">
        <v>101.88333333333333</v>
      </c>
      <c r="J17" s="306">
        <v>103.06666666666668</v>
      </c>
      <c r="K17" s="305">
        <v>100.7</v>
      </c>
      <c r="L17" s="305">
        <v>98.5</v>
      </c>
      <c r="M17" s="305">
        <v>30.566400000000002</v>
      </c>
      <c r="N17" s="1"/>
      <c r="O17" s="1"/>
    </row>
    <row r="18" spans="1:15" ht="12" customHeight="1">
      <c r="A18" s="30">
        <v>8</v>
      </c>
      <c r="B18" s="315" t="s">
        <v>41</v>
      </c>
      <c r="C18" s="305">
        <v>271.25</v>
      </c>
      <c r="D18" s="306">
        <v>270.45</v>
      </c>
      <c r="E18" s="306">
        <v>264.14999999999998</v>
      </c>
      <c r="F18" s="306">
        <v>257.05</v>
      </c>
      <c r="G18" s="306">
        <v>250.75</v>
      </c>
      <c r="H18" s="306">
        <v>277.54999999999995</v>
      </c>
      <c r="I18" s="306">
        <v>283.85000000000002</v>
      </c>
      <c r="J18" s="306">
        <v>290.94999999999993</v>
      </c>
      <c r="K18" s="305">
        <v>276.75</v>
      </c>
      <c r="L18" s="305">
        <v>263.35000000000002</v>
      </c>
      <c r="M18" s="305">
        <v>20.573889999999999</v>
      </c>
      <c r="N18" s="1"/>
      <c r="O18" s="1"/>
    </row>
    <row r="19" spans="1:15" ht="12" customHeight="1">
      <c r="A19" s="30">
        <v>9</v>
      </c>
      <c r="B19" s="315" t="s">
        <v>43</v>
      </c>
      <c r="C19" s="305">
        <v>2239.4</v>
      </c>
      <c r="D19" s="306">
        <v>2249.4500000000003</v>
      </c>
      <c r="E19" s="306">
        <v>2224.5000000000005</v>
      </c>
      <c r="F19" s="306">
        <v>2209.6000000000004</v>
      </c>
      <c r="G19" s="306">
        <v>2184.6500000000005</v>
      </c>
      <c r="H19" s="306">
        <v>2264.3500000000004</v>
      </c>
      <c r="I19" s="306">
        <v>2289.3000000000002</v>
      </c>
      <c r="J19" s="306">
        <v>2304.2000000000003</v>
      </c>
      <c r="K19" s="305">
        <v>2274.4</v>
      </c>
      <c r="L19" s="305">
        <v>2234.5500000000002</v>
      </c>
      <c r="M19" s="305">
        <v>5.1433999999999997</v>
      </c>
      <c r="N19" s="1"/>
      <c r="O19" s="1"/>
    </row>
    <row r="20" spans="1:15" ht="12" customHeight="1">
      <c r="A20" s="30">
        <v>10</v>
      </c>
      <c r="B20" s="315" t="s">
        <v>45</v>
      </c>
      <c r="C20" s="305">
        <v>2219.5500000000002</v>
      </c>
      <c r="D20" s="306">
        <v>2200.9833333333336</v>
      </c>
      <c r="E20" s="306">
        <v>2169.5666666666671</v>
      </c>
      <c r="F20" s="306">
        <v>2119.5833333333335</v>
      </c>
      <c r="G20" s="306">
        <v>2088.166666666667</v>
      </c>
      <c r="H20" s="306">
        <v>2250.9666666666672</v>
      </c>
      <c r="I20" s="306">
        <v>2282.3833333333332</v>
      </c>
      <c r="J20" s="306">
        <v>2332.3666666666672</v>
      </c>
      <c r="K20" s="305">
        <v>2232.4</v>
      </c>
      <c r="L20" s="305">
        <v>2151</v>
      </c>
      <c r="M20" s="305">
        <v>14.448029999999999</v>
      </c>
      <c r="N20" s="1"/>
      <c r="O20" s="1"/>
    </row>
    <row r="21" spans="1:15" ht="12" customHeight="1">
      <c r="A21" s="30">
        <v>11</v>
      </c>
      <c r="B21" s="315" t="s">
        <v>239</v>
      </c>
      <c r="C21" s="305">
        <v>2273.65</v>
      </c>
      <c r="D21" s="306">
        <v>2313.4666666666667</v>
      </c>
      <c r="E21" s="306">
        <v>2217.1833333333334</v>
      </c>
      <c r="F21" s="306">
        <v>2160.7166666666667</v>
      </c>
      <c r="G21" s="306">
        <v>2064.4333333333334</v>
      </c>
      <c r="H21" s="306">
        <v>2369.9333333333334</v>
      </c>
      <c r="I21" s="306">
        <v>2466.2166666666672</v>
      </c>
      <c r="J21" s="306">
        <v>2522.6833333333334</v>
      </c>
      <c r="K21" s="305">
        <v>2409.75</v>
      </c>
      <c r="L21" s="305">
        <v>2257</v>
      </c>
      <c r="M21" s="305">
        <v>13.25446</v>
      </c>
      <c r="N21" s="1"/>
      <c r="O21" s="1"/>
    </row>
    <row r="22" spans="1:15" ht="12" customHeight="1">
      <c r="A22" s="30">
        <v>12</v>
      </c>
      <c r="B22" s="315" t="s">
        <v>46</v>
      </c>
      <c r="C22" s="305">
        <v>767.55</v>
      </c>
      <c r="D22" s="306">
        <v>761.81666666666661</v>
      </c>
      <c r="E22" s="306">
        <v>750.83333333333326</v>
      </c>
      <c r="F22" s="306">
        <v>734.11666666666667</v>
      </c>
      <c r="G22" s="306">
        <v>723.13333333333333</v>
      </c>
      <c r="H22" s="306">
        <v>778.53333333333319</v>
      </c>
      <c r="I22" s="306">
        <v>789.51666666666654</v>
      </c>
      <c r="J22" s="306">
        <v>806.23333333333312</v>
      </c>
      <c r="K22" s="305">
        <v>772.8</v>
      </c>
      <c r="L22" s="305">
        <v>745.1</v>
      </c>
      <c r="M22" s="305">
        <v>54.342790000000001</v>
      </c>
      <c r="N22" s="1"/>
      <c r="O22" s="1"/>
    </row>
    <row r="23" spans="1:15" ht="12.75" customHeight="1">
      <c r="A23" s="30">
        <v>13</v>
      </c>
      <c r="B23" s="315" t="s">
        <v>241</v>
      </c>
      <c r="C23" s="305">
        <v>2310.9499999999998</v>
      </c>
      <c r="D23" s="306">
        <v>2311.7999999999997</v>
      </c>
      <c r="E23" s="306">
        <v>2274.6499999999996</v>
      </c>
      <c r="F23" s="306">
        <v>2238.35</v>
      </c>
      <c r="G23" s="306">
        <v>2201.1999999999998</v>
      </c>
      <c r="H23" s="306">
        <v>2348.0999999999995</v>
      </c>
      <c r="I23" s="306">
        <v>2385.25</v>
      </c>
      <c r="J23" s="306">
        <v>2421.5499999999993</v>
      </c>
      <c r="K23" s="305">
        <v>2348.9499999999998</v>
      </c>
      <c r="L23" s="305">
        <v>2275.5</v>
      </c>
      <c r="M23" s="305">
        <v>2.12364</v>
      </c>
      <c r="N23" s="1"/>
      <c r="O23" s="1"/>
    </row>
    <row r="24" spans="1:15" ht="12.75" customHeight="1">
      <c r="A24" s="30">
        <v>14</v>
      </c>
      <c r="B24" s="315" t="s">
        <v>295</v>
      </c>
      <c r="C24" s="305">
        <v>277.85000000000002</v>
      </c>
      <c r="D24" s="306">
        <v>281.13333333333338</v>
      </c>
      <c r="E24" s="306">
        <v>271.26666666666677</v>
      </c>
      <c r="F24" s="306">
        <v>264.68333333333339</v>
      </c>
      <c r="G24" s="306">
        <v>254.81666666666678</v>
      </c>
      <c r="H24" s="306">
        <v>287.71666666666675</v>
      </c>
      <c r="I24" s="306">
        <v>297.58333333333343</v>
      </c>
      <c r="J24" s="306">
        <v>304.16666666666674</v>
      </c>
      <c r="K24" s="305">
        <v>291</v>
      </c>
      <c r="L24" s="305">
        <v>274.55</v>
      </c>
      <c r="M24" s="305">
        <v>3.2199399999999998</v>
      </c>
      <c r="N24" s="1"/>
      <c r="O24" s="1"/>
    </row>
    <row r="25" spans="1:15" ht="12.75" customHeight="1">
      <c r="A25" s="30">
        <v>15</v>
      </c>
      <c r="B25" s="315" t="s">
        <v>296</v>
      </c>
      <c r="C25" s="305">
        <v>225.75</v>
      </c>
      <c r="D25" s="306">
        <v>218.76666666666665</v>
      </c>
      <c r="E25" s="306">
        <v>209.1333333333333</v>
      </c>
      <c r="F25" s="306">
        <v>192.51666666666665</v>
      </c>
      <c r="G25" s="306">
        <v>182.8833333333333</v>
      </c>
      <c r="H25" s="306">
        <v>235.3833333333333</v>
      </c>
      <c r="I25" s="306">
        <v>245.01666666666662</v>
      </c>
      <c r="J25" s="306">
        <v>261.63333333333333</v>
      </c>
      <c r="K25" s="305">
        <v>228.4</v>
      </c>
      <c r="L25" s="305">
        <v>202.15</v>
      </c>
      <c r="M25" s="305">
        <v>18.761710000000001</v>
      </c>
      <c r="N25" s="1"/>
      <c r="O25" s="1"/>
    </row>
    <row r="26" spans="1:15" ht="12.75" customHeight="1">
      <c r="A26" s="30">
        <v>16</v>
      </c>
      <c r="B26" s="315" t="s">
        <v>297</v>
      </c>
      <c r="C26" s="305">
        <v>1052.4000000000001</v>
      </c>
      <c r="D26" s="306">
        <v>1062.3166666666666</v>
      </c>
      <c r="E26" s="306">
        <v>1033.0833333333333</v>
      </c>
      <c r="F26" s="306">
        <v>1013.7666666666667</v>
      </c>
      <c r="G26" s="306">
        <v>984.5333333333333</v>
      </c>
      <c r="H26" s="306">
        <v>1081.6333333333332</v>
      </c>
      <c r="I26" s="306">
        <v>1110.8666666666668</v>
      </c>
      <c r="J26" s="306">
        <v>1130.1833333333332</v>
      </c>
      <c r="K26" s="305">
        <v>1091.55</v>
      </c>
      <c r="L26" s="305">
        <v>1043</v>
      </c>
      <c r="M26" s="305">
        <v>3.2987700000000002</v>
      </c>
      <c r="N26" s="1"/>
      <c r="O26" s="1"/>
    </row>
    <row r="27" spans="1:15" ht="12.75" customHeight="1">
      <c r="A27" s="30">
        <v>17</v>
      </c>
      <c r="B27" s="315" t="s">
        <v>291</v>
      </c>
      <c r="C27" s="305">
        <v>1791.05</v>
      </c>
      <c r="D27" s="306">
        <v>1793.9166666666667</v>
      </c>
      <c r="E27" s="306">
        <v>1770.6833333333334</v>
      </c>
      <c r="F27" s="306">
        <v>1750.3166666666666</v>
      </c>
      <c r="G27" s="306">
        <v>1727.0833333333333</v>
      </c>
      <c r="H27" s="306">
        <v>1814.2833333333335</v>
      </c>
      <c r="I27" s="306">
        <v>1837.5166666666667</v>
      </c>
      <c r="J27" s="306">
        <v>1857.8833333333337</v>
      </c>
      <c r="K27" s="305">
        <v>1817.15</v>
      </c>
      <c r="L27" s="305">
        <v>1773.55</v>
      </c>
      <c r="M27" s="305">
        <v>0.72631000000000001</v>
      </c>
      <c r="N27" s="1"/>
      <c r="O27" s="1"/>
    </row>
    <row r="28" spans="1:15" ht="12.75" customHeight="1">
      <c r="A28" s="30">
        <v>18</v>
      </c>
      <c r="B28" s="315" t="s">
        <v>243</v>
      </c>
      <c r="C28" s="305">
        <v>1734.55</v>
      </c>
      <c r="D28" s="306">
        <v>1724.8500000000001</v>
      </c>
      <c r="E28" s="306">
        <v>1710.7000000000003</v>
      </c>
      <c r="F28" s="306">
        <v>1686.8500000000001</v>
      </c>
      <c r="G28" s="306">
        <v>1672.7000000000003</v>
      </c>
      <c r="H28" s="306">
        <v>1748.7000000000003</v>
      </c>
      <c r="I28" s="306">
        <v>1762.8500000000004</v>
      </c>
      <c r="J28" s="306">
        <v>1786.7000000000003</v>
      </c>
      <c r="K28" s="305">
        <v>1739</v>
      </c>
      <c r="L28" s="305">
        <v>1701</v>
      </c>
      <c r="M28" s="305">
        <v>0.45140999999999998</v>
      </c>
      <c r="N28" s="1"/>
      <c r="O28" s="1"/>
    </row>
    <row r="29" spans="1:15" ht="12.75" customHeight="1">
      <c r="A29" s="30">
        <v>19</v>
      </c>
      <c r="B29" s="315" t="s">
        <v>298</v>
      </c>
      <c r="C29" s="305">
        <v>69.75</v>
      </c>
      <c r="D29" s="306">
        <v>70.233333333333334</v>
      </c>
      <c r="E29" s="306">
        <v>68.716666666666669</v>
      </c>
      <c r="F29" s="306">
        <v>67.683333333333337</v>
      </c>
      <c r="G29" s="306">
        <v>66.166666666666671</v>
      </c>
      <c r="H29" s="306">
        <v>71.266666666666666</v>
      </c>
      <c r="I29" s="306">
        <v>72.783333333333346</v>
      </c>
      <c r="J29" s="306">
        <v>73.816666666666663</v>
      </c>
      <c r="K29" s="305">
        <v>71.75</v>
      </c>
      <c r="L29" s="305">
        <v>69.2</v>
      </c>
      <c r="M29" s="305">
        <v>1.59205</v>
      </c>
      <c r="N29" s="1"/>
      <c r="O29" s="1"/>
    </row>
    <row r="30" spans="1:15" ht="12.75" customHeight="1">
      <c r="A30" s="30">
        <v>20</v>
      </c>
      <c r="B30" s="315" t="s">
        <v>48</v>
      </c>
      <c r="C30" s="305">
        <v>3002.7</v>
      </c>
      <c r="D30" s="306">
        <v>2978.6333333333332</v>
      </c>
      <c r="E30" s="306">
        <v>2944.0666666666666</v>
      </c>
      <c r="F30" s="306">
        <v>2885.4333333333334</v>
      </c>
      <c r="G30" s="306">
        <v>2850.8666666666668</v>
      </c>
      <c r="H30" s="306">
        <v>3037.2666666666664</v>
      </c>
      <c r="I30" s="306">
        <v>3071.833333333333</v>
      </c>
      <c r="J30" s="306">
        <v>3130.4666666666662</v>
      </c>
      <c r="K30" s="305">
        <v>3013.2</v>
      </c>
      <c r="L30" s="305">
        <v>2920</v>
      </c>
      <c r="M30" s="305">
        <v>0.69525000000000003</v>
      </c>
      <c r="N30" s="1"/>
      <c r="O30" s="1"/>
    </row>
    <row r="31" spans="1:15" ht="12.75" customHeight="1">
      <c r="A31" s="30">
        <v>21</v>
      </c>
      <c r="B31" s="315" t="s">
        <v>299</v>
      </c>
      <c r="C31" s="305">
        <v>2785.7</v>
      </c>
      <c r="D31" s="306">
        <v>2800.5</v>
      </c>
      <c r="E31" s="306">
        <v>2756.2</v>
      </c>
      <c r="F31" s="306">
        <v>2726.7</v>
      </c>
      <c r="G31" s="306">
        <v>2682.3999999999996</v>
      </c>
      <c r="H31" s="306">
        <v>2830</v>
      </c>
      <c r="I31" s="306">
        <v>2874.3</v>
      </c>
      <c r="J31" s="306">
        <v>2903.8</v>
      </c>
      <c r="K31" s="305">
        <v>2844.8</v>
      </c>
      <c r="L31" s="305">
        <v>2771</v>
      </c>
      <c r="M31" s="305">
        <v>0.92120999999999997</v>
      </c>
      <c r="N31" s="1"/>
      <c r="O31" s="1"/>
    </row>
    <row r="32" spans="1:15" ht="12.75" customHeight="1">
      <c r="A32" s="30">
        <v>22</v>
      </c>
      <c r="B32" s="315" t="s">
        <v>300</v>
      </c>
      <c r="C32" s="305">
        <v>23</v>
      </c>
      <c r="D32" s="306">
        <v>23.033333333333331</v>
      </c>
      <c r="E32" s="306">
        <v>22.716666666666661</v>
      </c>
      <c r="F32" s="306">
        <v>22.43333333333333</v>
      </c>
      <c r="G32" s="306">
        <v>22.11666666666666</v>
      </c>
      <c r="H32" s="306">
        <v>23.316666666666663</v>
      </c>
      <c r="I32" s="306">
        <v>23.633333333333333</v>
      </c>
      <c r="J32" s="306">
        <v>23.916666666666664</v>
      </c>
      <c r="K32" s="305">
        <v>23.35</v>
      </c>
      <c r="L32" s="305">
        <v>22.75</v>
      </c>
      <c r="M32" s="305">
        <v>88.629620000000003</v>
      </c>
      <c r="N32" s="1"/>
      <c r="O32" s="1"/>
    </row>
    <row r="33" spans="1:15" ht="12.75" customHeight="1">
      <c r="A33" s="30">
        <v>23</v>
      </c>
      <c r="B33" s="315" t="s">
        <v>50</v>
      </c>
      <c r="C33" s="305">
        <v>529.15</v>
      </c>
      <c r="D33" s="306">
        <v>525.44999999999993</v>
      </c>
      <c r="E33" s="306">
        <v>520.54999999999984</v>
      </c>
      <c r="F33" s="306">
        <v>511.94999999999993</v>
      </c>
      <c r="G33" s="306">
        <v>507.04999999999984</v>
      </c>
      <c r="H33" s="306">
        <v>534.04999999999984</v>
      </c>
      <c r="I33" s="306">
        <v>538.94999999999993</v>
      </c>
      <c r="J33" s="306">
        <v>547.54999999999984</v>
      </c>
      <c r="K33" s="305">
        <v>530.35</v>
      </c>
      <c r="L33" s="305">
        <v>516.85</v>
      </c>
      <c r="M33" s="305">
        <v>3.9234</v>
      </c>
      <c r="N33" s="1"/>
      <c r="O33" s="1"/>
    </row>
    <row r="34" spans="1:15" ht="12.75" customHeight="1">
      <c r="A34" s="30">
        <v>24</v>
      </c>
      <c r="B34" s="315" t="s">
        <v>301</v>
      </c>
      <c r="C34" s="305">
        <v>2717.1</v>
      </c>
      <c r="D34" s="306">
        <v>2639.45</v>
      </c>
      <c r="E34" s="306">
        <v>2530.0999999999995</v>
      </c>
      <c r="F34" s="306">
        <v>2343.0999999999995</v>
      </c>
      <c r="G34" s="306">
        <v>2233.7499999999991</v>
      </c>
      <c r="H34" s="306">
        <v>2826.45</v>
      </c>
      <c r="I34" s="306">
        <v>2935.8</v>
      </c>
      <c r="J34" s="306">
        <v>3122.8</v>
      </c>
      <c r="K34" s="305">
        <v>2748.8</v>
      </c>
      <c r="L34" s="305">
        <v>2452.4499999999998</v>
      </c>
      <c r="M34" s="305">
        <v>5.89785</v>
      </c>
      <c r="N34" s="1"/>
      <c r="O34" s="1"/>
    </row>
    <row r="35" spans="1:15" ht="12.75" customHeight="1">
      <c r="A35" s="30">
        <v>25</v>
      </c>
      <c r="B35" s="315" t="s">
        <v>51</v>
      </c>
      <c r="C35" s="305">
        <v>363</v>
      </c>
      <c r="D35" s="306">
        <v>364.34999999999997</v>
      </c>
      <c r="E35" s="306">
        <v>360.69999999999993</v>
      </c>
      <c r="F35" s="306">
        <v>358.4</v>
      </c>
      <c r="G35" s="306">
        <v>354.74999999999994</v>
      </c>
      <c r="H35" s="306">
        <v>366.64999999999992</v>
      </c>
      <c r="I35" s="306">
        <v>370.2999999999999</v>
      </c>
      <c r="J35" s="306">
        <v>372.59999999999991</v>
      </c>
      <c r="K35" s="305">
        <v>368</v>
      </c>
      <c r="L35" s="305">
        <v>362.05</v>
      </c>
      <c r="M35" s="305">
        <v>43.086730000000003</v>
      </c>
      <c r="N35" s="1"/>
      <c r="O35" s="1"/>
    </row>
    <row r="36" spans="1:15" ht="12.75" customHeight="1">
      <c r="A36" s="30">
        <v>26</v>
      </c>
      <c r="B36" s="315" t="s">
        <v>848</v>
      </c>
      <c r="C36" s="305">
        <v>1437.5</v>
      </c>
      <c r="D36" s="306">
        <v>1459.5</v>
      </c>
      <c r="E36" s="306">
        <v>1399</v>
      </c>
      <c r="F36" s="306">
        <v>1360.5</v>
      </c>
      <c r="G36" s="306">
        <v>1300</v>
      </c>
      <c r="H36" s="306">
        <v>1498</v>
      </c>
      <c r="I36" s="306">
        <v>1558.5</v>
      </c>
      <c r="J36" s="306">
        <v>1597</v>
      </c>
      <c r="K36" s="305">
        <v>1520</v>
      </c>
      <c r="L36" s="305">
        <v>1421</v>
      </c>
      <c r="M36" s="305">
        <v>11.9221</v>
      </c>
      <c r="N36" s="1"/>
      <c r="O36" s="1"/>
    </row>
    <row r="37" spans="1:15" ht="12.75" customHeight="1">
      <c r="A37" s="30">
        <v>27</v>
      </c>
      <c r="B37" s="315" t="s">
        <v>810</v>
      </c>
      <c r="C37" s="305">
        <v>756.25</v>
      </c>
      <c r="D37" s="306">
        <v>759.35</v>
      </c>
      <c r="E37" s="306">
        <v>740.7</v>
      </c>
      <c r="F37" s="306">
        <v>725.15</v>
      </c>
      <c r="G37" s="306">
        <v>706.5</v>
      </c>
      <c r="H37" s="306">
        <v>774.90000000000009</v>
      </c>
      <c r="I37" s="306">
        <v>793.55</v>
      </c>
      <c r="J37" s="306">
        <v>809.10000000000014</v>
      </c>
      <c r="K37" s="305">
        <v>778</v>
      </c>
      <c r="L37" s="305">
        <v>743.8</v>
      </c>
      <c r="M37" s="305">
        <v>0.93732000000000004</v>
      </c>
      <c r="N37" s="1"/>
      <c r="O37" s="1"/>
    </row>
    <row r="38" spans="1:15" ht="12.75" customHeight="1">
      <c r="A38" s="30">
        <v>28</v>
      </c>
      <c r="B38" s="315" t="s">
        <v>292</v>
      </c>
      <c r="C38" s="305">
        <v>918.55</v>
      </c>
      <c r="D38" s="306">
        <v>916.31666666666661</v>
      </c>
      <c r="E38" s="306">
        <v>905.38333333333321</v>
      </c>
      <c r="F38" s="306">
        <v>892.21666666666658</v>
      </c>
      <c r="G38" s="306">
        <v>881.28333333333319</v>
      </c>
      <c r="H38" s="306">
        <v>929.48333333333323</v>
      </c>
      <c r="I38" s="306">
        <v>940.41666666666663</v>
      </c>
      <c r="J38" s="306">
        <v>953.58333333333326</v>
      </c>
      <c r="K38" s="305">
        <v>927.25</v>
      </c>
      <c r="L38" s="305">
        <v>903.15</v>
      </c>
      <c r="M38" s="305">
        <v>2.7938200000000002</v>
      </c>
      <c r="N38" s="1"/>
      <c r="O38" s="1"/>
    </row>
    <row r="39" spans="1:15" ht="12.75" customHeight="1">
      <c r="A39" s="30">
        <v>29</v>
      </c>
      <c r="B39" s="315" t="s">
        <v>52</v>
      </c>
      <c r="C39" s="305">
        <v>753.5</v>
      </c>
      <c r="D39" s="306">
        <v>749.0333333333333</v>
      </c>
      <c r="E39" s="306">
        <v>741.61666666666656</v>
      </c>
      <c r="F39" s="306">
        <v>729.73333333333323</v>
      </c>
      <c r="G39" s="306">
        <v>722.31666666666649</v>
      </c>
      <c r="H39" s="306">
        <v>760.91666666666663</v>
      </c>
      <c r="I39" s="306">
        <v>768.33333333333337</v>
      </c>
      <c r="J39" s="306">
        <v>780.2166666666667</v>
      </c>
      <c r="K39" s="305">
        <v>756.45</v>
      </c>
      <c r="L39" s="305">
        <v>737.15</v>
      </c>
      <c r="M39" s="305">
        <v>1.41547</v>
      </c>
      <c r="N39" s="1"/>
      <c r="O39" s="1"/>
    </row>
    <row r="40" spans="1:15" ht="12.75" customHeight="1">
      <c r="A40" s="30">
        <v>30</v>
      </c>
      <c r="B40" s="315" t="s">
        <v>53</v>
      </c>
      <c r="C40" s="305">
        <v>3668</v>
      </c>
      <c r="D40" s="306">
        <v>3649.6666666666665</v>
      </c>
      <c r="E40" s="306">
        <v>3604.333333333333</v>
      </c>
      <c r="F40" s="306">
        <v>3540.6666666666665</v>
      </c>
      <c r="G40" s="306">
        <v>3495.333333333333</v>
      </c>
      <c r="H40" s="306">
        <v>3713.333333333333</v>
      </c>
      <c r="I40" s="306">
        <v>3758.6666666666661</v>
      </c>
      <c r="J40" s="306">
        <v>3822.333333333333</v>
      </c>
      <c r="K40" s="305">
        <v>3695</v>
      </c>
      <c r="L40" s="305">
        <v>3586</v>
      </c>
      <c r="M40" s="305">
        <v>6.9242800000000004</v>
      </c>
      <c r="N40" s="1"/>
      <c r="O40" s="1"/>
    </row>
    <row r="41" spans="1:15" ht="12.75" customHeight="1">
      <c r="A41" s="30">
        <v>31</v>
      </c>
      <c r="B41" s="315" t="s">
        <v>54</v>
      </c>
      <c r="C41" s="305">
        <v>216.75</v>
      </c>
      <c r="D41" s="306">
        <v>216.75</v>
      </c>
      <c r="E41" s="306">
        <v>214.75</v>
      </c>
      <c r="F41" s="306">
        <v>212.75</v>
      </c>
      <c r="G41" s="306">
        <v>210.75</v>
      </c>
      <c r="H41" s="306">
        <v>218.75</v>
      </c>
      <c r="I41" s="306">
        <v>220.75</v>
      </c>
      <c r="J41" s="306">
        <v>222.75</v>
      </c>
      <c r="K41" s="305">
        <v>218.75</v>
      </c>
      <c r="L41" s="305">
        <v>214.75</v>
      </c>
      <c r="M41" s="305">
        <v>26.328250000000001</v>
      </c>
      <c r="N41" s="1"/>
      <c r="O41" s="1"/>
    </row>
    <row r="42" spans="1:15" ht="12.75" customHeight="1">
      <c r="A42" s="30">
        <v>32</v>
      </c>
      <c r="B42" s="315" t="s">
        <v>302</v>
      </c>
      <c r="C42" s="305">
        <v>427.8</v>
      </c>
      <c r="D42" s="306">
        <v>428.55</v>
      </c>
      <c r="E42" s="306">
        <v>422.75</v>
      </c>
      <c r="F42" s="306">
        <v>417.7</v>
      </c>
      <c r="G42" s="306">
        <v>411.9</v>
      </c>
      <c r="H42" s="306">
        <v>433.6</v>
      </c>
      <c r="I42" s="306">
        <v>439.40000000000009</v>
      </c>
      <c r="J42" s="306">
        <v>444.45000000000005</v>
      </c>
      <c r="K42" s="305">
        <v>434.35</v>
      </c>
      <c r="L42" s="305">
        <v>423.5</v>
      </c>
      <c r="M42" s="305">
        <v>0.62189000000000005</v>
      </c>
      <c r="N42" s="1"/>
      <c r="O42" s="1"/>
    </row>
    <row r="43" spans="1:15" ht="12.75" customHeight="1">
      <c r="A43" s="30">
        <v>33</v>
      </c>
      <c r="B43" s="315" t="s">
        <v>303</v>
      </c>
      <c r="C43" s="305">
        <v>73.95</v>
      </c>
      <c r="D43" s="306">
        <v>74.2</v>
      </c>
      <c r="E43" s="306">
        <v>73.100000000000009</v>
      </c>
      <c r="F43" s="306">
        <v>72.25</v>
      </c>
      <c r="G43" s="306">
        <v>71.150000000000006</v>
      </c>
      <c r="H43" s="306">
        <v>75.050000000000011</v>
      </c>
      <c r="I43" s="306">
        <v>76.150000000000006</v>
      </c>
      <c r="J43" s="306">
        <v>77.000000000000014</v>
      </c>
      <c r="K43" s="305">
        <v>75.3</v>
      </c>
      <c r="L43" s="305">
        <v>73.349999999999994</v>
      </c>
      <c r="M43" s="305">
        <v>4.1341599999999996</v>
      </c>
      <c r="N43" s="1"/>
      <c r="O43" s="1"/>
    </row>
    <row r="44" spans="1:15" ht="12.75" customHeight="1">
      <c r="A44" s="30">
        <v>34</v>
      </c>
      <c r="B44" s="315" t="s">
        <v>55</v>
      </c>
      <c r="C44" s="305">
        <v>130.35</v>
      </c>
      <c r="D44" s="306">
        <v>130.18333333333331</v>
      </c>
      <c r="E44" s="306">
        <v>127.41666666666663</v>
      </c>
      <c r="F44" s="306">
        <v>124.48333333333332</v>
      </c>
      <c r="G44" s="306">
        <v>121.71666666666664</v>
      </c>
      <c r="H44" s="306">
        <v>133.11666666666662</v>
      </c>
      <c r="I44" s="306">
        <v>135.88333333333333</v>
      </c>
      <c r="J44" s="306">
        <v>138.81666666666661</v>
      </c>
      <c r="K44" s="305">
        <v>132.94999999999999</v>
      </c>
      <c r="L44" s="305">
        <v>127.25</v>
      </c>
      <c r="M44" s="305">
        <v>481.65816999999998</v>
      </c>
      <c r="N44" s="1"/>
      <c r="O44" s="1"/>
    </row>
    <row r="45" spans="1:15" ht="12.75" customHeight="1">
      <c r="A45" s="30">
        <v>35</v>
      </c>
      <c r="B45" s="315" t="s">
        <v>57</v>
      </c>
      <c r="C45" s="305">
        <v>3109.95</v>
      </c>
      <c r="D45" s="306">
        <v>3101.65</v>
      </c>
      <c r="E45" s="306">
        <v>3078.3</v>
      </c>
      <c r="F45" s="306">
        <v>3046.65</v>
      </c>
      <c r="G45" s="306">
        <v>3023.3</v>
      </c>
      <c r="H45" s="306">
        <v>3133.3</v>
      </c>
      <c r="I45" s="306">
        <v>3156.6499999999996</v>
      </c>
      <c r="J45" s="306">
        <v>3188.3</v>
      </c>
      <c r="K45" s="305">
        <v>3125</v>
      </c>
      <c r="L45" s="305">
        <v>3070</v>
      </c>
      <c r="M45" s="305">
        <v>7.7895700000000003</v>
      </c>
      <c r="N45" s="1"/>
      <c r="O45" s="1"/>
    </row>
    <row r="46" spans="1:15" ht="12.75" customHeight="1">
      <c r="A46" s="30">
        <v>36</v>
      </c>
      <c r="B46" s="315" t="s">
        <v>304</v>
      </c>
      <c r="C46" s="305">
        <v>175.1</v>
      </c>
      <c r="D46" s="306">
        <v>174</v>
      </c>
      <c r="E46" s="306">
        <v>172.3</v>
      </c>
      <c r="F46" s="306">
        <v>169.5</v>
      </c>
      <c r="G46" s="306">
        <v>167.8</v>
      </c>
      <c r="H46" s="306">
        <v>176.8</v>
      </c>
      <c r="I46" s="306">
        <v>178.5</v>
      </c>
      <c r="J46" s="306">
        <v>181.3</v>
      </c>
      <c r="K46" s="305">
        <v>175.7</v>
      </c>
      <c r="L46" s="305">
        <v>171.2</v>
      </c>
      <c r="M46" s="305">
        <v>0.94021999999999994</v>
      </c>
      <c r="N46" s="1"/>
      <c r="O46" s="1"/>
    </row>
    <row r="47" spans="1:15" ht="12.75" customHeight="1">
      <c r="A47" s="30">
        <v>37</v>
      </c>
      <c r="B47" s="315" t="s">
        <v>306</v>
      </c>
      <c r="C47" s="305">
        <v>1683.7</v>
      </c>
      <c r="D47" s="306">
        <v>1688.1833333333334</v>
      </c>
      <c r="E47" s="306">
        <v>1665.5166666666669</v>
      </c>
      <c r="F47" s="306">
        <v>1647.3333333333335</v>
      </c>
      <c r="G47" s="306">
        <v>1624.666666666667</v>
      </c>
      <c r="H47" s="306">
        <v>1706.3666666666668</v>
      </c>
      <c r="I47" s="306">
        <v>1729.0333333333333</v>
      </c>
      <c r="J47" s="306">
        <v>1747.2166666666667</v>
      </c>
      <c r="K47" s="305">
        <v>1710.85</v>
      </c>
      <c r="L47" s="305">
        <v>1670</v>
      </c>
      <c r="M47" s="305">
        <v>2.6355599999999999</v>
      </c>
      <c r="N47" s="1"/>
      <c r="O47" s="1"/>
    </row>
    <row r="48" spans="1:15" ht="12.75" customHeight="1">
      <c r="A48" s="30">
        <v>38</v>
      </c>
      <c r="B48" s="315" t="s">
        <v>305</v>
      </c>
      <c r="C48" s="305">
        <v>2565.6</v>
      </c>
      <c r="D48" s="306">
        <v>2556.3833333333332</v>
      </c>
      <c r="E48" s="306">
        <v>2542.7166666666662</v>
      </c>
      <c r="F48" s="306">
        <v>2519.833333333333</v>
      </c>
      <c r="G48" s="306">
        <v>2506.1666666666661</v>
      </c>
      <c r="H48" s="306">
        <v>2579.2666666666664</v>
      </c>
      <c r="I48" s="306">
        <v>2592.9333333333334</v>
      </c>
      <c r="J48" s="306">
        <v>2615.8166666666666</v>
      </c>
      <c r="K48" s="305">
        <v>2570.0500000000002</v>
      </c>
      <c r="L48" s="305">
        <v>2533.5</v>
      </c>
      <c r="M48" s="305">
        <v>2.1319999999999999E-2</v>
      </c>
      <c r="N48" s="1"/>
      <c r="O48" s="1"/>
    </row>
    <row r="49" spans="1:15" ht="12.75" customHeight="1">
      <c r="A49" s="30">
        <v>39</v>
      </c>
      <c r="B49" s="315" t="s">
        <v>240</v>
      </c>
      <c r="C49" s="305">
        <v>2380.35</v>
      </c>
      <c r="D49" s="306">
        <v>2398.7166666666667</v>
      </c>
      <c r="E49" s="306">
        <v>2337.4333333333334</v>
      </c>
      <c r="F49" s="306">
        <v>2294.5166666666669</v>
      </c>
      <c r="G49" s="306">
        <v>2233.2333333333336</v>
      </c>
      <c r="H49" s="306">
        <v>2441.6333333333332</v>
      </c>
      <c r="I49" s="306">
        <v>2502.916666666667</v>
      </c>
      <c r="J49" s="306">
        <v>2545.833333333333</v>
      </c>
      <c r="K49" s="305">
        <v>2460</v>
      </c>
      <c r="L49" s="305">
        <v>2355.8000000000002</v>
      </c>
      <c r="M49" s="305">
        <v>4.44435</v>
      </c>
      <c r="N49" s="1"/>
      <c r="O49" s="1"/>
    </row>
    <row r="50" spans="1:15" ht="12.75" customHeight="1">
      <c r="A50" s="30">
        <v>40</v>
      </c>
      <c r="B50" s="315" t="s">
        <v>307</v>
      </c>
      <c r="C50" s="305">
        <v>8213.65</v>
      </c>
      <c r="D50" s="306">
        <v>8260.2166666666672</v>
      </c>
      <c r="E50" s="306">
        <v>8098.4333333333343</v>
      </c>
      <c r="F50" s="306">
        <v>7983.2166666666672</v>
      </c>
      <c r="G50" s="306">
        <v>7821.4333333333343</v>
      </c>
      <c r="H50" s="306">
        <v>8375.4333333333343</v>
      </c>
      <c r="I50" s="306">
        <v>8537.2166666666672</v>
      </c>
      <c r="J50" s="306">
        <v>8652.4333333333343</v>
      </c>
      <c r="K50" s="305">
        <v>8422</v>
      </c>
      <c r="L50" s="305">
        <v>8145</v>
      </c>
      <c r="M50" s="305">
        <v>0.37302000000000002</v>
      </c>
      <c r="N50" s="1"/>
      <c r="O50" s="1"/>
    </row>
    <row r="51" spans="1:15" ht="12.75" customHeight="1">
      <c r="A51" s="30">
        <v>41</v>
      </c>
      <c r="B51" s="315" t="s">
        <v>59</v>
      </c>
      <c r="C51" s="305">
        <v>1310.2</v>
      </c>
      <c r="D51" s="306">
        <v>1299.7666666666667</v>
      </c>
      <c r="E51" s="306">
        <v>1284.5333333333333</v>
      </c>
      <c r="F51" s="306">
        <v>1258.8666666666666</v>
      </c>
      <c r="G51" s="306">
        <v>1243.6333333333332</v>
      </c>
      <c r="H51" s="306">
        <v>1325.4333333333334</v>
      </c>
      <c r="I51" s="306">
        <v>1340.6666666666665</v>
      </c>
      <c r="J51" s="306">
        <v>1366.3333333333335</v>
      </c>
      <c r="K51" s="305">
        <v>1315</v>
      </c>
      <c r="L51" s="305">
        <v>1274.0999999999999</v>
      </c>
      <c r="M51" s="305">
        <v>12.086410000000001</v>
      </c>
      <c r="N51" s="1"/>
      <c r="O51" s="1"/>
    </row>
    <row r="52" spans="1:15" ht="12.75" customHeight="1">
      <c r="A52" s="30">
        <v>42</v>
      </c>
      <c r="B52" s="315" t="s">
        <v>60</v>
      </c>
      <c r="C52" s="305">
        <v>557.95000000000005</v>
      </c>
      <c r="D52" s="306">
        <v>546.86666666666667</v>
      </c>
      <c r="E52" s="306">
        <v>534.08333333333337</v>
      </c>
      <c r="F52" s="306">
        <v>510.2166666666667</v>
      </c>
      <c r="G52" s="306">
        <v>497.43333333333339</v>
      </c>
      <c r="H52" s="306">
        <v>570.73333333333335</v>
      </c>
      <c r="I52" s="306">
        <v>583.51666666666665</v>
      </c>
      <c r="J52" s="306">
        <v>607.38333333333333</v>
      </c>
      <c r="K52" s="305">
        <v>559.65</v>
      </c>
      <c r="L52" s="305">
        <v>523</v>
      </c>
      <c r="M52" s="305">
        <v>42.564390000000003</v>
      </c>
      <c r="N52" s="1"/>
      <c r="O52" s="1"/>
    </row>
    <row r="53" spans="1:15" ht="12.75" customHeight="1">
      <c r="A53" s="30">
        <v>43</v>
      </c>
      <c r="B53" s="315" t="s">
        <v>308</v>
      </c>
      <c r="C53" s="305">
        <v>450.15</v>
      </c>
      <c r="D53" s="306">
        <v>452.13333333333338</v>
      </c>
      <c r="E53" s="306">
        <v>444.51666666666677</v>
      </c>
      <c r="F53" s="306">
        <v>438.88333333333338</v>
      </c>
      <c r="G53" s="306">
        <v>431.26666666666677</v>
      </c>
      <c r="H53" s="306">
        <v>457.76666666666677</v>
      </c>
      <c r="I53" s="306">
        <v>465.38333333333344</v>
      </c>
      <c r="J53" s="306">
        <v>471.01666666666677</v>
      </c>
      <c r="K53" s="305">
        <v>459.75</v>
      </c>
      <c r="L53" s="305">
        <v>446.5</v>
      </c>
      <c r="M53" s="305">
        <v>1.1825699999999999</v>
      </c>
      <c r="N53" s="1"/>
      <c r="O53" s="1"/>
    </row>
    <row r="54" spans="1:15" ht="12.75" customHeight="1">
      <c r="A54" s="30">
        <v>44</v>
      </c>
      <c r="B54" s="315" t="s">
        <v>61</v>
      </c>
      <c r="C54" s="305">
        <v>673.1</v>
      </c>
      <c r="D54" s="306">
        <v>668.94999999999993</v>
      </c>
      <c r="E54" s="306">
        <v>662.14999999999986</v>
      </c>
      <c r="F54" s="306">
        <v>651.19999999999993</v>
      </c>
      <c r="G54" s="306">
        <v>644.39999999999986</v>
      </c>
      <c r="H54" s="306">
        <v>679.89999999999986</v>
      </c>
      <c r="I54" s="306">
        <v>686.69999999999982</v>
      </c>
      <c r="J54" s="306">
        <v>697.64999999999986</v>
      </c>
      <c r="K54" s="305">
        <v>675.75</v>
      </c>
      <c r="L54" s="305">
        <v>658</v>
      </c>
      <c r="M54" s="305">
        <v>97.08672</v>
      </c>
      <c r="N54" s="1"/>
      <c r="O54" s="1"/>
    </row>
    <row r="55" spans="1:15" ht="12.75" customHeight="1">
      <c r="A55" s="30">
        <v>45</v>
      </c>
      <c r="B55" s="315" t="s">
        <v>62</v>
      </c>
      <c r="C55" s="305">
        <v>3787.8</v>
      </c>
      <c r="D55" s="306">
        <v>3790.6</v>
      </c>
      <c r="E55" s="306">
        <v>3732.2</v>
      </c>
      <c r="F55" s="306">
        <v>3676.6</v>
      </c>
      <c r="G55" s="306">
        <v>3618.2</v>
      </c>
      <c r="H55" s="306">
        <v>3846.2</v>
      </c>
      <c r="I55" s="306">
        <v>3904.6000000000004</v>
      </c>
      <c r="J55" s="306">
        <v>3960.2</v>
      </c>
      <c r="K55" s="305">
        <v>3849</v>
      </c>
      <c r="L55" s="305">
        <v>3735</v>
      </c>
      <c r="M55" s="305">
        <v>3.9683199999999998</v>
      </c>
      <c r="N55" s="1"/>
      <c r="O55" s="1"/>
    </row>
    <row r="56" spans="1:15" ht="12.75" customHeight="1">
      <c r="A56" s="30">
        <v>46</v>
      </c>
      <c r="B56" s="315" t="s">
        <v>312</v>
      </c>
      <c r="C56" s="305">
        <v>149.30000000000001</v>
      </c>
      <c r="D56" s="306">
        <v>148.9</v>
      </c>
      <c r="E56" s="306">
        <v>147.80000000000001</v>
      </c>
      <c r="F56" s="306">
        <v>146.30000000000001</v>
      </c>
      <c r="G56" s="306">
        <v>145.20000000000002</v>
      </c>
      <c r="H56" s="306">
        <v>150.4</v>
      </c>
      <c r="I56" s="306">
        <v>151.49999999999997</v>
      </c>
      <c r="J56" s="306">
        <v>153</v>
      </c>
      <c r="K56" s="305">
        <v>150</v>
      </c>
      <c r="L56" s="305">
        <v>147.4</v>
      </c>
      <c r="M56" s="305">
        <v>2.6984300000000001</v>
      </c>
      <c r="N56" s="1"/>
      <c r="O56" s="1"/>
    </row>
    <row r="57" spans="1:15" ht="12.75" customHeight="1">
      <c r="A57" s="30">
        <v>47</v>
      </c>
      <c r="B57" s="315" t="s">
        <v>313</v>
      </c>
      <c r="C57" s="305">
        <v>947.45</v>
      </c>
      <c r="D57" s="306">
        <v>949.61666666666667</v>
      </c>
      <c r="E57" s="306">
        <v>939.33333333333337</v>
      </c>
      <c r="F57" s="306">
        <v>931.2166666666667</v>
      </c>
      <c r="G57" s="306">
        <v>920.93333333333339</v>
      </c>
      <c r="H57" s="306">
        <v>957.73333333333335</v>
      </c>
      <c r="I57" s="306">
        <v>968.01666666666665</v>
      </c>
      <c r="J57" s="306">
        <v>976.13333333333333</v>
      </c>
      <c r="K57" s="305">
        <v>959.9</v>
      </c>
      <c r="L57" s="305">
        <v>941.5</v>
      </c>
      <c r="M57" s="305">
        <v>0.38639000000000001</v>
      </c>
      <c r="N57" s="1"/>
      <c r="O57" s="1"/>
    </row>
    <row r="58" spans="1:15" ht="12.75" customHeight="1">
      <c r="A58" s="30">
        <v>48</v>
      </c>
      <c r="B58" s="315" t="s">
        <v>64</v>
      </c>
      <c r="C58" s="305">
        <v>12561.7</v>
      </c>
      <c r="D58" s="306">
        <v>12564.116666666667</v>
      </c>
      <c r="E58" s="306">
        <v>12429.233333333334</v>
      </c>
      <c r="F58" s="306">
        <v>12296.766666666666</v>
      </c>
      <c r="G58" s="306">
        <v>12161.883333333333</v>
      </c>
      <c r="H58" s="306">
        <v>12696.583333333334</v>
      </c>
      <c r="I58" s="306">
        <v>12831.466666666669</v>
      </c>
      <c r="J58" s="306">
        <v>12963.933333333334</v>
      </c>
      <c r="K58" s="305">
        <v>12699</v>
      </c>
      <c r="L58" s="305">
        <v>12431.65</v>
      </c>
      <c r="M58" s="305">
        <v>3.2332999999999998</v>
      </c>
      <c r="N58" s="1"/>
      <c r="O58" s="1"/>
    </row>
    <row r="59" spans="1:15" ht="12" customHeight="1">
      <c r="A59" s="30">
        <v>49</v>
      </c>
      <c r="B59" s="315" t="s">
        <v>245</v>
      </c>
      <c r="C59" s="305">
        <v>4922.8</v>
      </c>
      <c r="D59" s="306">
        <v>4906.2666666666664</v>
      </c>
      <c r="E59" s="306">
        <v>4864.5333333333328</v>
      </c>
      <c r="F59" s="306">
        <v>4806.2666666666664</v>
      </c>
      <c r="G59" s="306">
        <v>4764.5333333333328</v>
      </c>
      <c r="H59" s="306">
        <v>4964.5333333333328</v>
      </c>
      <c r="I59" s="306">
        <v>5006.2666666666664</v>
      </c>
      <c r="J59" s="306">
        <v>5064.5333333333328</v>
      </c>
      <c r="K59" s="305">
        <v>4948</v>
      </c>
      <c r="L59" s="305">
        <v>4848</v>
      </c>
      <c r="M59" s="305">
        <v>0.26994000000000001</v>
      </c>
      <c r="N59" s="1"/>
      <c r="O59" s="1"/>
    </row>
    <row r="60" spans="1:15" ht="12.75" customHeight="1">
      <c r="A60" s="30">
        <v>50</v>
      </c>
      <c r="B60" s="315" t="s">
        <v>65</v>
      </c>
      <c r="C60" s="305">
        <v>5769.6</v>
      </c>
      <c r="D60" s="306">
        <v>5774.5166666666664</v>
      </c>
      <c r="E60" s="306">
        <v>5707.083333333333</v>
      </c>
      <c r="F60" s="306">
        <v>5644.5666666666666</v>
      </c>
      <c r="G60" s="306">
        <v>5577.1333333333332</v>
      </c>
      <c r="H60" s="306">
        <v>5837.0333333333328</v>
      </c>
      <c r="I60" s="306">
        <v>5904.4666666666672</v>
      </c>
      <c r="J60" s="306">
        <v>5966.9833333333327</v>
      </c>
      <c r="K60" s="305">
        <v>5841.95</v>
      </c>
      <c r="L60" s="305">
        <v>5712</v>
      </c>
      <c r="M60" s="305">
        <v>10.9861</v>
      </c>
      <c r="N60" s="1"/>
      <c r="O60" s="1"/>
    </row>
    <row r="61" spans="1:15" ht="12.75" customHeight="1">
      <c r="A61" s="30">
        <v>51</v>
      </c>
      <c r="B61" s="315" t="s">
        <v>314</v>
      </c>
      <c r="C61" s="305">
        <v>2943.45</v>
      </c>
      <c r="D61" s="306">
        <v>2956.5333333333328</v>
      </c>
      <c r="E61" s="306">
        <v>2896.3666666666659</v>
      </c>
      <c r="F61" s="306">
        <v>2849.2833333333328</v>
      </c>
      <c r="G61" s="306">
        <v>2789.1166666666659</v>
      </c>
      <c r="H61" s="306">
        <v>3003.6166666666659</v>
      </c>
      <c r="I61" s="306">
        <v>3063.7833333333328</v>
      </c>
      <c r="J61" s="306">
        <v>3110.8666666666659</v>
      </c>
      <c r="K61" s="305">
        <v>3016.7</v>
      </c>
      <c r="L61" s="305">
        <v>2909.45</v>
      </c>
      <c r="M61" s="305">
        <v>0.58099000000000001</v>
      </c>
      <c r="N61" s="1"/>
      <c r="O61" s="1"/>
    </row>
    <row r="62" spans="1:15" ht="12.75" customHeight="1">
      <c r="A62" s="30">
        <v>52</v>
      </c>
      <c r="B62" s="315" t="s">
        <v>66</v>
      </c>
      <c r="C62" s="305">
        <v>2113.15</v>
      </c>
      <c r="D62" s="306">
        <v>2118.0666666666666</v>
      </c>
      <c r="E62" s="306">
        <v>2093.1333333333332</v>
      </c>
      <c r="F62" s="306">
        <v>2073.1166666666668</v>
      </c>
      <c r="G62" s="306">
        <v>2048.1833333333334</v>
      </c>
      <c r="H62" s="306">
        <v>2138.083333333333</v>
      </c>
      <c r="I62" s="306">
        <v>2163.0166666666664</v>
      </c>
      <c r="J62" s="306">
        <v>2183.0333333333328</v>
      </c>
      <c r="K62" s="305">
        <v>2143</v>
      </c>
      <c r="L62" s="305">
        <v>2098.0500000000002</v>
      </c>
      <c r="M62" s="305">
        <v>1.59199</v>
      </c>
      <c r="N62" s="1"/>
      <c r="O62" s="1"/>
    </row>
    <row r="63" spans="1:15" ht="12.75" customHeight="1">
      <c r="A63" s="30">
        <v>53</v>
      </c>
      <c r="B63" s="315" t="s">
        <v>315</v>
      </c>
      <c r="C63" s="305">
        <v>423.2</v>
      </c>
      <c r="D63" s="306">
        <v>419.9666666666667</v>
      </c>
      <c r="E63" s="306">
        <v>415.38333333333338</v>
      </c>
      <c r="F63" s="306">
        <v>407.56666666666666</v>
      </c>
      <c r="G63" s="306">
        <v>402.98333333333335</v>
      </c>
      <c r="H63" s="306">
        <v>427.78333333333342</v>
      </c>
      <c r="I63" s="306">
        <v>432.36666666666667</v>
      </c>
      <c r="J63" s="306">
        <v>440.18333333333345</v>
      </c>
      <c r="K63" s="305">
        <v>424.55</v>
      </c>
      <c r="L63" s="305">
        <v>412.15</v>
      </c>
      <c r="M63" s="305">
        <v>17.555579999999999</v>
      </c>
      <c r="N63" s="1"/>
      <c r="O63" s="1"/>
    </row>
    <row r="64" spans="1:15" ht="12.75" customHeight="1">
      <c r="A64" s="30">
        <v>54</v>
      </c>
      <c r="B64" s="315" t="s">
        <v>67</v>
      </c>
      <c r="C64" s="305">
        <v>316.95</v>
      </c>
      <c r="D64" s="306">
        <v>317.3</v>
      </c>
      <c r="E64" s="306">
        <v>311.05</v>
      </c>
      <c r="F64" s="306">
        <v>305.14999999999998</v>
      </c>
      <c r="G64" s="306">
        <v>298.89999999999998</v>
      </c>
      <c r="H64" s="306">
        <v>323.20000000000005</v>
      </c>
      <c r="I64" s="306">
        <v>329.45000000000005</v>
      </c>
      <c r="J64" s="306">
        <v>335.35000000000008</v>
      </c>
      <c r="K64" s="305">
        <v>323.55</v>
      </c>
      <c r="L64" s="305">
        <v>311.39999999999998</v>
      </c>
      <c r="M64" s="305">
        <v>79.761330000000001</v>
      </c>
      <c r="N64" s="1"/>
      <c r="O64" s="1"/>
    </row>
    <row r="65" spans="1:15" ht="12.75" customHeight="1">
      <c r="A65" s="30">
        <v>55</v>
      </c>
      <c r="B65" s="315" t="s">
        <v>68</v>
      </c>
      <c r="C65" s="305">
        <v>99.45</v>
      </c>
      <c r="D65" s="306">
        <v>99.133333333333326</v>
      </c>
      <c r="E65" s="306">
        <v>98.316666666666649</v>
      </c>
      <c r="F65" s="306">
        <v>97.183333333333323</v>
      </c>
      <c r="G65" s="306">
        <v>96.366666666666646</v>
      </c>
      <c r="H65" s="306">
        <v>100.26666666666665</v>
      </c>
      <c r="I65" s="306">
        <v>101.08333333333331</v>
      </c>
      <c r="J65" s="306">
        <v>102.21666666666665</v>
      </c>
      <c r="K65" s="305">
        <v>99.95</v>
      </c>
      <c r="L65" s="305">
        <v>98</v>
      </c>
      <c r="M65" s="305">
        <v>178.97989999999999</v>
      </c>
      <c r="N65" s="1"/>
      <c r="O65" s="1"/>
    </row>
    <row r="66" spans="1:15" ht="12.75" customHeight="1">
      <c r="A66" s="30">
        <v>56</v>
      </c>
      <c r="B66" s="315" t="s">
        <v>246</v>
      </c>
      <c r="C66" s="305">
        <v>45.05</v>
      </c>
      <c r="D66" s="306">
        <v>44.866666666666667</v>
      </c>
      <c r="E66" s="306">
        <v>44.533333333333331</v>
      </c>
      <c r="F66" s="306">
        <v>44.016666666666666</v>
      </c>
      <c r="G66" s="306">
        <v>43.68333333333333</v>
      </c>
      <c r="H66" s="306">
        <v>45.383333333333333</v>
      </c>
      <c r="I66" s="306">
        <v>45.716666666666661</v>
      </c>
      <c r="J66" s="306">
        <v>46.233333333333334</v>
      </c>
      <c r="K66" s="305">
        <v>45.2</v>
      </c>
      <c r="L66" s="305">
        <v>44.35</v>
      </c>
      <c r="M66" s="305">
        <v>16.980519999999999</v>
      </c>
      <c r="N66" s="1"/>
      <c r="O66" s="1"/>
    </row>
    <row r="67" spans="1:15" ht="12.75" customHeight="1">
      <c r="A67" s="30">
        <v>57</v>
      </c>
      <c r="B67" s="315" t="s">
        <v>309</v>
      </c>
      <c r="C67" s="305">
        <v>2473.15</v>
      </c>
      <c r="D67" s="306">
        <v>2482.0500000000002</v>
      </c>
      <c r="E67" s="306">
        <v>2446.1500000000005</v>
      </c>
      <c r="F67" s="306">
        <v>2419.1500000000005</v>
      </c>
      <c r="G67" s="306">
        <v>2383.2500000000009</v>
      </c>
      <c r="H67" s="306">
        <v>2509.0500000000002</v>
      </c>
      <c r="I67" s="306">
        <v>2544.9499999999998</v>
      </c>
      <c r="J67" s="306">
        <v>2571.9499999999998</v>
      </c>
      <c r="K67" s="305">
        <v>2517.9499999999998</v>
      </c>
      <c r="L67" s="305">
        <v>2455.0500000000002</v>
      </c>
      <c r="M67" s="305">
        <v>0.10926</v>
      </c>
      <c r="N67" s="1"/>
      <c r="O67" s="1"/>
    </row>
    <row r="68" spans="1:15" ht="12.75" customHeight="1">
      <c r="A68" s="30">
        <v>58</v>
      </c>
      <c r="B68" s="315" t="s">
        <v>69</v>
      </c>
      <c r="C68" s="305">
        <v>1752.95</v>
      </c>
      <c r="D68" s="306">
        <v>1749.7833333333335</v>
      </c>
      <c r="E68" s="306">
        <v>1732.416666666667</v>
      </c>
      <c r="F68" s="306">
        <v>1711.8833333333334</v>
      </c>
      <c r="G68" s="306">
        <v>1694.5166666666669</v>
      </c>
      <c r="H68" s="306">
        <v>1770.3166666666671</v>
      </c>
      <c r="I68" s="306">
        <v>1787.6833333333334</v>
      </c>
      <c r="J68" s="306">
        <v>1808.2166666666672</v>
      </c>
      <c r="K68" s="305">
        <v>1767.15</v>
      </c>
      <c r="L68" s="305">
        <v>1729.25</v>
      </c>
      <c r="M68" s="305">
        <v>5.3263800000000003</v>
      </c>
      <c r="N68" s="1"/>
      <c r="O68" s="1"/>
    </row>
    <row r="69" spans="1:15" ht="12.75" customHeight="1">
      <c r="A69" s="30">
        <v>59</v>
      </c>
      <c r="B69" s="315" t="s">
        <v>317</v>
      </c>
      <c r="C69" s="305">
        <v>4702.95</v>
      </c>
      <c r="D69" s="306">
        <v>4713.6333333333332</v>
      </c>
      <c r="E69" s="306">
        <v>4647.3166666666666</v>
      </c>
      <c r="F69" s="306">
        <v>4591.6833333333334</v>
      </c>
      <c r="G69" s="306">
        <v>4525.3666666666668</v>
      </c>
      <c r="H69" s="306">
        <v>4769.2666666666664</v>
      </c>
      <c r="I69" s="306">
        <v>4835.5833333333321</v>
      </c>
      <c r="J69" s="306">
        <v>4891.2166666666662</v>
      </c>
      <c r="K69" s="305">
        <v>4779.95</v>
      </c>
      <c r="L69" s="305">
        <v>4658</v>
      </c>
      <c r="M69" s="305">
        <v>4.3959999999999999E-2</v>
      </c>
      <c r="N69" s="1"/>
      <c r="O69" s="1"/>
    </row>
    <row r="70" spans="1:15" ht="12.75" customHeight="1">
      <c r="A70" s="30">
        <v>60</v>
      </c>
      <c r="B70" s="315" t="s">
        <v>247</v>
      </c>
      <c r="C70" s="305">
        <v>977.1</v>
      </c>
      <c r="D70" s="306">
        <v>966.43333333333339</v>
      </c>
      <c r="E70" s="306">
        <v>941.71666666666681</v>
      </c>
      <c r="F70" s="306">
        <v>906.33333333333337</v>
      </c>
      <c r="G70" s="306">
        <v>881.61666666666679</v>
      </c>
      <c r="H70" s="306">
        <v>1001.8166666666668</v>
      </c>
      <c r="I70" s="306">
        <v>1026.5333333333335</v>
      </c>
      <c r="J70" s="306">
        <v>1061.916666666667</v>
      </c>
      <c r="K70" s="305">
        <v>991.15</v>
      </c>
      <c r="L70" s="305">
        <v>931.05</v>
      </c>
      <c r="M70" s="305">
        <v>1.70889</v>
      </c>
      <c r="N70" s="1"/>
      <c r="O70" s="1"/>
    </row>
    <row r="71" spans="1:15" ht="12.75" customHeight="1">
      <c r="A71" s="30">
        <v>61</v>
      </c>
      <c r="B71" s="315" t="s">
        <v>318</v>
      </c>
      <c r="C71" s="305">
        <v>761.1</v>
      </c>
      <c r="D71" s="306">
        <v>756.38333333333321</v>
      </c>
      <c r="E71" s="306">
        <v>735.76666666666642</v>
      </c>
      <c r="F71" s="306">
        <v>710.43333333333317</v>
      </c>
      <c r="G71" s="306">
        <v>689.81666666666638</v>
      </c>
      <c r="H71" s="306">
        <v>781.71666666666647</v>
      </c>
      <c r="I71" s="306">
        <v>802.33333333333326</v>
      </c>
      <c r="J71" s="306">
        <v>827.66666666666652</v>
      </c>
      <c r="K71" s="305">
        <v>777</v>
      </c>
      <c r="L71" s="305">
        <v>731.05</v>
      </c>
      <c r="M71" s="305">
        <v>30.793610000000001</v>
      </c>
      <c r="N71" s="1"/>
      <c r="O71" s="1"/>
    </row>
    <row r="72" spans="1:15" ht="12.75" customHeight="1">
      <c r="A72" s="30">
        <v>62</v>
      </c>
      <c r="B72" s="315" t="s">
        <v>71</v>
      </c>
      <c r="C72" s="305">
        <v>234.95</v>
      </c>
      <c r="D72" s="306">
        <v>234.2833333333333</v>
      </c>
      <c r="E72" s="306">
        <v>230.21666666666661</v>
      </c>
      <c r="F72" s="306">
        <v>225.48333333333332</v>
      </c>
      <c r="G72" s="306">
        <v>221.41666666666663</v>
      </c>
      <c r="H72" s="306">
        <v>239.01666666666659</v>
      </c>
      <c r="I72" s="306">
        <v>243.08333333333331</v>
      </c>
      <c r="J72" s="306">
        <v>247.81666666666658</v>
      </c>
      <c r="K72" s="305">
        <v>238.35</v>
      </c>
      <c r="L72" s="305">
        <v>229.55</v>
      </c>
      <c r="M72" s="305">
        <v>59.097110000000001</v>
      </c>
      <c r="N72" s="1"/>
      <c r="O72" s="1"/>
    </row>
    <row r="73" spans="1:15" ht="12.75" customHeight="1">
      <c r="A73" s="30">
        <v>63</v>
      </c>
      <c r="B73" s="315" t="s">
        <v>310</v>
      </c>
      <c r="C73" s="305">
        <v>1388.15</v>
      </c>
      <c r="D73" s="306">
        <v>1400.45</v>
      </c>
      <c r="E73" s="306">
        <v>1369.75</v>
      </c>
      <c r="F73" s="306">
        <v>1351.35</v>
      </c>
      <c r="G73" s="306">
        <v>1320.6499999999999</v>
      </c>
      <c r="H73" s="306">
        <v>1418.8500000000001</v>
      </c>
      <c r="I73" s="306">
        <v>1449.5500000000004</v>
      </c>
      <c r="J73" s="306">
        <v>1467.9500000000003</v>
      </c>
      <c r="K73" s="305">
        <v>1431.15</v>
      </c>
      <c r="L73" s="305">
        <v>1382.05</v>
      </c>
      <c r="M73" s="305">
        <v>1.0294399999999999</v>
      </c>
      <c r="N73" s="1"/>
      <c r="O73" s="1"/>
    </row>
    <row r="74" spans="1:15" ht="12.75" customHeight="1">
      <c r="A74" s="30">
        <v>64</v>
      </c>
      <c r="B74" s="315" t="s">
        <v>72</v>
      </c>
      <c r="C74" s="305">
        <v>630.35</v>
      </c>
      <c r="D74" s="306">
        <v>632.43333333333339</v>
      </c>
      <c r="E74" s="306">
        <v>625.91666666666674</v>
      </c>
      <c r="F74" s="306">
        <v>621.48333333333335</v>
      </c>
      <c r="G74" s="306">
        <v>614.9666666666667</v>
      </c>
      <c r="H74" s="306">
        <v>636.86666666666679</v>
      </c>
      <c r="I74" s="306">
        <v>643.38333333333344</v>
      </c>
      <c r="J74" s="306">
        <v>647.81666666666683</v>
      </c>
      <c r="K74" s="305">
        <v>638.95000000000005</v>
      </c>
      <c r="L74" s="305">
        <v>628</v>
      </c>
      <c r="M74" s="305">
        <v>7.8715799999999998</v>
      </c>
      <c r="N74" s="1"/>
      <c r="O74" s="1"/>
    </row>
    <row r="75" spans="1:15" ht="12.75" customHeight="1">
      <c r="A75" s="30">
        <v>65</v>
      </c>
      <c r="B75" s="315" t="s">
        <v>73</v>
      </c>
      <c r="C75" s="305">
        <v>674.2</v>
      </c>
      <c r="D75" s="306">
        <v>678.2833333333333</v>
      </c>
      <c r="E75" s="306">
        <v>666.01666666666665</v>
      </c>
      <c r="F75" s="306">
        <v>657.83333333333337</v>
      </c>
      <c r="G75" s="306">
        <v>645.56666666666672</v>
      </c>
      <c r="H75" s="306">
        <v>686.46666666666658</v>
      </c>
      <c r="I75" s="306">
        <v>698.73333333333323</v>
      </c>
      <c r="J75" s="306">
        <v>706.91666666666652</v>
      </c>
      <c r="K75" s="305">
        <v>690.55</v>
      </c>
      <c r="L75" s="305">
        <v>670.1</v>
      </c>
      <c r="M75" s="305">
        <v>10.957560000000001</v>
      </c>
      <c r="N75" s="1"/>
      <c r="O75" s="1"/>
    </row>
    <row r="76" spans="1:15" ht="12.75" customHeight="1">
      <c r="A76" s="30">
        <v>66</v>
      </c>
      <c r="B76" s="315" t="s">
        <v>319</v>
      </c>
      <c r="C76" s="305">
        <v>11256.55</v>
      </c>
      <c r="D76" s="306">
        <v>11420.75</v>
      </c>
      <c r="E76" s="306">
        <v>10947.8</v>
      </c>
      <c r="F76" s="306">
        <v>10639.05</v>
      </c>
      <c r="G76" s="306">
        <v>10166.099999999999</v>
      </c>
      <c r="H76" s="306">
        <v>11729.5</v>
      </c>
      <c r="I76" s="306">
        <v>12202.45</v>
      </c>
      <c r="J76" s="306">
        <v>12511.2</v>
      </c>
      <c r="K76" s="305">
        <v>11893.7</v>
      </c>
      <c r="L76" s="305">
        <v>11112</v>
      </c>
      <c r="M76" s="305">
        <v>3.4299999999999997E-2</v>
      </c>
      <c r="N76" s="1"/>
      <c r="O76" s="1"/>
    </row>
    <row r="77" spans="1:15" ht="12.75" customHeight="1">
      <c r="A77" s="30">
        <v>67</v>
      </c>
      <c r="B77" s="315" t="s">
        <v>75</v>
      </c>
      <c r="C77" s="305">
        <v>687.9</v>
      </c>
      <c r="D77" s="306">
        <v>687.4666666666667</v>
      </c>
      <c r="E77" s="306">
        <v>683.43333333333339</v>
      </c>
      <c r="F77" s="306">
        <v>678.9666666666667</v>
      </c>
      <c r="G77" s="306">
        <v>674.93333333333339</v>
      </c>
      <c r="H77" s="306">
        <v>691.93333333333339</v>
      </c>
      <c r="I77" s="306">
        <v>695.9666666666667</v>
      </c>
      <c r="J77" s="306">
        <v>700.43333333333339</v>
      </c>
      <c r="K77" s="305">
        <v>691.5</v>
      </c>
      <c r="L77" s="305">
        <v>683</v>
      </c>
      <c r="M77" s="305">
        <v>55.774070000000002</v>
      </c>
      <c r="N77" s="1"/>
      <c r="O77" s="1"/>
    </row>
    <row r="78" spans="1:15" ht="12.75" customHeight="1">
      <c r="A78" s="30">
        <v>68</v>
      </c>
      <c r="B78" s="315" t="s">
        <v>76</v>
      </c>
      <c r="C78" s="305">
        <v>53.1</v>
      </c>
      <c r="D78" s="306">
        <v>52.199999999999996</v>
      </c>
      <c r="E78" s="306">
        <v>50.899999999999991</v>
      </c>
      <c r="F78" s="306">
        <v>48.699999999999996</v>
      </c>
      <c r="G78" s="306">
        <v>47.399999999999991</v>
      </c>
      <c r="H78" s="306">
        <v>54.399999999999991</v>
      </c>
      <c r="I78" s="306">
        <v>55.699999999999989</v>
      </c>
      <c r="J78" s="306">
        <v>57.899999999999991</v>
      </c>
      <c r="K78" s="305">
        <v>53.5</v>
      </c>
      <c r="L78" s="305">
        <v>50</v>
      </c>
      <c r="M78" s="305">
        <v>520.63253999999995</v>
      </c>
      <c r="N78" s="1"/>
      <c r="O78" s="1"/>
    </row>
    <row r="79" spans="1:15" ht="12.75" customHeight="1">
      <c r="A79" s="30">
        <v>69</v>
      </c>
      <c r="B79" s="315" t="s">
        <v>77</v>
      </c>
      <c r="C79" s="305">
        <v>340</v>
      </c>
      <c r="D79" s="306">
        <v>335.53333333333336</v>
      </c>
      <c r="E79" s="306">
        <v>330.2166666666667</v>
      </c>
      <c r="F79" s="306">
        <v>320.43333333333334</v>
      </c>
      <c r="G79" s="306">
        <v>315.11666666666667</v>
      </c>
      <c r="H79" s="306">
        <v>345.31666666666672</v>
      </c>
      <c r="I79" s="306">
        <v>350.63333333333344</v>
      </c>
      <c r="J79" s="306">
        <v>360.41666666666674</v>
      </c>
      <c r="K79" s="305">
        <v>340.85</v>
      </c>
      <c r="L79" s="305">
        <v>325.75</v>
      </c>
      <c r="M79" s="305">
        <v>36.835479999999997</v>
      </c>
      <c r="N79" s="1"/>
      <c r="O79" s="1"/>
    </row>
    <row r="80" spans="1:15" ht="12.75" customHeight="1">
      <c r="A80" s="30">
        <v>70</v>
      </c>
      <c r="B80" s="315" t="s">
        <v>320</v>
      </c>
      <c r="C80" s="305">
        <v>1036.05</v>
      </c>
      <c r="D80" s="306">
        <v>1036.4333333333334</v>
      </c>
      <c r="E80" s="306">
        <v>1017.8666666666668</v>
      </c>
      <c r="F80" s="306">
        <v>999.68333333333339</v>
      </c>
      <c r="G80" s="306">
        <v>981.11666666666679</v>
      </c>
      <c r="H80" s="306">
        <v>1054.6166666666668</v>
      </c>
      <c r="I80" s="306">
        <v>1073.1833333333334</v>
      </c>
      <c r="J80" s="306">
        <v>1091.3666666666668</v>
      </c>
      <c r="K80" s="305">
        <v>1055</v>
      </c>
      <c r="L80" s="305">
        <v>1018.25</v>
      </c>
      <c r="M80" s="305">
        <v>0.44702999999999998</v>
      </c>
      <c r="N80" s="1"/>
      <c r="O80" s="1"/>
    </row>
    <row r="81" spans="1:15" ht="12.75" customHeight="1">
      <c r="A81" s="30">
        <v>71</v>
      </c>
      <c r="B81" s="315" t="s">
        <v>322</v>
      </c>
      <c r="C81" s="305">
        <v>7248.35</v>
      </c>
      <c r="D81" s="306">
        <v>7232.4000000000005</v>
      </c>
      <c r="E81" s="306">
        <v>7165.9500000000007</v>
      </c>
      <c r="F81" s="306">
        <v>7083.55</v>
      </c>
      <c r="G81" s="306">
        <v>7017.1</v>
      </c>
      <c r="H81" s="306">
        <v>7314.8000000000011</v>
      </c>
      <c r="I81" s="306">
        <v>7381.25</v>
      </c>
      <c r="J81" s="306">
        <v>7463.6500000000015</v>
      </c>
      <c r="K81" s="305">
        <v>7298.85</v>
      </c>
      <c r="L81" s="305">
        <v>7150</v>
      </c>
      <c r="M81" s="305">
        <v>0.11922000000000001</v>
      </c>
      <c r="N81" s="1"/>
      <c r="O81" s="1"/>
    </row>
    <row r="82" spans="1:15" ht="12.75" customHeight="1">
      <c r="A82" s="30">
        <v>72</v>
      </c>
      <c r="B82" s="315" t="s">
        <v>323</v>
      </c>
      <c r="C82" s="305">
        <v>1014.65</v>
      </c>
      <c r="D82" s="306">
        <v>1021.7166666666666</v>
      </c>
      <c r="E82" s="306">
        <v>999.48333333333312</v>
      </c>
      <c r="F82" s="306">
        <v>984.31666666666649</v>
      </c>
      <c r="G82" s="306">
        <v>962.08333333333303</v>
      </c>
      <c r="H82" s="306">
        <v>1036.8833333333332</v>
      </c>
      <c r="I82" s="306">
        <v>1059.1166666666666</v>
      </c>
      <c r="J82" s="306">
        <v>1074.2833333333333</v>
      </c>
      <c r="K82" s="305">
        <v>1043.95</v>
      </c>
      <c r="L82" s="305">
        <v>1006.55</v>
      </c>
      <c r="M82" s="305">
        <v>0.52134999999999998</v>
      </c>
      <c r="N82" s="1"/>
      <c r="O82" s="1"/>
    </row>
    <row r="83" spans="1:15" ht="12.75" customHeight="1">
      <c r="A83" s="30">
        <v>73</v>
      </c>
      <c r="B83" s="315" t="s">
        <v>78</v>
      </c>
      <c r="C83" s="305">
        <v>14175.15</v>
      </c>
      <c r="D83" s="306">
        <v>13977.516666666668</v>
      </c>
      <c r="E83" s="306">
        <v>13697.633333333337</v>
      </c>
      <c r="F83" s="306">
        <v>13220.116666666669</v>
      </c>
      <c r="G83" s="306">
        <v>12940.233333333337</v>
      </c>
      <c r="H83" s="306">
        <v>14455.033333333336</v>
      </c>
      <c r="I83" s="306">
        <v>14734.916666666668</v>
      </c>
      <c r="J83" s="306">
        <v>15212.433333333336</v>
      </c>
      <c r="K83" s="305">
        <v>14257.4</v>
      </c>
      <c r="L83" s="305">
        <v>13500</v>
      </c>
      <c r="M83" s="305">
        <v>0.69654000000000005</v>
      </c>
      <c r="N83" s="1"/>
      <c r="O83" s="1"/>
    </row>
    <row r="84" spans="1:15" ht="12.75" customHeight="1">
      <c r="A84" s="30">
        <v>74</v>
      </c>
      <c r="B84" s="315" t="s">
        <v>80</v>
      </c>
      <c r="C84" s="305">
        <v>332.8</v>
      </c>
      <c r="D84" s="306">
        <v>331.88333333333338</v>
      </c>
      <c r="E84" s="306">
        <v>328.91666666666674</v>
      </c>
      <c r="F84" s="306">
        <v>325.03333333333336</v>
      </c>
      <c r="G84" s="306">
        <v>322.06666666666672</v>
      </c>
      <c r="H84" s="306">
        <v>335.76666666666677</v>
      </c>
      <c r="I84" s="306">
        <v>338.73333333333335</v>
      </c>
      <c r="J84" s="306">
        <v>342.61666666666679</v>
      </c>
      <c r="K84" s="305">
        <v>334.85</v>
      </c>
      <c r="L84" s="305">
        <v>328</v>
      </c>
      <c r="M84" s="305">
        <v>31.96697</v>
      </c>
      <c r="N84" s="1"/>
      <c r="O84" s="1"/>
    </row>
    <row r="85" spans="1:15" ht="12.75" customHeight="1">
      <c r="A85" s="30">
        <v>75</v>
      </c>
      <c r="B85" s="315" t="s">
        <v>324</v>
      </c>
      <c r="C85" s="305">
        <v>449.65</v>
      </c>
      <c r="D85" s="306">
        <v>445.75</v>
      </c>
      <c r="E85" s="306">
        <v>438.55</v>
      </c>
      <c r="F85" s="306">
        <v>427.45</v>
      </c>
      <c r="G85" s="306">
        <v>420.25</v>
      </c>
      <c r="H85" s="306">
        <v>456.85</v>
      </c>
      <c r="I85" s="306">
        <v>464.05000000000007</v>
      </c>
      <c r="J85" s="306">
        <v>475.15000000000003</v>
      </c>
      <c r="K85" s="305">
        <v>452.95</v>
      </c>
      <c r="L85" s="305">
        <v>434.65</v>
      </c>
      <c r="M85" s="305">
        <v>2.94617</v>
      </c>
      <c r="N85" s="1"/>
      <c r="O85" s="1"/>
    </row>
    <row r="86" spans="1:15" ht="12.75" customHeight="1">
      <c r="A86" s="30">
        <v>76</v>
      </c>
      <c r="B86" s="315" t="s">
        <v>81</v>
      </c>
      <c r="C86" s="305">
        <v>3450.25</v>
      </c>
      <c r="D86" s="306">
        <v>3422.0166666666664</v>
      </c>
      <c r="E86" s="306">
        <v>3380.2333333333327</v>
      </c>
      <c r="F86" s="306">
        <v>3310.2166666666662</v>
      </c>
      <c r="G86" s="306">
        <v>3268.4333333333325</v>
      </c>
      <c r="H86" s="306">
        <v>3492.0333333333328</v>
      </c>
      <c r="I86" s="306">
        <v>3533.8166666666666</v>
      </c>
      <c r="J86" s="306">
        <v>3603.833333333333</v>
      </c>
      <c r="K86" s="305">
        <v>3463.8</v>
      </c>
      <c r="L86" s="305">
        <v>3352</v>
      </c>
      <c r="M86" s="305">
        <v>5.2553000000000001</v>
      </c>
      <c r="N86" s="1"/>
      <c r="O86" s="1"/>
    </row>
    <row r="87" spans="1:15" ht="12.75" customHeight="1">
      <c r="A87" s="30">
        <v>77</v>
      </c>
      <c r="B87" s="315" t="s">
        <v>311</v>
      </c>
      <c r="C87" s="305">
        <v>731.7</v>
      </c>
      <c r="D87" s="306">
        <v>732.6</v>
      </c>
      <c r="E87" s="306">
        <v>721.55000000000007</v>
      </c>
      <c r="F87" s="306">
        <v>711.40000000000009</v>
      </c>
      <c r="G87" s="306">
        <v>700.35000000000014</v>
      </c>
      <c r="H87" s="306">
        <v>742.75</v>
      </c>
      <c r="I87" s="306">
        <v>753.8</v>
      </c>
      <c r="J87" s="306">
        <v>763.94999999999993</v>
      </c>
      <c r="K87" s="305">
        <v>743.65</v>
      </c>
      <c r="L87" s="305">
        <v>722.45</v>
      </c>
      <c r="M87" s="305">
        <v>5.74186</v>
      </c>
      <c r="N87" s="1"/>
      <c r="O87" s="1"/>
    </row>
    <row r="88" spans="1:15" ht="12.75" customHeight="1">
      <c r="A88" s="30">
        <v>78</v>
      </c>
      <c r="B88" s="315" t="s">
        <v>321</v>
      </c>
      <c r="C88" s="305">
        <v>383.5</v>
      </c>
      <c r="D88" s="306">
        <v>386</v>
      </c>
      <c r="E88" s="306">
        <v>379</v>
      </c>
      <c r="F88" s="306">
        <v>374.5</v>
      </c>
      <c r="G88" s="306">
        <v>367.5</v>
      </c>
      <c r="H88" s="306">
        <v>390.5</v>
      </c>
      <c r="I88" s="306">
        <v>397.5</v>
      </c>
      <c r="J88" s="306">
        <v>402</v>
      </c>
      <c r="K88" s="305">
        <v>393</v>
      </c>
      <c r="L88" s="305">
        <v>381.5</v>
      </c>
      <c r="M88" s="305">
        <v>18.16816</v>
      </c>
      <c r="N88" s="1"/>
      <c r="O88" s="1"/>
    </row>
    <row r="89" spans="1:15" ht="12.75" customHeight="1">
      <c r="A89" s="30">
        <v>79</v>
      </c>
      <c r="B89" s="315" t="s">
        <v>412</v>
      </c>
      <c r="C89" s="305">
        <v>626.85</v>
      </c>
      <c r="D89" s="306">
        <v>630.66666666666674</v>
      </c>
      <c r="E89" s="306">
        <v>617.38333333333344</v>
      </c>
      <c r="F89" s="306">
        <v>607.91666666666674</v>
      </c>
      <c r="G89" s="306">
        <v>594.63333333333344</v>
      </c>
      <c r="H89" s="306">
        <v>640.13333333333344</v>
      </c>
      <c r="I89" s="306">
        <v>653.41666666666674</v>
      </c>
      <c r="J89" s="306">
        <v>662.88333333333344</v>
      </c>
      <c r="K89" s="305">
        <v>643.95000000000005</v>
      </c>
      <c r="L89" s="305">
        <v>621.20000000000005</v>
      </c>
      <c r="M89" s="305">
        <v>4.8908699999999996</v>
      </c>
      <c r="N89" s="1"/>
      <c r="O89" s="1"/>
    </row>
    <row r="90" spans="1:15" ht="12.75" customHeight="1">
      <c r="A90" s="30">
        <v>80</v>
      </c>
      <c r="B90" s="315" t="s">
        <v>342</v>
      </c>
      <c r="C90" s="305">
        <v>2251.3000000000002</v>
      </c>
      <c r="D90" s="306">
        <v>2227.7666666666669</v>
      </c>
      <c r="E90" s="306">
        <v>2194.8833333333337</v>
      </c>
      <c r="F90" s="306">
        <v>2138.4666666666667</v>
      </c>
      <c r="G90" s="306">
        <v>2105.5833333333335</v>
      </c>
      <c r="H90" s="306">
        <v>2284.1833333333338</v>
      </c>
      <c r="I90" s="306">
        <v>2317.0666666666671</v>
      </c>
      <c r="J90" s="306">
        <v>2373.483333333334</v>
      </c>
      <c r="K90" s="305">
        <v>2260.65</v>
      </c>
      <c r="L90" s="305">
        <v>2171.35</v>
      </c>
      <c r="M90" s="305">
        <v>1.0853299999999999</v>
      </c>
      <c r="N90" s="1"/>
      <c r="O90" s="1"/>
    </row>
    <row r="91" spans="1:15" ht="12.75" customHeight="1">
      <c r="A91" s="30">
        <v>81</v>
      </c>
      <c r="B91" s="315" t="s">
        <v>82</v>
      </c>
      <c r="C91" s="305">
        <v>194.4</v>
      </c>
      <c r="D91" s="306">
        <v>193.16666666666666</v>
      </c>
      <c r="E91" s="306">
        <v>191.48333333333332</v>
      </c>
      <c r="F91" s="306">
        <v>188.56666666666666</v>
      </c>
      <c r="G91" s="306">
        <v>186.88333333333333</v>
      </c>
      <c r="H91" s="306">
        <v>196.08333333333331</v>
      </c>
      <c r="I91" s="306">
        <v>197.76666666666665</v>
      </c>
      <c r="J91" s="306">
        <v>200.68333333333331</v>
      </c>
      <c r="K91" s="305">
        <v>194.85</v>
      </c>
      <c r="L91" s="305">
        <v>190.25</v>
      </c>
      <c r="M91" s="305">
        <v>80.326459999999997</v>
      </c>
      <c r="N91" s="1"/>
      <c r="O91" s="1"/>
    </row>
    <row r="92" spans="1:15" ht="12.75" customHeight="1">
      <c r="A92" s="30">
        <v>82</v>
      </c>
      <c r="B92" s="315" t="s">
        <v>328</v>
      </c>
      <c r="C92" s="305">
        <v>471.6</v>
      </c>
      <c r="D92" s="306">
        <v>468.11666666666662</v>
      </c>
      <c r="E92" s="306">
        <v>461.48333333333323</v>
      </c>
      <c r="F92" s="306">
        <v>451.36666666666662</v>
      </c>
      <c r="G92" s="306">
        <v>444.73333333333323</v>
      </c>
      <c r="H92" s="306">
        <v>478.23333333333323</v>
      </c>
      <c r="I92" s="306">
        <v>484.86666666666656</v>
      </c>
      <c r="J92" s="306">
        <v>494.98333333333323</v>
      </c>
      <c r="K92" s="305">
        <v>474.75</v>
      </c>
      <c r="L92" s="305">
        <v>458</v>
      </c>
      <c r="M92" s="305">
        <v>10.875730000000001</v>
      </c>
      <c r="N92" s="1"/>
      <c r="O92" s="1"/>
    </row>
    <row r="93" spans="1:15" ht="12.75" customHeight="1">
      <c r="A93" s="30">
        <v>83</v>
      </c>
      <c r="B93" s="315" t="s">
        <v>329</v>
      </c>
      <c r="C93" s="305">
        <v>776.65</v>
      </c>
      <c r="D93" s="306">
        <v>782.56666666666661</v>
      </c>
      <c r="E93" s="306">
        <v>765.13333333333321</v>
      </c>
      <c r="F93" s="306">
        <v>753.61666666666656</v>
      </c>
      <c r="G93" s="306">
        <v>736.18333333333317</v>
      </c>
      <c r="H93" s="306">
        <v>794.08333333333326</v>
      </c>
      <c r="I93" s="306">
        <v>811.51666666666665</v>
      </c>
      <c r="J93" s="306">
        <v>823.0333333333333</v>
      </c>
      <c r="K93" s="305">
        <v>800</v>
      </c>
      <c r="L93" s="305">
        <v>771.05</v>
      </c>
      <c r="M93" s="305">
        <v>2.4873799999999999</v>
      </c>
      <c r="N93" s="1"/>
      <c r="O93" s="1"/>
    </row>
    <row r="94" spans="1:15" ht="12.75" customHeight="1">
      <c r="A94" s="30">
        <v>84</v>
      </c>
      <c r="B94" s="315" t="s">
        <v>331</v>
      </c>
      <c r="C94" s="305">
        <v>712.85</v>
      </c>
      <c r="D94" s="306">
        <v>712.16666666666663</v>
      </c>
      <c r="E94" s="306">
        <v>702.13333333333321</v>
      </c>
      <c r="F94" s="306">
        <v>691.41666666666663</v>
      </c>
      <c r="G94" s="306">
        <v>681.38333333333321</v>
      </c>
      <c r="H94" s="306">
        <v>722.88333333333321</v>
      </c>
      <c r="I94" s="306">
        <v>732.91666666666674</v>
      </c>
      <c r="J94" s="306">
        <v>743.63333333333321</v>
      </c>
      <c r="K94" s="305">
        <v>722.2</v>
      </c>
      <c r="L94" s="305">
        <v>701.45</v>
      </c>
      <c r="M94" s="305">
        <v>5.6501099999999997</v>
      </c>
      <c r="N94" s="1"/>
      <c r="O94" s="1"/>
    </row>
    <row r="95" spans="1:15" ht="12.75" customHeight="1">
      <c r="A95" s="30">
        <v>85</v>
      </c>
      <c r="B95" s="315" t="s">
        <v>249</v>
      </c>
      <c r="C95" s="305">
        <v>107.85</v>
      </c>
      <c r="D95" s="306">
        <v>107.46666666666665</v>
      </c>
      <c r="E95" s="306">
        <v>106.48333333333331</v>
      </c>
      <c r="F95" s="306">
        <v>105.11666666666665</v>
      </c>
      <c r="G95" s="306">
        <v>104.1333333333333</v>
      </c>
      <c r="H95" s="306">
        <v>108.83333333333331</v>
      </c>
      <c r="I95" s="306">
        <v>109.81666666666666</v>
      </c>
      <c r="J95" s="306">
        <v>111.18333333333332</v>
      </c>
      <c r="K95" s="305">
        <v>108.45</v>
      </c>
      <c r="L95" s="305">
        <v>106.1</v>
      </c>
      <c r="M95" s="305">
        <v>7.1278100000000002</v>
      </c>
      <c r="N95" s="1"/>
      <c r="O95" s="1"/>
    </row>
    <row r="96" spans="1:15" ht="12.75" customHeight="1">
      <c r="A96" s="30">
        <v>86</v>
      </c>
      <c r="B96" s="315" t="s">
        <v>325</v>
      </c>
      <c r="C96" s="305">
        <v>363.95</v>
      </c>
      <c r="D96" s="306">
        <v>365.55</v>
      </c>
      <c r="E96" s="306">
        <v>359.40000000000003</v>
      </c>
      <c r="F96" s="306">
        <v>354.85</v>
      </c>
      <c r="G96" s="306">
        <v>348.70000000000005</v>
      </c>
      <c r="H96" s="306">
        <v>370.1</v>
      </c>
      <c r="I96" s="306">
        <v>376.25</v>
      </c>
      <c r="J96" s="306">
        <v>380.8</v>
      </c>
      <c r="K96" s="305">
        <v>371.7</v>
      </c>
      <c r="L96" s="305">
        <v>361</v>
      </c>
      <c r="M96" s="305">
        <v>1.45686</v>
      </c>
      <c r="N96" s="1"/>
      <c r="O96" s="1"/>
    </row>
    <row r="97" spans="1:15" ht="12.75" customHeight="1">
      <c r="A97" s="30">
        <v>87</v>
      </c>
      <c r="B97" s="315" t="s">
        <v>334</v>
      </c>
      <c r="C97" s="305">
        <v>1137.5</v>
      </c>
      <c r="D97" s="306">
        <v>1142.7833333333333</v>
      </c>
      <c r="E97" s="306">
        <v>1124.8166666666666</v>
      </c>
      <c r="F97" s="306">
        <v>1112.1333333333332</v>
      </c>
      <c r="G97" s="306">
        <v>1094.1666666666665</v>
      </c>
      <c r="H97" s="306">
        <v>1155.4666666666667</v>
      </c>
      <c r="I97" s="306">
        <v>1173.4333333333334</v>
      </c>
      <c r="J97" s="306">
        <v>1186.1166666666668</v>
      </c>
      <c r="K97" s="305">
        <v>1160.75</v>
      </c>
      <c r="L97" s="305">
        <v>1130.0999999999999</v>
      </c>
      <c r="M97" s="305">
        <v>3.2730800000000002</v>
      </c>
      <c r="N97" s="1"/>
      <c r="O97" s="1"/>
    </row>
    <row r="98" spans="1:15" ht="12.75" customHeight="1">
      <c r="A98" s="30">
        <v>88</v>
      </c>
      <c r="B98" s="315" t="s">
        <v>332</v>
      </c>
      <c r="C98" s="305">
        <v>1046.95</v>
      </c>
      <c r="D98" s="306">
        <v>1077.3</v>
      </c>
      <c r="E98" s="306">
        <v>999.64999999999986</v>
      </c>
      <c r="F98" s="306">
        <v>952.34999999999991</v>
      </c>
      <c r="G98" s="306">
        <v>874.69999999999982</v>
      </c>
      <c r="H98" s="306">
        <v>1124.5999999999999</v>
      </c>
      <c r="I98" s="306">
        <v>1202.25</v>
      </c>
      <c r="J98" s="306">
        <v>1249.55</v>
      </c>
      <c r="K98" s="305">
        <v>1154.95</v>
      </c>
      <c r="L98" s="305">
        <v>1030</v>
      </c>
      <c r="M98" s="305">
        <v>0.53812000000000004</v>
      </c>
      <c r="N98" s="1"/>
      <c r="O98" s="1"/>
    </row>
    <row r="99" spans="1:15" ht="12.75" customHeight="1">
      <c r="A99" s="30">
        <v>89</v>
      </c>
      <c r="B99" s="315" t="s">
        <v>333</v>
      </c>
      <c r="C99" s="305">
        <v>17.75</v>
      </c>
      <c r="D99" s="306">
        <v>17.766666666666666</v>
      </c>
      <c r="E99" s="306">
        <v>17.633333333333333</v>
      </c>
      <c r="F99" s="306">
        <v>17.516666666666666</v>
      </c>
      <c r="G99" s="306">
        <v>17.383333333333333</v>
      </c>
      <c r="H99" s="306">
        <v>17.883333333333333</v>
      </c>
      <c r="I99" s="306">
        <v>18.016666666666666</v>
      </c>
      <c r="J99" s="306">
        <v>18.133333333333333</v>
      </c>
      <c r="K99" s="305">
        <v>17.899999999999999</v>
      </c>
      <c r="L99" s="305">
        <v>17.649999999999999</v>
      </c>
      <c r="M99" s="305">
        <v>10.411440000000001</v>
      </c>
      <c r="N99" s="1"/>
      <c r="O99" s="1"/>
    </row>
    <row r="100" spans="1:15" ht="12.75" customHeight="1">
      <c r="A100" s="30">
        <v>90</v>
      </c>
      <c r="B100" s="315" t="s">
        <v>335</v>
      </c>
      <c r="C100" s="305">
        <v>534.65</v>
      </c>
      <c r="D100" s="306">
        <v>539</v>
      </c>
      <c r="E100" s="306">
        <v>528</v>
      </c>
      <c r="F100" s="306">
        <v>521.35</v>
      </c>
      <c r="G100" s="306">
        <v>510.35</v>
      </c>
      <c r="H100" s="306">
        <v>545.65</v>
      </c>
      <c r="I100" s="306">
        <v>556.65</v>
      </c>
      <c r="J100" s="306">
        <v>563.29999999999995</v>
      </c>
      <c r="K100" s="305">
        <v>550</v>
      </c>
      <c r="L100" s="305">
        <v>532.35</v>
      </c>
      <c r="M100" s="305">
        <v>1.0635300000000001</v>
      </c>
      <c r="N100" s="1"/>
      <c r="O100" s="1"/>
    </row>
    <row r="101" spans="1:15" ht="12.75" customHeight="1">
      <c r="A101" s="30">
        <v>91</v>
      </c>
      <c r="B101" s="315" t="s">
        <v>336</v>
      </c>
      <c r="C101" s="305">
        <v>713.55</v>
      </c>
      <c r="D101" s="306">
        <v>717.59999999999991</v>
      </c>
      <c r="E101" s="306">
        <v>704.29999999999984</v>
      </c>
      <c r="F101" s="306">
        <v>695.05</v>
      </c>
      <c r="G101" s="306">
        <v>681.74999999999989</v>
      </c>
      <c r="H101" s="306">
        <v>726.8499999999998</v>
      </c>
      <c r="I101" s="306">
        <v>740.15</v>
      </c>
      <c r="J101" s="306">
        <v>749.39999999999975</v>
      </c>
      <c r="K101" s="305">
        <v>730.9</v>
      </c>
      <c r="L101" s="305">
        <v>708.35</v>
      </c>
      <c r="M101" s="305">
        <v>1.4785900000000001</v>
      </c>
      <c r="N101" s="1"/>
      <c r="O101" s="1"/>
    </row>
    <row r="102" spans="1:15" ht="12.75" customHeight="1">
      <c r="A102" s="30">
        <v>92</v>
      </c>
      <c r="B102" s="315" t="s">
        <v>337</v>
      </c>
      <c r="C102" s="305">
        <v>3982.65</v>
      </c>
      <c r="D102" s="306">
        <v>3979.1833333333329</v>
      </c>
      <c r="E102" s="306">
        <v>3914.3666666666659</v>
      </c>
      <c r="F102" s="306">
        <v>3846.083333333333</v>
      </c>
      <c r="G102" s="306">
        <v>3781.266666666666</v>
      </c>
      <c r="H102" s="306">
        <v>4047.4666666666658</v>
      </c>
      <c r="I102" s="306">
        <v>4112.2833333333328</v>
      </c>
      <c r="J102" s="306">
        <v>4180.5666666666657</v>
      </c>
      <c r="K102" s="305">
        <v>4044</v>
      </c>
      <c r="L102" s="305">
        <v>3910.9</v>
      </c>
      <c r="M102" s="305">
        <v>0.25474000000000002</v>
      </c>
      <c r="N102" s="1"/>
      <c r="O102" s="1"/>
    </row>
    <row r="103" spans="1:15" ht="12.75" customHeight="1">
      <c r="A103" s="30">
        <v>93</v>
      </c>
      <c r="B103" s="315" t="s">
        <v>248</v>
      </c>
      <c r="C103" s="305">
        <v>79.05</v>
      </c>
      <c r="D103" s="306">
        <v>79.533333333333346</v>
      </c>
      <c r="E103" s="306">
        <v>78.316666666666691</v>
      </c>
      <c r="F103" s="306">
        <v>77.583333333333343</v>
      </c>
      <c r="G103" s="306">
        <v>76.366666666666688</v>
      </c>
      <c r="H103" s="306">
        <v>80.266666666666694</v>
      </c>
      <c r="I103" s="306">
        <v>81.483333333333363</v>
      </c>
      <c r="J103" s="306">
        <v>82.216666666666697</v>
      </c>
      <c r="K103" s="305">
        <v>80.75</v>
      </c>
      <c r="L103" s="305">
        <v>78.8</v>
      </c>
      <c r="M103" s="305">
        <v>16.615760000000002</v>
      </c>
      <c r="N103" s="1"/>
      <c r="O103" s="1"/>
    </row>
    <row r="104" spans="1:15" ht="12.75" customHeight="1">
      <c r="A104" s="30">
        <v>94</v>
      </c>
      <c r="B104" s="315" t="s">
        <v>330</v>
      </c>
      <c r="C104" s="305">
        <v>633.65</v>
      </c>
      <c r="D104" s="306">
        <v>635.53333333333342</v>
      </c>
      <c r="E104" s="306">
        <v>621.06666666666683</v>
      </c>
      <c r="F104" s="306">
        <v>608.48333333333346</v>
      </c>
      <c r="G104" s="306">
        <v>594.01666666666688</v>
      </c>
      <c r="H104" s="306">
        <v>648.11666666666679</v>
      </c>
      <c r="I104" s="306">
        <v>662.58333333333326</v>
      </c>
      <c r="J104" s="306">
        <v>675.16666666666674</v>
      </c>
      <c r="K104" s="305">
        <v>650</v>
      </c>
      <c r="L104" s="305">
        <v>622.95000000000005</v>
      </c>
      <c r="M104" s="305">
        <v>1.1245499999999999</v>
      </c>
      <c r="N104" s="1"/>
      <c r="O104" s="1"/>
    </row>
    <row r="105" spans="1:15" ht="12.75" customHeight="1">
      <c r="A105" s="30">
        <v>95</v>
      </c>
      <c r="B105" s="315" t="s">
        <v>827</v>
      </c>
      <c r="C105" s="305">
        <v>172.2</v>
      </c>
      <c r="D105" s="306">
        <v>173.58333333333334</v>
      </c>
      <c r="E105" s="306">
        <v>169.16666666666669</v>
      </c>
      <c r="F105" s="306">
        <v>166.13333333333335</v>
      </c>
      <c r="G105" s="306">
        <v>161.7166666666667</v>
      </c>
      <c r="H105" s="306">
        <v>176.61666666666667</v>
      </c>
      <c r="I105" s="306">
        <v>181.03333333333336</v>
      </c>
      <c r="J105" s="306">
        <v>184.06666666666666</v>
      </c>
      <c r="K105" s="305">
        <v>178</v>
      </c>
      <c r="L105" s="305">
        <v>170.55</v>
      </c>
      <c r="M105" s="305">
        <v>7.0279999999999996</v>
      </c>
      <c r="N105" s="1"/>
      <c r="O105" s="1"/>
    </row>
    <row r="106" spans="1:15" ht="12.75" customHeight="1">
      <c r="A106" s="30">
        <v>96</v>
      </c>
      <c r="B106" s="315" t="s">
        <v>338</v>
      </c>
      <c r="C106" s="305">
        <v>302.3</v>
      </c>
      <c r="D106" s="306">
        <v>298.3</v>
      </c>
      <c r="E106" s="306">
        <v>291.10000000000002</v>
      </c>
      <c r="F106" s="306">
        <v>279.90000000000003</v>
      </c>
      <c r="G106" s="306">
        <v>272.70000000000005</v>
      </c>
      <c r="H106" s="306">
        <v>309.5</v>
      </c>
      <c r="I106" s="306">
        <v>316.69999999999993</v>
      </c>
      <c r="J106" s="306">
        <v>327.9</v>
      </c>
      <c r="K106" s="305">
        <v>305.5</v>
      </c>
      <c r="L106" s="305">
        <v>287.10000000000002</v>
      </c>
      <c r="M106" s="305">
        <v>2.2695799999999999</v>
      </c>
      <c r="N106" s="1"/>
      <c r="O106" s="1"/>
    </row>
    <row r="107" spans="1:15" ht="12.75" customHeight="1">
      <c r="A107" s="30">
        <v>97</v>
      </c>
      <c r="B107" s="315" t="s">
        <v>339</v>
      </c>
      <c r="C107" s="305">
        <v>396.05</v>
      </c>
      <c r="D107" s="306">
        <v>397.3</v>
      </c>
      <c r="E107" s="306">
        <v>389.6</v>
      </c>
      <c r="F107" s="306">
        <v>383.15000000000003</v>
      </c>
      <c r="G107" s="306">
        <v>375.45000000000005</v>
      </c>
      <c r="H107" s="306">
        <v>403.75</v>
      </c>
      <c r="I107" s="306">
        <v>411.44999999999993</v>
      </c>
      <c r="J107" s="306">
        <v>417.9</v>
      </c>
      <c r="K107" s="305">
        <v>405</v>
      </c>
      <c r="L107" s="305">
        <v>390.85</v>
      </c>
      <c r="M107" s="305">
        <v>24.877320000000001</v>
      </c>
      <c r="N107" s="1"/>
      <c r="O107" s="1"/>
    </row>
    <row r="108" spans="1:15" ht="12.75" customHeight="1">
      <c r="A108" s="30">
        <v>98</v>
      </c>
      <c r="B108" s="315" t="s">
        <v>83</v>
      </c>
      <c r="C108" s="305">
        <v>645.85</v>
      </c>
      <c r="D108" s="306">
        <v>651</v>
      </c>
      <c r="E108" s="306">
        <v>637</v>
      </c>
      <c r="F108" s="306">
        <v>628.15</v>
      </c>
      <c r="G108" s="306">
        <v>614.15</v>
      </c>
      <c r="H108" s="306">
        <v>659.85</v>
      </c>
      <c r="I108" s="306">
        <v>673.85</v>
      </c>
      <c r="J108" s="306">
        <v>682.7</v>
      </c>
      <c r="K108" s="305">
        <v>665</v>
      </c>
      <c r="L108" s="305">
        <v>642.15</v>
      </c>
      <c r="M108" s="305">
        <v>12.568770000000001</v>
      </c>
      <c r="N108" s="1"/>
      <c r="O108" s="1"/>
    </row>
    <row r="109" spans="1:15" ht="12.75" customHeight="1">
      <c r="A109" s="30">
        <v>99</v>
      </c>
      <c r="B109" s="315" t="s">
        <v>340</v>
      </c>
      <c r="C109" s="305">
        <v>627.95000000000005</v>
      </c>
      <c r="D109" s="306">
        <v>624.79999999999995</v>
      </c>
      <c r="E109" s="306">
        <v>614.69999999999993</v>
      </c>
      <c r="F109" s="306">
        <v>601.44999999999993</v>
      </c>
      <c r="G109" s="306">
        <v>591.34999999999991</v>
      </c>
      <c r="H109" s="306">
        <v>638.04999999999995</v>
      </c>
      <c r="I109" s="306">
        <v>648.14999999999986</v>
      </c>
      <c r="J109" s="306">
        <v>661.4</v>
      </c>
      <c r="K109" s="305">
        <v>634.9</v>
      </c>
      <c r="L109" s="305">
        <v>611.54999999999995</v>
      </c>
      <c r="M109" s="305">
        <v>0.10779</v>
      </c>
      <c r="N109" s="1"/>
      <c r="O109" s="1"/>
    </row>
    <row r="110" spans="1:15" ht="12.75" customHeight="1">
      <c r="A110" s="30">
        <v>100</v>
      </c>
      <c r="B110" s="315" t="s">
        <v>84</v>
      </c>
      <c r="C110" s="305">
        <v>978.4</v>
      </c>
      <c r="D110" s="306">
        <v>966.66666666666663</v>
      </c>
      <c r="E110" s="306">
        <v>950.73333333333323</v>
      </c>
      <c r="F110" s="306">
        <v>923.06666666666661</v>
      </c>
      <c r="G110" s="306">
        <v>907.13333333333321</v>
      </c>
      <c r="H110" s="306">
        <v>994.33333333333326</v>
      </c>
      <c r="I110" s="306">
        <v>1010.2666666666667</v>
      </c>
      <c r="J110" s="306">
        <v>1037.9333333333334</v>
      </c>
      <c r="K110" s="305">
        <v>982.6</v>
      </c>
      <c r="L110" s="305">
        <v>939</v>
      </c>
      <c r="M110" s="305">
        <v>25.948160000000001</v>
      </c>
      <c r="N110" s="1"/>
      <c r="O110" s="1"/>
    </row>
    <row r="111" spans="1:15" ht="12.75" customHeight="1">
      <c r="A111" s="30">
        <v>101</v>
      </c>
      <c r="B111" s="315" t="s">
        <v>85</v>
      </c>
      <c r="C111" s="305">
        <v>185.95</v>
      </c>
      <c r="D111" s="306">
        <v>185.44999999999996</v>
      </c>
      <c r="E111" s="306">
        <v>184.04999999999993</v>
      </c>
      <c r="F111" s="306">
        <v>182.14999999999998</v>
      </c>
      <c r="G111" s="306">
        <v>180.74999999999994</v>
      </c>
      <c r="H111" s="306">
        <v>187.34999999999991</v>
      </c>
      <c r="I111" s="306">
        <v>188.74999999999994</v>
      </c>
      <c r="J111" s="306">
        <v>190.64999999999989</v>
      </c>
      <c r="K111" s="305">
        <v>186.85</v>
      </c>
      <c r="L111" s="305">
        <v>183.55</v>
      </c>
      <c r="M111" s="305">
        <v>63.650379999999998</v>
      </c>
      <c r="N111" s="1"/>
      <c r="O111" s="1"/>
    </row>
    <row r="112" spans="1:15" ht="12.75" customHeight="1">
      <c r="A112" s="30">
        <v>102</v>
      </c>
      <c r="B112" s="315" t="s">
        <v>341</v>
      </c>
      <c r="C112" s="305">
        <v>323.8</v>
      </c>
      <c r="D112" s="306">
        <v>321.76666666666665</v>
      </c>
      <c r="E112" s="306">
        <v>318.0333333333333</v>
      </c>
      <c r="F112" s="306">
        <v>312.26666666666665</v>
      </c>
      <c r="G112" s="306">
        <v>308.5333333333333</v>
      </c>
      <c r="H112" s="306">
        <v>327.5333333333333</v>
      </c>
      <c r="I112" s="306">
        <v>331.26666666666665</v>
      </c>
      <c r="J112" s="306">
        <v>337.0333333333333</v>
      </c>
      <c r="K112" s="305">
        <v>325.5</v>
      </c>
      <c r="L112" s="305">
        <v>316</v>
      </c>
      <c r="M112" s="305">
        <v>1.4617199999999999</v>
      </c>
      <c r="N112" s="1"/>
      <c r="O112" s="1"/>
    </row>
    <row r="113" spans="1:15" ht="12.75" customHeight="1">
      <c r="A113" s="30">
        <v>103</v>
      </c>
      <c r="B113" s="315" t="s">
        <v>87</v>
      </c>
      <c r="C113" s="305">
        <v>3786.95</v>
      </c>
      <c r="D113" s="306">
        <v>3753.0499999999997</v>
      </c>
      <c r="E113" s="306">
        <v>3706.0999999999995</v>
      </c>
      <c r="F113" s="306">
        <v>3625.2499999999995</v>
      </c>
      <c r="G113" s="306">
        <v>3578.2999999999993</v>
      </c>
      <c r="H113" s="306">
        <v>3833.8999999999996</v>
      </c>
      <c r="I113" s="306">
        <v>3880.8499999999995</v>
      </c>
      <c r="J113" s="306">
        <v>3961.7</v>
      </c>
      <c r="K113" s="305">
        <v>3800</v>
      </c>
      <c r="L113" s="305">
        <v>3672.2</v>
      </c>
      <c r="M113" s="305">
        <v>2.3054999999999999</v>
      </c>
      <c r="N113" s="1"/>
      <c r="O113" s="1"/>
    </row>
    <row r="114" spans="1:15" ht="12.75" customHeight="1">
      <c r="A114" s="30">
        <v>104</v>
      </c>
      <c r="B114" s="315" t="s">
        <v>88</v>
      </c>
      <c r="C114" s="305">
        <v>1586.9</v>
      </c>
      <c r="D114" s="306">
        <v>1588.3166666666666</v>
      </c>
      <c r="E114" s="306">
        <v>1571.6333333333332</v>
      </c>
      <c r="F114" s="306">
        <v>1556.3666666666666</v>
      </c>
      <c r="G114" s="306">
        <v>1539.6833333333332</v>
      </c>
      <c r="H114" s="306">
        <v>1603.5833333333333</v>
      </c>
      <c r="I114" s="306">
        <v>1620.2666666666667</v>
      </c>
      <c r="J114" s="306">
        <v>1635.5333333333333</v>
      </c>
      <c r="K114" s="305">
        <v>1605</v>
      </c>
      <c r="L114" s="305">
        <v>1573.05</v>
      </c>
      <c r="M114" s="305">
        <v>2.00359</v>
      </c>
      <c r="N114" s="1"/>
      <c r="O114" s="1"/>
    </row>
    <row r="115" spans="1:15" ht="12.75" customHeight="1">
      <c r="A115" s="30">
        <v>105</v>
      </c>
      <c r="B115" s="315" t="s">
        <v>89</v>
      </c>
      <c r="C115" s="305">
        <v>573.4</v>
      </c>
      <c r="D115" s="306">
        <v>581.86666666666667</v>
      </c>
      <c r="E115" s="306">
        <v>545.5333333333333</v>
      </c>
      <c r="F115" s="306">
        <v>517.66666666666663</v>
      </c>
      <c r="G115" s="306">
        <v>481.33333333333326</v>
      </c>
      <c r="H115" s="306">
        <v>609.73333333333335</v>
      </c>
      <c r="I115" s="306">
        <v>646.06666666666661</v>
      </c>
      <c r="J115" s="306">
        <v>673.93333333333339</v>
      </c>
      <c r="K115" s="305">
        <v>618.20000000000005</v>
      </c>
      <c r="L115" s="305">
        <v>554</v>
      </c>
      <c r="M115" s="305">
        <v>68.139129999999994</v>
      </c>
      <c r="N115" s="1"/>
      <c r="O115" s="1"/>
    </row>
    <row r="116" spans="1:15" ht="12.75" customHeight="1">
      <c r="A116" s="30">
        <v>106</v>
      </c>
      <c r="B116" s="315" t="s">
        <v>90</v>
      </c>
      <c r="C116" s="305">
        <v>929.95</v>
      </c>
      <c r="D116" s="306">
        <v>925.18333333333339</v>
      </c>
      <c r="E116" s="306">
        <v>915.86666666666679</v>
      </c>
      <c r="F116" s="306">
        <v>901.78333333333342</v>
      </c>
      <c r="G116" s="306">
        <v>892.46666666666681</v>
      </c>
      <c r="H116" s="306">
        <v>939.26666666666677</v>
      </c>
      <c r="I116" s="306">
        <v>948.58333333333337</v>
      </c>
      <c r="J116" s="306">
        <v>962.66666666666674</v>
      </c>
      <c r="K116" s="305">
        <v>934.5</v>
      </c>
      <c r="L116" s="305">
        <v>911.1</v>
      </c>
      <c r="M116" s="305">
        <v>5.26525</v>
      </c>
      <c r="N116" s="1"/>
      <c r="O116" s="1"/>
    </row>
    <row r="117" spans="1:15" ht="12.75" customHeight="1">
      <c r="A117" s="30">
        <v>107</v>
      </c>
      <c r="B117" s="315" t="s">
        <v>343</v>
      </c>
      <c r="C117" s="305">
        <v>999.95</v>
      </c>
      <c r="D117" s="306">
        <v>997.26666666666677</v>
      </c>
      <c r="E117" s="306">
        <v>974.53333333333353</v>
      </c>
      <c r="F117" s="306">
        <v>949.11666666666679</v>
      </c>
      <c r="G117" s="306">
        <v>926.38333333333355</v>
      </c>
      <c r="H117" s="306">
        <v>1022.6833333333335</v>
      </c>
      <c r="I117" s="306">
        <v>1045.416666666667</v>
      </c>
      <c r="J117" s="306">
        <v>1070.8333333333335</v>
      </c>
      <c r="K117" s="305">
        <v>1020</v>
      </c>
      <c r="L117" s="305">
        <v>971.85</v>
      </c>
      <c r="M117" s="305">
        <v>2.0949399999999998</v>
      </c>
      <c r="N117" s="1"/>
      <c r="O117" s="1"/>
    </row>
    <row r="118" spans="1:15" ht="12.75" customHeight="1">
      <c r="A118" s="30">
        <v>108</v>
      </c>
      <c r="B118" s="315" t="s">
        <v>326</v>
      </c>
      <c r="C118" s="305">
        <v>3771.05</v>
      </c>
      <c r="D118" s="306">
        <v>3764.7999999999997</v>
      </c>
      <c r="E118" s="306">
        <v>3729.5999999999995</v>
      </c>
      <c r="F118" s="306">
        <v>3688.1499999999996</v>
      </c>
      <c r="G118" s="306">
        <v>3652.9499999999994</v>
      </c>
      <c r="H118" s="306">
        <v>3806.2499999999995</v>
      </c>
      <c r="I118" s="306">
        <v>3841.4499999999994</v>
      </c>
      <c r="J118" s="306">
        <v>3882.8999999999996</v>
      </c>
      <c r="K118" s="305">
        <v>3800</v>
      </c>
      <c r="L118" s="305">
        <v>3723.35</v>
      </c>
      <c r="M118" s="305">
        <v>0.89695999999999998</v>
      </c>
      <c r="N118" s="1"/>
      <c r="O118" s="1"/>
    </row>
    <row r="119" spans="1:15" ht="12.75" customHeight="1">
      <c r="A119" s="30">
        <v>109</v>
      </c>
      <c r="B119" s="315" t="s">
        <v>250</v>
      </c>
      <c r="C119" s="305">
        <v>342.3</v>
      </c>
      <c r="D119" s="306">
        <v>341.4666666666667</v>
      </c>
      <c r="E119" s="306">
        <v>339.33333333333337</v>
      </c>
      <c r="F119" s="306">
        <v>336.36666666666667</v>
      </c>
      <c r="G119" s="306">
        <v>334.23333333333335</v>
      </c>
      <c r="H119" s="306">
        <v>344.43333333333339</v>
      </c>
      <c r="I119" s="306">
        <v>346.56666666666672</v>
      </c>
      <c r="J119" s="306">
        <v>349.53333333333342</v>
      </c>
      <c r="K119" s="305">
        <v>343.6</v>
      </c>
      <c r="L119" s="305">
        <v>338.5</v>
      </c>
      <c r="M119" s="305">
        <v>6.2021699999999997</v>
      </c>
      <c r="N119" s="1"/>
      <c r="O119" s="1"/>
    </row>
    <row r="120" spans="1:15" ht="12.75" customHeight="1">
      <c r="A120" s="30">
        <v>110</v>
      </c>
      <c r="B120" s="315" t="s">
        <v>327</v>
      </c>
      <c r="C120" s="305">
        <v>186.3</v>
      </c>
      <c r="D120" s="306">
        <v>188.23333333333335</v>
      </c>
      <c r="E120" s="306">
        <v>182.4666666666667</v>
      </c>
      <c r="F120" s="306">
        <v>178.63333333333335</v>
      </c>
      <c r="G120" s="306">
        <v>172.8666666666667</v>
      </c>
      <c r="H120" s="306">
        <v>192.06666666666669</v>
      </c>
      <c r="I120" s="306">
        <v>197.83333333333334</v>
      </c>
      <c r="J120" s="306">
        <v>201.66666666666669</v>
      </c>
      <c r="K120" s="305">
        <v>194</v>
      </c>
      <c r="L120" s="305">
        <v>184.4</v>
      </c>
      <c r="M120" s="305">
        <v>2.2688700000000002</v>
      </c>
      <c r="N120" s="1"/>
      <c r="O120" s="1"/>
    </row>
    <row r="121" spans="1:15" ht="12.75" customHeight="1">
      <c r="A121" s="30">
        <v>111</v>
      </c>
      <c r="B121" s="315" t="s">
        <v>91</v>
      </c>
      <c r="C121" s="305">
        <v>125.05</v>
      </c>
      <c r="D121" s="306">
        <v>125.14999999999999</v>
      </c>
      <c r="E121" s="306">
        <v>123.84999999999998</v>
      </c>
      <c r="F121" s="306">
        <v>122.64999999999999</v>
      </c>
      <c r="G121" s="306">
        <v>121.34999999999998</v>
      </c>
      <c r="H121" s="306">
        <v>126.34999999999998</v>
      </c>
      <c r="I121" s="306">
        <v>127.64999999999999</v>
      </c>
      <c r="J121" s="306">
        <v>128.84999999999997</v>
      </c>
      <c r="K121" s="305">
        <v>126.45</v>
      </c>
      <c r="L121" s="305">
        <v>123.95</v>
      </c>
      <c r="M121" s="305">
        <v>5.8658200000000003</v>
      </c>
      <c r="N121" s="1"/>
      <c r="O121" s="1"/>
    </row>
    <row r="122" spans="1:15" ht="12.75" customHeight="1">
      <c r="A122" s="30">
        <v>112</v>
      </c>
      <c r="B122" s="315" t="s">
        <v>92</v>
      </c>
      <c r="C122" s="305">
        <v>1008.7</v>
      </c>
      <c r="D122" s="306">
        <v>1007.1999999999999</v>
      </c>
      <c r="E122" s="306">
        <v>994.39999999999986</v>
      </c>
      <c r="F122" s="306">
        <v>980.09999999999991</v>
      </c>
      <c r="G122" s="306">
        <v>967.29999999999984</v>
      </c>
      <c r="H122" s="306">
        <v>1021.4999999999999</v>
      </c>
      <c r="I122" s="306">
        <v>1034.2999999999997</v>
      </c>
      <c r="J122" s="306">
        <v>1048.5999999999999</v>
      </c>
      <c r="K122" s="305">
        <v>1020</v>
      </c>
      <c r="L122" s="305">
        <v>992.9</v>
      </c>
      <c r="M122" s="305">
        <v>6.9897600000000004</v>
      </c>
      <c r="N122" s="1"/>
      <c r="O122" s="1"/>
    </row>
    <row r="123" spans="1:15" ht="12.75" customHeight="1">
      <c r="A123" s="30">
        <v>113</v>
      </c>
      <c r="B123" s="315" t="s">
        <v>344</v>
      </c>
      <c r="C123" s="305">
        <v>786.1</v>
      </c>
      <c r="D123" s="306">
        <v>786.66666666666663</v>
      </c>
      <c r="E123" s="306">
        <v>779.73333333333323</v>
      </c>
      <c r="F123" s="306">
        <v>773.36666666666656</v>
      </c>
      <c r="G123" s="306">
        <v>766.43333333333317</v>
      </c>
      <c r="H123" s="306">
        <v>793.0333333333333</v>
      </c>
      <c r="I123" s="306">
        <v>799.9666666666667</v>
      </c>
      <c r="J123" s="306">
        <v>806.33333333333337</v>
      </c>
      <c r="K123" s="305">
        <v>793.6</v>
      </c>
      <c r="L123" s="305">
        <v>780.3</v>
      </c>
      <c r="M123" s="305">
        <v>0.54895000000000005</v>
      </c>
      <c r="N123" s="1"/>
      <c r="O123" s="1"/>
    </row>
    <row r="124" spans="1:15" ht="12.75" customHeight="1">
      <c r="A124" s="30">
        <v>114</v>
      </c>
      <c r="B124" s="315" t="s">
        <v>93</v>
      </c>
      <c r="C124" s="305">
        <v>503.35</v>
      </c>
      <c r="D124" s="306">
        <v>502.51666666666671</v>
      </c>
      <c r="E124" s="306">
        <v>497.68333333333339</v>
      </c>
      <c r="F124" s="306">
        <v>492.01666666666671</v>
      </c>
      <c r="G124" s="306">
        <v>487.18333333333339</v>
      </c>
      <c r="H124" s="306">
        <v>508.18333333333339</v>
      </c>
      <c r="I124" s="306">
        <v>513.01666666666677</v>
      </c>
      <c r="J124" s="306">
        <v>518.68333333333339</v>
      </c>
      <c r="K124" s="305">
        <v>507.35</v>
      </c>
      <c r="L124" s="305">
        <v>496.85</v>
      </c>
      <c r="M124" s="305">
        <v>21.492920000000002</v>
      </c>
      <c r="N124" s="1"/>
      <c r="O124" s="1"/>
    </row>
    <row r="125" spans="1:15" ht="12.75" customHeight="1">
      <c r="A125" s="30">
        <v>115</v>
      </c>
      <c r="B125" s="315" t="s">
        <v>251</v>
      </c>
      <c r="C125" s="305">
        <v>1399.5</v>
      </c>
      <c r="D125" s="306">
        <v>1398.3999999999999</v>
      </c>
      <c r="E125" s="306">
        <v>1385.7999999999997</v>
      </c>
      <c r="F125" s="306">
        <v>1372.1</v>
      </c>
      <c r="G125" s="306">
        <v>1359.4999999999998</v>
      </c>
      <c r="H125" s="306">
        <v>1412.0999999999997</v>
      </c>
      <c r="I125" s="306">
        <v>1424.6999999999996</v>
      </c>
      <c r="J125" s="306">
        <v>1438.3999999999996</v>
      </c>
      <c r="K125" s="305">
        <v>1411</v>
      </c>
      <c r="L125" s="305">
        <v>1384.7</v>
      </c>
      <c r="M125" s="305">
        <v>2.9168500000000002</v>
      </c>
      <c r="N125" s="1"/>
      <c r="O125" s="1"/>
    </row>
    <row r="126" spans="1:15" ht="12.75" customHeight="1">
      <c r="A126" s="30">
        <v>116</v>
      </c>
      <c r="B126" s="315" t="s">
        <v>349</v>
      </c>
      <c r="C126" s="305">
        <v>228.95</v>
      </c>
      <c r="D126" s="306">
        <v>229</v>
      </c>
      <c r="E126" s="306">
        <v>226.55</v>
      </c>
      <c r="F126" s="306">
        <v>224.15</v>
      </c>
      <c r="G126" s="306">
        <v>221.70000000000002</v>
      </c>
      <c r="H126" s="306">
        <v>231.4</v>
      </c>
      <c r="I126" s="306">
        <v>233.85</v>
      </c>
      <c r="J126" s="306">
        <v>236.25</v>
      </c>
      <c r="K126" s="305">
        <v>231.45</v>
      </c>
      <c r="L126" s="305">
        <v>226.6</v>
      </c>
      <c r="M126" s="305">
        <v>2.53728</v>
      </c>
      <c r="N126" s="1"/>
      <c r="O126" s="1"/>
    </row>
    <row r="127" spans="1:15" ht="12.75" customHeight="1">
      <c r="A127" s="30">
        <v>117</v>
      </c>
      <c r="B127" s="315" t="s">
        <v>345</v>
      </c>
      <c r="C127" s="305">
        <v>85</v>
      </c>
      <c r="D127" s="306">
        <v>84.666666666666671</v>
      </c>
      <c r="E127" s="306">
        <v>83.333333333333343</v>
      </c>
      <c r="F127" s="306">
        <v>81.666666666666671</v>
      </c>
      <c r="G127" s="306">
        <v>80.333333333333343</v>
      </c>
      <c r="H127" s="306">
        <v>86.333333333333343</v>
      </c>
      <c r="I127" s="306">
        <v>87.666666666666686</v>
      </c>
      <c r="J127" s="306">
        <v>89.333333333333343</v>
      </c>
      <c r="K127" s="305">
        <v>86</v>
      </c>
      <c r="L127" s="305">
        <v>83</v>
      </c>
      <c r="M127" s="305">
        <v>22.300280000000001</v>
      </c>
      <c r="N127" s="1"/>
      <c r="O127" s="1"/>
    </row>
    <row r="128" spans="1:15" ht="12.75" customHeight="1">
      <c r="A128" s="30">
        <v>118</v>
      </c>
      <c r="B128" s="315" t="s">
        <v>346</v>
      </c>
      <c r="C128" s="305">
        <v>1009.9</v>
      </c>
      <c r="D128" s="306">
        <v>994.41666666666663</v>
      </c>
      <c r="E128" s="306">
        <v>971.2833333333333</v>
      </c>
      <c r="F128" s="306">
        <v>932.66666666666663</v>
      </c>
      <c r="G128" s="306">
        <v>909.5333333333333</v>
      </c>
      <c r="H128" s="306">
        <v>1033.0333333333333</v>
      </c>
      <c r="I128" s="306">
        <v>1056.1666666666667</v>
      </c>
      <c r="J128" s="306">
        <v>1094.7833333333333</v>
      </c>
      <c r="K128" s="305">
        <v>1017.55</v>
      </c>
      <c r="L128" s="305">
        <v>955.8</v>
      </c>
      <c r="M128" s="305">
        <v>1.9974799999999999</v>
      </c>
      <c r="N128" s="1"/>
      <c r="O128" s="1"/>
    </row>
    <row r="129" spans="1:15" ht="12.75" customHeight="1">
      <c r="A129" s="30">
        <v>119</v>
      </c>
      <c r="B129" s="315" t="s">
        <v>94</v>
      </c>
      <c r="C129" s="305">
        <v>1964.85</v>
      </c>
      <c r="D129" s="306">
        <v>1983.95</v>
      </c>
      <c r="E129" s="306">
        <v>1933.9</v>
      </c>
      <c r="F129" s="306">
        <v>1902.95</v>
      </c>
      <c r="G129" s="306">
        <v>1852.9</v>
      </c>
      <c r="H129" s="306">
        <v>2014.9</v>
      </c>
      <c r="I129" s="306">
        <v>2064.9499999999998</v>
      </c>
      <c r="J129" s="306">
        <v>2095.9</v>
      </c>
      <c r="K129" s="305">
        <v>2034</v>
      </c>
      <c r="L129" s="305">
        <v>1953</v>
      </c>
      <c r="M129" s="305">
        <v>5.8580899999999998</v>
      </c>
      <c r="N129" s="1"/>
      <c r="O129" s="1"/>
    </row>
    <row r="130" spans="1:15" ht="12.75" customHeight="1">
      <c r="A130" s="30">
        <v>120</v>
      </c>
      <c r="B130" s="315" t="s">
        <v>347</v>
      </c>
      <c r="C130" s="305">
        <v>234.25</v>
      </c>
      <c r="D130" s="306">
        <v>232</v>
      </c>
      <c r="E130" s="306">
        <v>228.3</v>
      </c>
      <c r="F130" s="306">
        <v>222.35000000000002</v>
      </c>
      <c r="G130" s="306">
        <v>218.65000000000003</v>
      </c>
      <c r="H130" s="306">
        <v>237.95</v>
      </c>
      <c r="I130" s="306">
        <v>241.64999999999998</v>
      </c>
      <c r="J130" s="306">
        <v>247.59999999999997</v>
      </c>
      <c r="K130" s="305">
        <v>235.7</v>
      </c>
      <c r="L130" s="305">
        <v>226.05</v>
      </c>
      <c r="M130" s="305">
        <v>30.009840000000001</v>
      </c>
      <c r="N130" s="1"/>
      <c r="O130" s="1"/>
    </row>
    <row r="131" spans="1:15" ht="12.75" customHeight="1">
      <c r="A131" s="30">
        <v>121</v>
      </c>
      <c r="B131" s="315" t="s">
        <v>252</v>
      </c>
      <c r="C131" s="305">
        <v>52.5</v>
      </c>
      <c r="D131" s="306">
        <v>52</v>
      </c>
      <c r="E131" s="306">
        <v>51.5</v>
      </c>
      <c r="F131" s="306">
        <v>50.5</v>
      </c>
      <c r="G131" s="306">
        <v>50</v>
      </c>
      <c r="H131" s="306">
        <v>53</v>
      </c>
      <c r="I131" s="306">
        <v>53.5</v>
      </c>
      <c r="J131" s="306">
        <v>54.5</v>
      </c>
      <c r="K131" s="305">
        <v>52.5</v>
      </c>
      <c r="L131" s="305">
        <v>51</v>
      </c>
      <c r="M131" s="305">
        <v>7.9228199999999998</v>
      </c>
      <c r="N131" s="1"/>
      <c r="O131" s="1"/>
    </row>
    <row r="132" spans="1:15" ht="12.75" customHeight="1">
      <c r="A132" s="30">
        <v>122</v>
      </c>
      <c r="B132" s="315" t="s">
        <v>348</v>
      </c>
      <c r="C132" s="305">
        <v>727.5</v>
      </c>
      <c r="D132" s="306">
        <v>733.83333333333337</v>
      </c>
      <c r="E132" s="306">
        <v>719.66666666666674</v>
      </c>
      <c r="F132" s="306">
        <v>711.83333333333337</v>
      </c>
      <c r="G132" s="306">
        <v>697.66666666666674</v>
      </c>
      <c r="H132" s="306">
        <v>741.66666666666674</v>
      </c>
      <c r="I132" s="306">
        <v>755.83333333333348</v>
      </c>
      <c r="J132" s="306">
        <v>763.66666666666674</v>
      </c>
      <c r="K132" s="305">
        <v>748</v>
      </c>
      <c r="L132" s="305">
        <v>726</v>
      </c>
      <c r="M132" s="305">
        <v>0.15848000000000001</v>
      </c>
      <c r="N132" s="1"/>
      <c r="O132" s="1"/>
    </row>
    <row r="133" spans="1:15" ht="12.75" customHeight="1">
      <c r="A133" s="30">
        <v>123</v>
      </c>
      <c r="B133" s="315" t="s">
        <v>95</v>
      </c>
      <c r="C133" s="305">
        <v>4304.8</v>
      </c>
      <c r="D133" s="306">
        <v>4283.2666666666664</v>
      </c>
      <c r="E133" s="306">
        <v>4241.5333333333328</v>
      </c>
      <c r="F133" s="306">
        <v>4178.2666666666664</v>
      </c>
      <c r="G133" s="306">
        <v>4136.5333333333328</v>
      </c>
      <c r="H133" s="306">
        <v>4346.5333333333328</v>
      </c>
      <c r="I133" s="306">
        <v>4388.2666666666664</v>
      </c>
      <c r="J133" s="306">
        <v>4451.5333333333328</v>
      </c>
      <c r="K133" s="305">
        <v>4325</v>
      </c>
      <c r="L133" s="305">
        <v>4220</v>
      </c>
      <c r="M133" s="305">
        <v>3.9612099999999999</v>
      </c>
      <c r="N133" s="1"/>
      <c r="O133" s="1"/>
    </row>
    <row r="134" spans="1:15" ht="12.75" customHeight="1">
      <c r="A134" s="30">
        <v>124</v>
      </c>
      <c r="B134" s="315" t="s">
        <v>253</v>
      </c>
      <c r="C134" s="305">
        <v>3428.15</v>
      </c>
      <c r="D134" s="306">
        <v>3429.6833333333329</v>
      </c>
      <c r="E134" s="306">
        <v>3384.3666666666659</v>
      </c>
      <c r="F134" s="306">
        <v>3340.583333333333</v>
      </c>
      <c r="G134" s="306">
        <v>3295.266666666666</v>
      </c>
      <c r="H134" s="306">
        <v>3473.4666666666658</v>
      </c>
      <c r="I134" s="306">
        <v>3518.7833333333324</v>
      </c>
      <c r="J134" s="306">
        <v>3562.5666666666657</v>
      </c>
      <c r="K134" s="305">
        <v>3475</v>
      </c>
      <c r="L134" s="305">
        <v>3385.9</v>
      </c>
      <c r="M134" s="305">
        <v>1.8476399999999999</v>
      </c>
      <c r="N134" s="1"/>
      <c r="O134" s="1"/>
    </row>
    <row r="135" spans="1:15" ht="12.75" customHeight="1">
      <c r="A135" s="30">
        <v>125</v>
      </c>
      <c r="B135" s="315" t="s">
        <v>97</v>
      </c>
      <c r="C135" s="305">
        <v>331.5</v>
      </c>
      <c r="D135" s="306">
        <v>330.33333333333331</v>
      </c>
      <c r="E135" s="306">
        <v>324.16666666666663</v>
      </c>
      <c r="F135" s="306">
        <v>316.83333333333331</v>
      </c>
      <c r="G135" s="306">
        <v>310.66666666666663</v>
      </c>
      <c r="H135" s="306">
        <v>337.66666666666663</v>
      </c>
      <c r="I135" s="306">
        <v>343.83333333333326</v>
      </c>
      <c r="J135" s="306">
        <v>351.16666666666663</v>
      </c>
      <c r="K135" s="305">
        <v>336.5</v>
      </c>
      <c r="L135" s="305">
        <v>323</v>
      </c>
      <c r="M135" s="305">
        <v>80.952910000000003</v>
      </c>
      <c r="N135" s="1"/>
      <c r="O135" s="1"/>
    </row>
    <row r="136" spans="1:15" ht="12.75" customHeight="1">
      <c r="A136" s="30">
        <v>126</v>
      </c>
      <c r="B136" s="315" t="s">
        <v>244</v>
      </c>
      <c r="C136" s="305">
        <v>3630.4</v>
      </c>
      <c r="D136" s="306">
        <v>3652.5333333333333</v>
      </c>
      <c r="E136" s="306">
        <v>3587.8666666666668</v>
      </c>
      <c r="F136" s="306">
        <v>3545.3333333333335</v>
      </c>
      <c r="G136" s="306">
        <v>3480.666666666667</v>
      </c>
      <c r="H136" s="306">
        <v>3695.0666666666666</v>
      </c>
      <c r="I136" s="306">
        <v>3759.7333333333336</v>
      </c>
      <c r="J136" s="306">
        <v>3802.2666666666664</v>
      </c>
      <c r="K136" s="305">
        <v>3717.2</v>
      </c>
      <c r="L136" s="305">
        <v>3610</v>
      </c>
      <c r="M136" s="305">
        <v>3.34172</v>
      </c>
      <c r="N136" s="1"/>
      <c r="O136" s="1"/>
    </row>
    <row r="137" spans="1:15" ht="12.75" customHeight="1">
      <c r="A137" s="30">
        <v>127</v>
      </c>
      <c r="B137" s="315" t="s">
        <v>98</v>
      </c>
      <c r="C137" s="305">
        <v>4249.1000000000004</v>
      </c>
      <c r="D137" s="306">
        <v>4174.4000000000005</v>
      </c>
      <c r="E137" s="306">
        <v>4049.7000000000007</v>
      </c>
      <c r="F137" s="306">
        <v>3850.3</v>
      </c>
      <c r="G137" s="306">
        <v>3725.6000000000004</v>
      </c>
      <c r="H137" s="306">
        <v>4373.8000000000011</v>
      </c>
      <c r="I137" s="306">
        <v>4498.5</v>
      </c>
      <c r="J137" s="306">
        <v>4697.9000000000015</v>
      </c>
      <c r="K137" s="305">
        <v>4299.1000000000004</v>
      </c>
      <c r="L137" s="305">
        <v>3975</v>
      </c>
      <c r="M137" s="305">
        <v>24.803149999999999</v>
      </c>
      <c r="N137" s="1"/>
      <c r="O137" s="1"/>
    </row>
    <row r="138" spans="1:15" ht="12.75" customHeight="1">
      <c r="A138" s="30">
        <v>128</v>
      </c>
      <c r="B138" s="315" t="s">
        <v>561</v>
      </c>
      <c r="C138" s="305">
        <v>2193.1</v>
      </c>
      <c r="D138" s="306">
        <v>2179.7333333333336</v>
      </c>
      <c r="E138" s="306">
        <v>2154.4666666666672</v>
      </c>
      <c r="F138" s="306">
        <v>2115.8333333333335</v>
      </c>
      <c r="G138" s="306">
        <v>2090.5666666666671</v>
      </c>
      <c r="H138" s="306">
        <v>2218.3666666666672</v>
      </c>
      <c r="I138" s="306">
        <v>2243.6333333333337</v>
      </c>
      <c r="J138" s="306">
        <v>2282.2666666666673</v>
      </c>
      <c r="K138" s="305">
        <v>2205</v>
      </c>
      <c r="L138" s="305">
        <v>2141.1</v>
      </c>
      <c r="M138" s="305">
        <v>0.43163000000000001</v>
      </c>
      <c r="N138" s="1"/>
      <c r="O138" s="1"/>
    </row>
    <row r="139" spans="1:15" ht="12.75" customHeight="1">
      <c r="A139" s="30">
        <v>129</v>
      </c>
      <c r="B139" s="315" t="s">
        <v>353</v>
      </c>
      <c r="C139" s="305">
        <v>57.2</v>
      </c>
      <c r="D139" s="306">
        <v>56.883333333333333</v>
      </c>
      <c r="E139" s="306">
        <v>56.266666666666666</v>
      </c>
      <c r="F139" s="306">
        <v>55.333333333333336</v>
      </c>
      <c r="G139" s="306">
        <v>54.716666666666669</v>
      </c>
      <c r="H139" s="306">
        <v>57.816666666666663</v>
      </c>
      <c r="I139" s="306">
        <v>58.433333333333323</v>
      </c>
      <c r="J139" s="306">
        <v>59.36666666666666</v>
      </c>
      <c r="K139" s="305">
        <v>57.5</v>
      </c>
      <c r="L139" s="305">
        <v>55.95</v>
      </c>
      <c r="M139" s="305">
        <v>8.2288300000000003</v>
      </c>
      <c r="N139" s="1"/>
      <c r="O139" s="1"/>
    </row>
    <row r="140" spans="1:15" ht="12.75" customHeight="1">
      <c r="A140" s="30">
        <v>130</v>
      </c>
      <c r="B140" s="315" t="s">
        <v>99</v>
      </c>
      <c r="C140" s="305">
        <v>2707.8</v>
      </c>
      <c r="D140" s="306">
        <v>2693.3166666666671</v>
      </c>
      <c r="E140" s="306">
        <v>2666.6333333333341</v>
      </c>
      <c r="F140" s="306">
        <v>2625.4666666666672</v>
      </c>
      <c r="G140" s="306">
        <v>2598.7833333333342</v>
      </c>
      <c r="H140" s="306">
        <v>2734.483333333334</v>
      </c>
      <c r="I140" s="306">
        <v>2761.1666666666674</v>
      </c>
      <c r="J140" s="306">
        <v>2802.3333333333339</v>
      </c>
      <c r="K140" s="305">
        <v>2720</v>
      </c>
      <c r="L140" s="305">
        <v>2652.15</v>
      </c>
      <c r="M140" s="305">
        <v>6.8700700000000001</v>
      </c>
      <c r="N140" s="1"/>
      <c r="O140" s="1"/>
    </row>
    <row r="141" spans="1:15" ht="12.75" customHeight="1">
      <c r="A141" s="30">
        <v>131</v>
      </c>
      <c r="B141" s="315" t="s">
        <v>350</v>
      </c>
      <c r="C141" s="305">
        <v>493.3</v>
      </c>
      <c r="D141" s="306">
        <v>493.59999999999997</v>
      </c>
      <c r="E141" s="306">
        <v>489.74999999999994</v>
      </c>
      <c r="F141" s="306">
        <v>486.2</v>
      </c>
      <c r="G141" s="306">
        <v>482.34999999999997</v>
      </c>
      <c r="H141" s="306">
        <v>497.14999999999992</v>
      </c>
      <c r="I141" s="306">
        <v>500.99999999999994</v>
      </c>
      <c r="J141" s="306">
        <v>504.5499999999999</v>
      </c>
      <c r="K141" s="305">
        <v>497.45</v>
      </c>
      <c r="L141" s="305">
        <v>490.05</v>
      </c>
      <c r="M141" s="305">
        <v>1.7934300000000001</v>
      </c>
      <c r="N141" s="1"/>
      <c r="O141" s="1"/>
    </row>
    <row r="142" spans="1:15" ht="12.75" customHeight="1">
      <c r="A142" s="30">
        <v>132</v>
      </c>
      <c r="B142" s="315" t="s">
        <v>351</v>
      </c>
      <c r="C142" s="305">
        <v>138.69999999999999</v>
      </c>
      <c r="D142" s="306">
        <v>138</v>
      </c>
      <c r="E142" s="306">
        <v>136.05000000000001</v>
      </c>
      <c r="F142" s="306">
        <v>133.4</v>
      </c>
      <c r="G142" s="306">
        <v>131.45000000000002</v>
      </c>
      <c r="H142" s="306">
        <v>140.65</v>
      </c>
      <c r="I142" s="306">
        <v>142.6</v>
      </c>
      <c r="J142" s="306">
        <v>145.25</v>
      </c>
      <c r="K142" s="305">
        <v>139.94999999999999</v>
      </c>
      <c r="L142" s="305">
        <v>135.35</v>
      </c>
      <c r="M142" s="305">
        <v>2.7091799999999999</v>
      </c>
      <c r="N142" s="1"/>
      <c r="O142" s="1"/>
    </row>
    <row r="143" spans="1:15" ht="12.75" customHeight="1">
      <c r="A143" s="30">
        <v>133</v>
      </c>
      <c r="B143" s="315" t="s">
        <v>354</v>
      </c>
      <c r="C143" s="305">
        <v>337.75</v>
      </c>
      <c r="D143" s="306">
        <v>336.68333333333334</v>
      </c>
      <c r="E143" s="306">
        <v>328.4666666666667</v>
      </c>
      <c r="F143" s="306">
        <v>319.18333333333334</v>
      </c>
      <c r="G143" s="306">
        <v>310.9666666666667</v>
      </c>
      <c r="H143" s="306">
        <v>345.9666666666667</v>
      </c>
      <c r="I143" s="306">
        <v>354.18333333333328</v>
      </c>
      <c r="J143" s="306">
        <v>363.4666666666667</v>
      </c>
      <c r="K143" s="305">
        <v>344.9</v>
      </c>
      <c r="L143" s="305">
        <v>327.39999999999998</v>
      </c>
      <c r="M143" s="305">
        <v>5.4607000000000001</v>
      </c>
      <c r="N143" s="1"/>
      <c r="O143" s="1"/>
    </row>
    <row r="144" spans="1:15" ht="12.75" customHeight="1">
      <c r="A144" s="30">
        <v>134</v>
      </c>
      <c r="B144" s="315" t="s">
        <v>254</v>
      </c>
      <c r="C144" s="305">
        <v>424.3</v>
      </c>
      <c r="D144" s="306">
        <v>421.45</v>
      </c>
      <c r="E144" s="306">
        <v>413.4</v>
      </c>
      <c r="F144" s="306">
        <v>402.5</v>
      </c>
      <c r="G144" s="306">
        <v>394.45</v>
      </c>
      <c r="H144" s="306">
        <v>432.34999999999997</v>
      </c>
      <c r="I144" s="306">
        <v>440.40000000000003</v>
      </c>
      <c r="J144" s="306">
        <v>451.29999999999995</v>
      </c>
      <c r="K144" s="305">
        <v>429.5</v>
      </c>
      <c r="L144" s="305">
        <v>410.55</v>
      </c>
      <c r="M144" s="305">
        <v>3.4914000000000001</v>
      </c>
      <c r="N144" s="1"/>
      <c r="O144" s="1"/>
    </row>
    <row r="145" spans="1:15" ht="12.75" customHeight="1">
      <c r="A145" s="30">
        <v>135</v>
      </c>
      <c r="B145" s="315" t="s">
        <v>255</v>
      </c>
      <c r="C145" s="305">
        <v>1246.2</v>
      </c>
      <c r="D145" s="306">
        <v>1225.9333333333332</v>
      </c>
      <c r="E145" s="306">
        <v>1195.8666666666663</v>
      </c>
      <c r="F145" s="306">
        <v>1145.5333333333331</v>
      </c>
      <c r="G145" s="306">
        <v>1115.4666666666662</v>
      </c>
      <c r="H145" s="306">
        <v>1276.2666666666664</v>
      </c>
      <c r="I145" s="306">
        <v>1306.3333333333335</v>
      </c>
      <c r="J145" s="306">
        <v>1356.6666666666665</v>
      </c>
      <c r="K145" s="305">
        <v>1256</v>
      </c>
      <c r="L145" s="305">
        <v>1175.5999999999999</v>
      </c>
      <c r="M145" s="305">
        <v>1.94096</v>
      </c>
      <c r="N145" s="1"/>
      <c r="O145" s="1"/>
    </row>
    <row r="146" spans="1:15" ht="12.75" customHeight="1">
      <c r="A146" s="30">
        <v>136</v>
      </c>
      <c r="B146" s="315" t="s">
        <v>355</v>
      </c>
      <c r="C146" s="305">
        <v>59.45</v>
      </c>
      <c r="D146" s="306">
        <v>59.666666666666664</v>
      </c>
      <c r="E146" s="306">
        <v>59.133333333333326</v>
      </c>
      <c r="F146" s="306">
        <v>58.816666666666663</v>
      </c>
      <c r="G146" s="306">
        <v>58.283333333333324</v>
      </c>
      <c r="H146" s="306">
        <v>59.983333333333327</v>
      </c>
      <c r="I146" s="306">
        <v>60.516666666666673</v>
      </c>
      <c r="J146" s="306">
        <v>60.833333333333329</v>
      </c>
      <c r="K146" s="305">
        <v>60.2</v>
      </c>
      <c r="L146" s="305">
        <v>59.35</v>
      </c>
      <c r="M146" s="305">
        <v>4.95364</v>
      </c>
      <c r="N146" s="1"/>
      <c r="O146" s="1"/>
    </row>
    <row r="147" spans="1:15" ht="12.75" customHeight="1">
      <c r="A147" s="30">
        <v>137</v>
      </c>
      <c r="B147" s="315" t="s">
        <v>352</v>
      </c>
      <c r="C147" s="305">
        <v>160.5</v>
      </c>
      <c r="D147" s="306">
        <v>160.85</v>
      </c>
      <c r="E147" s="306">
        <v>158.19999999999999</v>
      </c>
      <c r="F147" s="306">
        <v>155.9</v>
      </c>
      <c r="G147" s="306">
        <v>153.25</v>
      </c>
      <c r="H147" s="306">
        <v>163.14999999999998</v>
      </c>
      <c r="I147" s="306">
        <v>165.8</v>
      </c>
      <c r="J147" s="306">
        <v>168.09999999999997</v>
      </c>
      <c r="K147" s="305">
        <v>163.5</v>
      </c>
      <c r="L147" s="305">
        <v>158.55000000000001</v>
      </c>
      <c r="M147" s="305">
        <v>1.14503</v>
      </c>
      <c r="N147" s="1"/>
      <c r="O147" s="1"/>
    </row>
    <row r="148" spans="1:15" ht="12.75" customHeight="1">
      <c r="A148" s="30">
        <v>138</v>
      </c>
      <c r="B148" s="315" t="s">
        <v>356</v>
      </c>
      <c r="C148" s="305">
        <v>108.25</v>
      </c>
      <c r="D148" s="306">
        <v>108.98333333333333</v>
      </c>
      <c r="E148" s="306">
        <v>102.06666666666666</v>
      </c>
      <c r="F148" s="306">
        <v>95.883333333333326</v>
      </c>
      <c r="G148" s="306">
        <v>88.966666666666654</v>
      </c>
      <c r="H148" s="306">
        <v>115.16666666666667</v>
      </c>
      <c r="I148" s="306">
        <v>122.08333333333333</v>
      </c>
      <c r="J148" s="306">
        <v>128.26666666666668</v>
      </c>
      <c r="K148" s="305">
        <v>115.9</v>
      </c>
      <c r="L148" s="305">
        <v>102.8</v>
      </c>
      <c r="M148" s="305">
        <v>32.712769999999999</v>
      </c>
      <c r="N148" s="1"/>
      <c r="O148" s="1"/>
    </row>
    <row r="149" spans="1:15" ht="12.75" customHeight="1">
      <c r="A149" s="30">
        <v>139</v>
      </c>
      <c r="B149" s="315" t="s">
        <v>828</v>
      </c>
      <c r="C149" s="305">
        <v>52.55</v>
      </c>
      <c r="D149" s="306">
        <v>54.04999999999999</v>
      </c>
      <c r="E149" s="306">
        <v>50.049999999999983</v>
      </c>
      <c r="F149" s="306">
        <v>47.54999999999999</v>
      </c>
      <c r="G149" s="306">
        <v>43.549999999999983</v>
      </c>
      <c r="H149" s="306">
        <v>56.549999999999983</v>
      </c>
      <c r="I149" s="306">
        <v>60.55</v>
      </c>
      <c r="J149" s="306">
        <v>63.049999999999983</v>
      </c>
      <c r="K149" s="305">
        <v>58.05</v>
      </c>
      <c r="L149" s="305">
        <v>51.55</v>
      </c>
      <c r="M149" s="305">
        <v>65.125129999999999</v>
      </c>
      <c r="N149" s="1"/>
      <c r="O149" s="1"/>
    </row>
    <row r="150" spans="1:15" ht="12.75" customHeight="1">
      <c r="A150" s="30">
        <v>140</v>
      </c>
      <c r="B150" s="315" t="s">
        <v>357</v>
      </c>
      <c r="C150" s="305">
        <v>716.1</v>
      </c>
      <c r="D150" s="306">
        <v>713.71666666666658</v>
      </c>
      <c r="E150" s="306">
        <v>703.43333333333317</v>
      </c>
      <c r="F150" s="306">
        <v>690.76666666666654</v>
      </c>
      <c r="G150" s="306">
        <v>680.48333333333312</v>
      </c>
      <c r="H150" s="306">
        <v>726.38333333333321</v>
      </c>
      <c r="I150" s="306">
        <v>736.66666666666674</v>
      </c>
      <c r="J150" s="306">
        <v>749.33333333333326</v>
      </c>
      <c r="K150" s="305">
        <v>724</v>
      </c>
      <c r="L150" s="305">
        <v>701.05</v>
      </c>
      <c r="M150" s="305">
        <v>1.2195100000000001</v>
      </c>
      <c r="N150" s="1"/>
      <c r="O150" s="1"/>
    </row>
    <row r="151" spans="1:15" ht="12.75" customHeight="1">
      <c r="A151" s="30">
        <v>141</v>
      </c>
      <c r="B151" s="315" t="s">
        <v>100</v>
      </c>
      <c r="C151" s="305">
        <v>1637.4</v>
      </c>
      <c r="D151" s="306">
        <v>1629.6333333333332</v>
      </c>
      <c r="E151" s="306">
        <v>1617.7666666666664</v>
      </c>
      <c r="F151" s="306">
        <v>1598.1333333333332</v>
      </c>
      <c r="G151" s="306">
        <v>1586.2666666666664</v>
      </c>
      <c r="H151" s="306">
        <v>1649.2666666666664</v>
      </c>
      <c r="I151" s="306">
        <v>1661.1333333333332</v>
      </c>
      <c r="J151" s="306">
        <v>1680.7666666666664</v>
      </c>
      <c r="K151" s="305">
        <v>1641.5</v>
      </c>
      <c r="L151" s="305">
        <v>1610</v>
      </c>
      <c r="M151" s="305">
        <v>1.87401</v>
      </c>
      <c r="N151" s="1"/>
      <c r="O151" s="1"/>
    </row>
    <row r="152" spans="1:15" ht="12.75" customHeight="1">
      <c r="A152" s="30">
        <v>142</v>
      </c>
      <c r="B152" s="315" t="s">
        <v>101</v>
      </c>
      <c r="C152" s="305">
        <v>144.1</v>
      </c>
      <c r="D152" s="306">
        <v>143.75</v>
      </c>
      <c r="E152" s="306">
        <v>143</v>
      </c>
      <c r="F152" s="306">
        <v>141.9</v>
      </c>
      <c r="G152" s="306">
        <v>141.15</v>
      </c>
      <c r="H152" s="306">
        <v>144.85</v>
      </c>
      <c r="I152" s="306">
        <v>145.6</v>
      </c>
      <c r="J152" s="306">
        <v>146.69999999999999</v>
      </c>
      <c r="K152" s="305">
        <v>144.5</v>
      </c>
      <c r="L152" s="305">
        <v>142.65</v>
      </c>
      <c r="M152" s="305">
        <v>15.003349999999999</v>
      </c>
      <c r="N152" s="1"/>
      <c r="O152" s="1"/>
    </row>
    <row r="153" spans="1:15" ht="12.75" customHeight="1">
      <c r="A153" s="30">
        <v>143</v>
      </c>
      <c r="B153" s="315" t="s">
        <v>829</v>
      </c>
      <c r="C153" s="305">
        <v>125.8</v>
      </c>
      <c r="D153" s="306">
        <v>125.31666666666668</v>
      </c>
      <c r="E153" s="306">
        <v>123.63333333333335</v>
      </c>
      <c r="F153" s="306">
        <v>121.46666666666668</v>
      </c>
      <c r="G153" s="306">
        <v>119.78333333333336</v>
      </c>
      <c r="H153" s="306">
        <v>127.48333333333335</v>
      </c>
      <c r="I153" s="306">
        <v>129.16666666666666</v>
      </c>
      <c r="J153" s="306">
        <v>131.33333333333334</v>
      </c>
      <c r="K153" s="305">
        <v>127</v>
      </c>
      <c r="L153" s="305">
        <v>123.15</v>
      </c>
      <c r="M153" s="305">
        <v>1.8964399999999999</v>
      </c>
      <c r="N153" s="1"/>
      <c r="O153" s="1"/>
    </row>
    <row r="154" spans="1:15" ht="12.75" customHeight="1">
      <c r="A154" s="30">
        <v>144</v>
      </c>
      <c r="B154" s="315" t="s">
        <v>358</v>
      </c>
      <c r="C154" s="305">
        <v>249.35</v>
      </c>
      <c r="D154" s="306">
        <v>249.65</v>
      </c>
      <c r="E154" s="306">
        <v>245.95000000000002</v>
      </c>
      <c r="F154" s="306">
        <v>242.55</v>
      </c>
      <c r="G154" s="306">
        <v>238.85000000000002</v>
      </c>
      <c r="H154" s="306">
        <v>253.05</v>
      </c>
      <c r="I154" s="306">
        <v>256.75</v>
      </c>
      <c r="J154" s="306">
        <v>260.14999999999998</v>
      </c>
      <c r="K154" s="305">
        <v>253.35</v>
      </c>
      <c r="L154" s="305">
        <v>246.25</v>
      </c>
      <c r="M154" s="305">
        <v>0.62692999999999999</v>
      </c>
      <c r="N154" s="1"/>
      <c r="O154" s="1"/>
    </row>
    <row r="155" spans="1:15" ht="12.75" customHeight="1">
      <c r="A155" s="30">
        <v>145</v>
      </c>
      <c r="B155" s="315" t="s">
        <v>102</v>
      </c>
      <c r="C155" s="305">
        <v>85.3</v>
      </c>
      <c r="D155" s="306">
        <v>85.016666666666666</v>
      </c>
      <c r="E155" s="306">
        <v>84.533333333333331</v>
      </c>
      <c r="F155" s="306">
        <v>83.766666666666666</v>
      </c>
      <c r="G155" s="306">
        <v>83.283333333333331</v>
      </c>
      <c r="H155" s="306">
        <v>85.783333333333331</v>
      </c>
      <c r="I155" s="306">
        <v>86.266666666666652</v>
      </c>
      <c r="J155" s="306">
        <v>87.033333333333331</v>
      </c>
      <c r="K155" s="305">
        <v>85.5</v>
      </c>
      <c r="L155" s="305">
        <v>84.25</v>
      </c>
      <c r="M155" s="305">
        <v>90.260940000000005</v>
      </c>
      <c r="N155" s="1"/>
      <c r="O155" s="1"/>
    </row>
    <row r="156" spans="1:15" ht="12.75" customHeight="1">
      <c r="A156" s="30">
        <v>146</v>
      </c>
      <c r="B156" s="315" t="s">
        <v>360</v>
      </c>
      <c r="C156" s="305">
        <v>361.5</v>
      </c>
      <c r="D156" s="306">
        <v>359.41666666666669</v>
      </c>
      <c r="E156" s="306">
        <v>353.83333333333337</v>
      </c>
      <c r="F156" s="306">
        <v>346.16666666666669</v>
      </c>
      <c r="G156" s="306">
        <v>340.58333333333337</v>
      </c>
      <c r="H156" s="306">
        <v>367.08333333333337</v>
      </c>
      <c r="I156" s="306">
        <v>372.66666666666674</v>
      </c>
      <c r="J156" s="306">
        <v>380.33333333333337</v>
      </c>
      <c r="K156" s="305">
        <v>365</v>
      </c>
      <c r="L156" s="305">
        <v>351.75</v>
      </c>
      <c r="M156" s="305">
        <v>1.39307</v>
      </c>
      <c r="N156" s="1"/>
      <c r="O156" s="1"/>
    </row>
    <row r="157" spans="1:15" ht="12.75" customHeight="1">
      <c r="A157" s="30">
        <v>147</v>
      </c>
      <c r="B157" s="315" t="s">
        <v>359</v>
      </c>
      <c r="C157" s="305">
        <v>4418.25</v>
      </c>
      <c r="D157" s="306">
        <v>4432.75</v>
      </c>
      <c r="E157" s="306">
        <v>4375.5</v>
      </c>
      <c r="F157" s="306">
        <v>4332.75</v>
      </c>
      <c r="G157" s="306">
        <v>4275.5</v>
      </c>
      <c r="H157" s="306">
        <v>4475.5</v>
      </c>
      <c r="I157" s="306">
        <v>4532.75</v>
      </c>
      <c r="J157" s="306">
        <v>4575.5</v>
      </c>
      <c r="K157" s="305">
        <v>4490</v>
      </c>
      <c r="L157" s="305">
        <v>4390</v>
      </c>
      <c r="M157" s="305">
        <v>0.16894999999999999</v>
      </c>
      <c r="N157" s="1"/>
      <c r="O157" s="1"/>
    </row>
    <row r="158" spans="1:15" ht="12.75" customHeight="1">
      <c r="A158" s="30">
        <v>148</v>
      </c>
      <c r="B158" s="315" t="s">
        <v>361</v>
      </c>
      <c r="C158" s="305">
        <v>150.69999999999999</v>
      </c>
      <c r="D158" s="306">
        <v>151.18333333333334</v>
      </c>
      <c r="E158" s="306">
        <v>148.96666666666667</v>
      </c>
      <c r="F158" s="306">
        <v>147.23333333333332</v>
      </c>
      <c r="G158" s="306">
        <v>145.01666666666665</v>
      </c>
      <c r="H158" s="306">
        <v>152.91666666666669</v>
      </c>
      <c r="I158" s="306">
        <v>155.13333333333338</v>
      </c>
      <c r="J158" s="306">
        <v>156.8666666666667</v>
      </c>
      <c r="K158" s="305">
        <v>153.4</v>
      </c>
      <c r="L158" s="305">
        <v>149.44999999999999</v>
      </c>
      <c r="M158" s="305">
        <v>3.53809</v>
      </c>
      <c r="N158" s="1"/>
      <c r="O158" s="1"/>
    </row>
    <row r="159" spans="1:15" ht="12.75" customHeight="1">
      <c r="A159" s="30">
        <v>149</v>
      </c>
      <c r="B159" s="315" t="s">
        <v>378</v>
      </c>
      <c r="C159" s="305">
        <v>2582.75</v>
      </c>
      <c r="D159" s="306">
        <v>2599.3166666666666</v>
      </c>
      <c r="E159" s="306">
        <v>2533.4333333333334</v>
      </c>
      <c r="F159" s="306">
        <v>2484.1166666666668</v>
      </c>
      <c r="G159" s="306">
        <v>2418.2333333333336</v>
      </c>
      <c r="H159" s="306">
        <v>2648.6333333333332</v>
      </c>
      <c r="I159" s="306">
        <v>2714.5166666666664</v>
      </c>
      <c r="J159" s="306">
        <v>2763.833333333333</v>
      </c>
      <c r="K159" s="305">
        <v>2665.2</v>
      </c>
      <c r="L159" s="305">
        <v>2550</v>
      </c>
      <c r="M159" s="305">
        <v>0.54696999999999996</v>
      </c>
      <c r="N159" s="1"/>
      <c r="O159" s="1"/>
    </row>
    <row r="160" spans="1:15" ht="12.75" customHeight="1">
      <c r="A160" s="30">
        <v>150</v>
      </c>
      <c r="B160" s="315" t="s">
        <v>256</v>
      </c>
      <c r="C160" s="305">
        <v>241</v>
      </c>
      <c r="D160" s="306">
        <v>239.86666666666665</v>
      </c>
      <c r="E160" s="306">
        <v>236.83333333333329</v>
      </c>
      <c r="F160" s="306">
        <v>232.66666666666663</v>
      </c>
      <c r="G160" s="306">
        <v>229.63333333333327</v>
      </c>
      <c r="H160" s="306">
        <v>244.0333333333333</v>
      </c>
      <c r="I160" s="306">
        <v>247.06666666666666</v>
      </c>
      <c r="J160" s="306">
        <v>251.23333333333332</v>
      </c>
      <c r="K160" s="305">
        <v>242.9</v>
      </c>
      <c r="L160" s="305">
        <v>235.7</v>
      </c>
      <c r="M160" s="305">
        <v>8.2831499999999991</v>
      </c>
      <c r="N160" s="1"/>
      <c r="O160" s="1"/>
    </row>
    <row r="161" spans="1:15" ht="12.75" customHeight="1">
      <c r="A161" s="30">
        <v>151</v>
      </c>
      <c r="B161" s="315" t="s">
        <v>364</v>
      </c>
      <c r="C161" s="305">
        <v>11.4</v>
      </c>
      <c r="D161" s="306">
        <v>11.4</v>
      </c>
      <c r="E161" s="306">
        <v>11.4</v>
      </c>
      <c r="F161" s="306">
        <v>11.4</v>
      </c>
      <c r="G161" s="306">
        <v>11.4</v>
      </c>
      <c r="H161" s="306">
        <v>11.4</v>
      </c>
      <c r="I161" s="306">
        <v>11.4</v>
      </c>
      <c r="J161" s="306">
        <v>11.4</v>
      </c>
      <c r="K161" s="305">
        <v>11.4</v>
      </c>
      <c r="L161" s="305">
        <v>11.4</v>
      </c>
      <c r="M161" s="305">
        <v>6.9723600000000001</v>
      </c>
      <c r="N161" s="1"/>
      <c r="O161" s="1"/>
    </row>
    <row r="162" spans="1:15" ht="12.75" customHeight="1">
      <c r="A162" s="30">
        <v>152</v>
      </c>
      <c r="B162" s="315" t="s">
        <v>362</v>
      </c>
      <c r="C162" s="305">
        <v>108.85</v>
      </c>
      <c r="D162" s="306">
        <v>108.68333333333334</v>
      </c>
      <c r="E162" s="306">
        <v>105.86666666666667</v>
      </c>
      <c r="F162" s="306">
        <v>102.88333333333334</v>
      </c>
      <c r="G162" s="306">
        <v>100.06666666666668</v>
      </c>
      <c r="H162" s="306">
        <v>111.66666666666667</v>
      </c>
      <c r="I162" s="306">
        <v>114.48333333333333</v>
      </c>
      <c r="J162" s="306">
        <v>117.46666666666667</v>
      </c>
      <c r="K162" s="305">
        <v>111.5</v>
      </c>
      <c r="L162" s="305">
        <v>105.7</v>
      </c>
      <c r="M162" s="305">
        <v>31.090810000000001</v>
      </c>
      <c r="N162" s="1"/>
      <c r="O162" s="1"/>
    </row>
    <row r="163" spans="1:15" ht="12.75" customHeight="1">
      <c r="A163" s="30">
        <v>153</v>
      </c>
      <c r="B163" s="315" t="s">
        <v>377</v>
      </c>
      <c r="C163" s="305">
        <v>334.8</v>
      </c>
      <c r="D163" s="306">
        <v>330.58333333333331</v>
      </c>
      <c r="E163" s="306">
        <v>323.46666666666664</v>
      </c>
      <c r="F163" s="306">
        <v>312.13333333333333</v>
      </c>
      <c r="G163" s="306">
        <v>305.01666666666665</v>
      </c>
      <c r="H163" s="306">
        <v>341.91666666666663</v>
      </c>
      <c r="I163" s="306">
        <v>349.0333333333333</v>
      </c>
      <c r="J163" s="306">
        <v>360.36666666666662</v>
      </c>
      <c r="K163" s="305">
        <v>337.7</v>
      </c>
      <c r="L163" s="305">
        <v>319.25</v>
      </c>
      <c r="M163" s="305">
        <v>5.3494200000000003</v>
      </c>
      <c r="N163" s="1"/>
      <c r="O163" s="1"/>
    </row>
    <row r="164" spans="1:15" ht="12.75" customHeight="1">
      <c r="A164" s="30">
        <v>154</v>
      </c>
      <c r="B164" s="315" t="s">
        <v>103</v>
      </c>
      <c r="C164" s="305">
        <v>156.30000000000001</v>
      </c>
      <c r="D164" s="306">
        <v>155.9</v>
      </c>
      <c r="E164" s="306">
        <v>154.65</v>
      </c>
      <c r="F164" s="306">
        <v>153</v>
      </c>
      <c r="G164" s="306">
        <v>151.75</v>
      </c>
      <c r="H164" s="306">
        <v>157.55000000000001</v>
      </c>
      <c r="I164" s="306">
        <v>158.80000000000001</v>
      </c>
      <c r="J164" s="306">
        <v>160.45000000000002</v>
      </c>
      <c r="K164" s="305">
        <v>157.15</v>
      </c>
      <c r="L164" s="305">
        <v>154.25</v>
      </c>
      <c r="M164" s="305">
        <v>58.460470000000001</v>
      </c>
      <c r="N164" s="1"/>
      <c r="O164" s="1"/>
    </row>
    <row r="165" spans="1:15" ht="12.75" customHeight="1">
      <c r="A165" s="30">
        <v>155</v>
      </c>
      <c r="B165" s="315" t="s">
        <v>366</v>
      </c>
      <c r="C165" s="305">
        <v>2901.45</v>
      </c>
      <c r="D165" s="306">
        <v>2847.1333333333332</v>
      </c>
      <c r="E165" s="306">
        <v>2774.3166666666666</v>
      </c>
      <c r="F165" s="306">
        <v>2647.1833333333334</v>
      </c>
      <c r="G165" s="306">
        <v>2574.3666666666668</v>
      </c>
      <c r="H165" s="306">
        <v>2974.2666666666664</v>
      </c>
      <c r="I165" s="306">
        <v>3047.083333333333</v>
      </c>
      <c r="J165" s="306">
        <v>3174.2166666666662</v>
      </c>
      <c r="K165" s="305">
        <v>2919.95</v>
      </c>
      <c r="L165" s="305">
        <v>2720</v>
      </c>
      <c r="M165" s="305">
        <v>0.30615999999999999</v>
      </c>
      <c r="N165" s="1"/>
      <c r="O165" s="1"/>
    </row>
    <row r="166" spans="1:15" ht="12.75" customHeight="1">
      <c r="A166" s="30">
        <v>156</v>
      </c>
      <c r="B166" s="315" t="s">
        <v>367</v>
      </c>
      <c r="C166" s="305">
        <v>2931.85</v>
      </c>
      <c r="D166" s="306">
        <v>2916.4</v>
      </c>
      <c r="E166" s="306">
        <v>2875.7000000000003</v>
      </c>
      <c r="F166" s="306">
        <v>2819.55</v>
      </c>
      <c r="G166" s="306">
        <v>2778.8500000000004</v>
      </c>
      <c r="H166" s="306">
        <v>2972.55</v>
      </c>
      <c r="I166" s="306">
        <v>3013.25</v>
      </c>
      <c r="J166" s="306">
        <v>3069.4</v>
      </c>
      <c r="K166" s="305">
        <v>2957.1</v>
      </c>
      <c r="L166" s="305">
        <v>2860.25</v>
      </c>
      <c r="M166" s="305">
        <v>3.5680000000000003E-2</v>
      </c>
      <c r="N166" s="1"/>
      <c r="O166" s="1"/>
    </row>
    <row r="167" spans="1:15" ht="12.75" customHeight="1">
      <c r="A167" s="30">
        <v>157</v>
      </c>
      <c r="B167" s="315" t="s">
        <v>373</v>
      </c>
      <c r="C167" s="305">
        <v>424.9</v>
      </c>
      <c r="D167" s="306">
        <v>427.0333333333333</v>
      </c>
      <c r="E167" s="306">
        <v>418.06666666666661</v>
      </c>
      <c r="F167" s="306">
        <v>411.23333333333329</v>
      </c>
      <c r="G167" s="306">
        <v>402.26666666666659</v>
      </c>
      <c r="H167" s="306">
        <v>433.86666666666662</v>
      </c>
      <c r="I167" s="306">
        <v>442.83333333333331</v>
      </c>
      <c r="J167" s="306">
        <v>449.66666666666663</v>
      </c>
      <c r="K167" s="305">
        <v>436</v>
      </c>
      <c r="L167" s="305">
        <v>420.2</v>
      </c>
      <c r="M167" s="305">
        <v>5.5331299999999999</v>
      </c>
      <c r="N167" s="1"/>
      <c r="O167" s="1"/>
    </row>
    <row r="168" spans="1:15" ht="12.75" customHeight="1">
      <c r="A168" s="30">
        <v>158</v>
      </c>
      <c r="B168" s="315" t="s">
        <v>368</v>
      </c>
      <c r="C168" s="305">
        <v>114</v>
      </c>
      <c r="D168" s="306">
        <v>113.8</v>
      </c>
      <c r="E168" s="306">
        <v>112.89999999999999</v>
      </c>
      <c r="F168" s="306">
        <v>111.8</v>
      </c>
      <c r="G168" s="306">
        <v>110.89999999999999</v>
      </c>
      <c r="H168" s="306">
        <v>114.89999999999999</v>
      </c>
      <c r="I168" s="306">
        <v>115.8</v>
      </c>
      <c r="J168" s="306">
        <v>116.89999999999999</v>
      </c>
      <c r="K168" s="305">
        <v>114.7</v>
      </c>
      <c r="L168" s="305">
        <v>112.7</v>
      </c>
      <c r="M168" s="305">
        <v>1.63839</v>
      </c>
      <c r="N168" s="1"/>
      <c r="O168" s="1"/>
    </row>
    <row r="169" spans="1:15" ht="12.75" customHeight="1">
      <c r="A169" s="30">
        <v>159</v>
      </c>
      <c r="B169" s="315" t="s">
        <v>369</v>
      </c>
      <c r="C169" s="305">
        <v>4882.5</v>
      </c>
      <c r="D169" s="306">
        <v>4879.166666666667</v>
      </c>
      <c r="E169" s="306">
        <v>4863.3333333333339</v>
      </c>
      <c r="F169" s="306">
        <v>4844.166666666667</v>
      </c>
      <c r="G169" s="306">
        <v>4828.3333333333339</v>
      </c>
      <c r="H169" s="306">
        <v>4898.3333333333339</v>
      </c>
      <c r="I169" s="306">
        <v>4914.1666666666679</v>
      </c>
      <c r="J169" s="306">
        <v>4933.3333333333339</v>
      </c>
      <c r="K169" s="305">
        <v>4895</v>
      </c>
      <c r="L169" s="305">
        <v>4860</v>
      </c>
      <c r="M169" s="305">
        <v>1.349E-2</v>
      </c>
      <c r="N169" s="1"/>
      <c r="O169" s="1"/>
    </row>
    <row r="170" spans="1:15" ht="12.75" customHeight="1">
      <c r="A170" s="30">
        <v>160</v>
      </c>
      <c r="B170" s="315" t="s">
        <v>257</v>
      </c>
      <c r="C170" s="305">
        <v>3065.7</v>
      </c>
      <c r="D170" s="306">
        <v>3083.85</v>
      </c>
      <c r="E170" s="306">
        <v>3013</v>
      </c>
      <c r="F170" s="306">
        <v>2960.3</v>
      </c>
      <c r="G170" s="306">
        <v>2889.4500000000003</v>
      </c>
      <c r="H170" s="306">
        <v>3136.5499999999997</v>
      </c>
      <c r="I170" s="306">
        <v>3207.3999999999992</v>
      </c>
      <c r="J170" s="306">
        <v>3260.0999999999995</v>
      </c>
      <c r="K170" s="305">
        <v>3154.7</v>
      </c>
      <c r="L170" s="305">
        <v>3031.15</v>
      </c>
      <c r="M170" s="305">
        <v>2.2300399999999998</v>
      </c>
      <c r="N170" s="1"/>
      <c r="O170" s="1"/>
    </row>
    <row r="171" spans="1:15" ht="12.75" customHeight="1">
      <c r="A171" s="30">
        <v>161</v>
      </c>
      <c r="B171" s="315" t="s">
        <v>370</v>
      </c>
      <c r="C171" s="305">
        <v>1542.3</v>
      </c>
      <c r="D171" s="306">
        <v>1540.1000000000001</v>
      </c>
      <c r="E171" s="306">
        <v>1532.2000000000003</v>
      </c>
      <c r="F171" s="306">
        <v>1522.1000000000001</v>
      </c>
      <c r="G171" s="306">
        <v>1514.2000000000003</v>
      </c>
      <c r="H171" s="306">
        <v>1550.2000000000003</v>
      </c>
      <c r="I171" s="306">
        <v>1558.1000000000004</v>
      </c>
      <c r="J171" s="306">
        <v>1568.2000000000003</v>
      </c>
      <c r="K171" s="305">
        <v>1548</v>
      </c>
      <c r="L171" s="305">
        <v>1530</v>
      </c>
      <c r="M171" s="305">
        <v>0.1206</v>
      </c>
      <c r="N171" s="1"/>
      <c r="O171" s="1"/>
    </row>
    <row r="172" spans="1:15" ht="12.75" customHeight="1">
      <c r="A172" s="30">
        <v>162</v>
      </c>
      <c r="B172" s="315" t="s">
        <v>104</v>
      </c>
      <c r="C172" s="305">
        <v>407.5</v>
      </c>
      <c r="D172" s="306">
        <v>404.5333333333333</v>
      </c>
      <c r="E172" s="306">
        <v>400.06666666666661</v>
      </c>
      <c r="F172" s="306">
        <v>392.63333333333333</v>
      </c>
      <c r="G172" s="306">
        <v>388.16666666666663</v>
      </c>
      <c r="H172" s="306">
        <v>411.96666666666658</v>
      </c>
      <c r="I172" s="306">
        <v>416.43333333333328</v>
      </c>
      <c r="J172" s="306">
        <v>423.86666666666656</v>
      </c>
      <c r="K172" s="305">
        <v>409</v>
      </c>
      <c r="L172" s="305">
        <v>397.1</v>
      </c>
      <c r="M172" s="305">
        <v>5.5569899999999999</v>
      </c>
      <c r="N172" s="1"/>
      <c r="O172" s="1"/>
    </row>
    <row r="173" spans="1:15" ht="12.75" customHeight="1">
      <c r="A173" s="30">
        <v>163</v>
      </c>
      <c r="B173" s="315" t="s">
        <v>365</v>
      </c>
      <c r="C173" s="305">
        <v>4690.5</v>
      </c>
      <c r="D173" s="306">
        <v>4653.8666666666668</v>
      </c>
      <c r="E173" s="306">
        <v>4557.7333333333336</v>
      </c>
      <c r="F173" s="306">
        <v>4424.9666666666672</v>
      </c>
      <c r="G173" s="306">
        <v>4328.8333333333339</v>
      </c>
      <c r="H173" s="306">
        <v>4786.6333333333332</v>
      </c>
      <c r="I173" s="306">
        <v>4882.7666666666664</v>
      </c>
      <c r="J173" s="306">
        <v>5015.5333333333328</v>
      </c>
      <c r="K173" s="305">
        <v>4750</v>
      </c>
      <c r="L173" s="305">
        <v>4521.1000000000004</v>
      </c>
      <c r="M173" s="305">
        <v>0.69684000000000001</v>
      </c>
      <c r="N173" s="1"/>
      <c r="O173" s="1"/>
    </row>
    <row r="174" spans="1:15" ht="12.75" customHeight="1">
      <c r="A174" s="30">
        <v>164</v>
      </c>
      <c r="B174" s="315" t="s">
        <v>379</v>
      </c>
      <c r="C174" s="305">
        <v>635.9</v>
      </c>
      <c r="D174" s="306">
        <v>632.9666666666667</v>
      </c>
      <c r="E174" s="306">
        <v>618.93333333333339</v>
      </c>
      <c r="F174" s="306">
        <v>601.9666666666667</v>
      </c>
      <c r="G174" s="306">
        <v>587.93333333333339</v>
      </c>
      <c r="H174" s="306">
        <v>649.93333333333339</v>
      </c>
      <c r="I174" s="306">
        <v>663.9666666666667</v>
      </c>
      <c r="J174" s="306">
        <v>680.93333333333339</v>
      </c>
      <c r="K174" s="305">
        <v>647</v>
      </c>
      <c r="L174" s="305">
        <v>616</v>
      </c>
      <c r="M174" s="305">
        <v>36.59881</v>
      </c>
      <c r="N174" s="1"/>
      <c r="O174" s="1"/>
    </row>
    <row r="175" spans="1:15" ht="12.75" customHeight="1">
      <c r="A175" s="30">
        <v>165</v>
      </c>
      <c r="B175" s="315" t="s">
        <v>371</v>
      </c>
      <c r="C175" s="305">
        <v>1213.8</v>
      </c>
      <c r="D175" s="306">
        <v>1208.95</v>
      </c>
      <c r="E175" s="306">
        <v>1185.9000000000001</v>
      </c>
      <c r="F175" s="306">
        <v>1158</v>
      </c>
      <c r="G175" s="306">
        <v>1134.95</v>
      </c>
      <c r="H175" s="306">
        <v>1236.8500000000001</v>
      </c>
      <c r="I175" s="306">
        <v>1259.8999999999999</v>
      </c>
      <c r="J175" s="306">
        <v>1287.8000000000002</v>
      </c>
      <c r="K175" s="305">
        <v>1232</v>
      </c>
      <c r="L175" s="305">
        <v>1181.05</v>
      </c>
      <c r="M175" s="305">
        <v>0.52676000000000001</v>
      </c>
      <c r="N175" s="1"/>
      <c r="O175" s="1"/>
    </row>
    <row r="176" spans="1:15" ht="12.75" customHeight="1">
      <c r="A176" s="30">
        <v>166</v>
      </c>
      <c r="B176" s="315" t="s">
        <v>258</v>
      </c>
      <c r="C176" s="305">
        <v>501.05</v>
      </c>
      <c r="D176" s="306">
        <v>503.01666666666665</v>
      </c>
      <c r="E176" s="306">
        <v>497.2833333333333</v>
      </c>
      <c r="F176" s="306">
        <v>493.51666666666665</v>
      </c>
      <c r="G176" s="306">
        <v>487.7833333333333</v>
      </c>
      <c r="H176" s="306">
        <v>506.7833333333333</v>
      </c>
      <c r="I176" s="306">
        <v>512.51666666666665</v>
      </c>
      <c r="J176" s="306">
        <v>516.2833333333333</v>
      </c>
      <c r="K176" s="305">
        <v>508.75</v>
      </c>
      <c r="L176" s="305">
        <v>499.25</v>
      </c>
      <c r="M176" s="305">
        <v>1.4336</v>
      </c>
      <c r="N176" s="1"/>
      <c r="O176" s="1"/>
    </row>
    <row r="177" spans="1:15" ht="12.75" customHeight="1">
      <c r="A177" s="30">
        <v>167</v>
      </c>
      <c r="B177" s="315" t="s">
        <v>107</v>
      </c>
      <c r="C177" s="305">
        <v>758.4</v>
      </c>
      <c r="D177" s="306">
        <v>767.91666666666663</v>
      </c>
      <c r="E177" s="306">
        <v>743.98333333333323</v>
      </c>
      <c r="F177" s="306">
        <v>729.56666666666661</v>
      </c>
      <c r="G177" s="306">
        <v>705.63333333333321</v>
      </c>
      <c r="H177" s="306">
        <v>782.33333333333326</v>
      </c>
      <c r="I177" s="306">
        <v>806.26666666666665</v>
      </c>
      <c r="J177" s="306">
        <v>820.68333333333328</v>
      </c>
      <c r="K177" s="305">
        <v>791.85</v>
      </c>
      <c r="L177" s="305">
        <v>753.5</v>
      </c>
      <c r="M177" s="305">
        <v>41.150790000000001</v>
      </c>
      <c r="N177" s="1"/>
      <c r="O177" s="1"/>
    </row>
    <row r="178" spans="1:15" ht="12.75" customHeight="1">
      <c r="A178" s="30">
        <v>168</v>
      </c>
      <c r="B178" s="315" t="s">
        <v>259</v>
      </c>
      <c r="C178" s="305">
        <v>449.8</v>
      </c>
      <c r="D178" s="306">
        <v>449.48333333333335</v>
      </c>
      <c r="E178" s="306">
        <v>443.36666666666667</v>
      </c>
      <c r="F178" s="306">
        <v>436.93333333333334</v>
      </c>
      <c r="G178" s="306">
        <v>430.81666666666666</v>
      </c>
      <c r="H178" s="306">
        <v>455.91666666666669</v>
      </c>
      <c r="I178" s="306">
        <v>462.03333333333336</v>
      </c>
      <c r="J178" s="306">
        <v>468.4666666666667</v>
      </c>
      <c r="K178" s="305">
        <v>455.6</v>
      </c>
      <c r="L178" s="305">
        <v>443.05</v>
      </c>
      <c r="M178" s="305">
        <v>0.46647</v>
      </c>
      <c r="N178" s="1"/>
      <c r="O178" s="1"/>
    </row>
    <row r="179" spans="1:15" ht="12.75" customHeight="1">
      <c r="A179" s="30">
        <v>169</v>
      </c>
      <c r="B179" s="315" t="s">
        <v>108</v>
      </c>
      <c r="C179" s="305">
        <v>1345.05</v>
      </c>
      <c r="D179" s="306">
        <v>1339.5666666666668</v>
      </c>
      <c r="E179" s="306">
        <v>1330.1333333333337</v>
      </c>
      <c r="F179" s="306">
        <v>1315.2166666666669</v>
      </c>
      <c r="G179" s="306">
        <v>1305.7833333333338</v>
      </c>
      <c r="H179" s="306">
        <v>1354.4833333333336</v>
      </c>
      <c r="I179" s="306">
        <v>1363.9166666666665</v>
      </c>
      <c r="J179" s="306">
        <v>1378.8333333333335</v>
      </c>
      <c r="K179" s="305">
        <v>1349</v>
      </c>
      <c r="L179" s="305">
        <v>1324.65</v>
      </c>
      <c r="M179" s="305">
        <v>7.2088200000000002</v>
      </c>
      <c r="N179" s="1"/>
      <c r="O179" s="1"/>
    </row>
    <row r="180" spans="1:15" ht="12.75" customHeight="1">
      <c r="A180" s="30">
        <v>170</v>
      </c>
      <c r="B180" s="315" t="s">
        <v>380</v>
      </c>
      <c r="C180" s="305">
        <v>83.85</v>
      </c>
      <c r="D180" s="306">
        <v>84.499999999999986</v>
      </c>
      <c r="E180" s="306">
        <v>82.199999999999974</v>
      </c>
      <c r="F180" s="306">
        <v>80.549999999999983</v>
      </c>
      <c r="G180" s="306">
        <v>78.249999999999972</v>
      </c>
      <c r="H180" s="306">
        <v>86.149999999999977</v>
      </c>
      <c r="I180" s="306">
        <v>88.449999999999989</v>
      </c>
      <c r="J180" s="306">
        <v>90.09999999999998</v>
      </c>
      <c r="K180" s="305">
        <v>86.8</v>
      </c>
      <c r="L180" s="305">
        <v>82.85</v>
      </c>
      <c r="M180" s="305">
        <v>8.9963700000000006</v>
      </c>
      <c r="N180" s="1"/>
      <c r="O180" s="1"/>
    </row>
    <row r="181" spans="1:15" ht="12.75" customHeight="1">
      <c r="A181" s="30">
        <v>171</v>
      </c>
      <c r="B181" s="315" t="s">
        <v>109</v>
      </c>
      <c r="C181" s="305">
        <v>271.2</v>
      </c>
      <c r="D181" s="306">
        <v>263.7</v>
      </c>
      <c r="E181" s="306">
        <v>254.5</v>
      </c>
      <c r="F181" s="306">
        <v>237.8</v>
      </c>
      <c r="G181" s="306">
        <v>228.60000000000002</v>
      </c>
      <c r="H181" s="306">
        <v>280.39999999999998</v>
      </c>
      <c r="I181" s="306">
        <v>289.59999999999991</v>
      </c>
      <c r="J181" s="306">
        <v>306.29999999999995</v>
      </c>
      <c r="K181" s="305">
        <v>272.89999999999998</v>
      </c>
      <c r="L181" s="305">
        <v>247</v>
      </c>
      <c r="M181" s="305">
        <v>53.936709999999998</v>
      </c>
      <c r="N181" s="1"/>
      <c r="O181" s="1"/>
    </row>
    <row r="182" spans="1:15" ht="12.75" customHeight="1">
      <c r="A182" s="30">
        <v>172</v>
      </c>
      <c r="B182" s="315" t="s">
        <v>372</v>
      </c>
      <c r="C182" s="305">
        <v>471.65</v>
      </c>
      <c r="D182" s="306">
        <v>468.9666666666667</v>
      </c>
      <c r="E182" s="306">
        <v>463.13333333333338</v>
      </c>
      <c r="F182" s="306">
        <v>454.61666666666667</v>
      </c>
      <c r="G182" s="306">
        <v>448.78333333333336</v>
      </c>
      <c r="H182" s="306">
        <v>477.48333333333341</v>
      </c>
      <c r="I182" s="306">
        <v>483.31666666666666</v>
      </c>
      <c r="J182" s="306">
        <v>491.83333333333343</v>
      </c>
      <c r="K182" s="305">
        <v>474.8</v>
      </c>
      <c r="L182" s="305">
        <v>460.45</v>
      </c>
      <c r="M182" s="305">
        <v>3.0954799999999998</v>
      </c>
      <c r="N182" s="1"/>
      <c r="O182" s="1"/>
    </row>
    <row r="183" spans="1:15" ht="12.75" customHeight="1">
      <c r="A183" s="30">
        <v>173</v>
      </c>
      <c r="B183" s="315" t="s">
        <v>110</v>
      </c>
      <c r="C183" s="305">
        <v>1488.35</v>
      </c>
      <c r="D183" s="306">
        <v>1492.8666666666668</v>
      </c>
      <c r="E183" s="306">
        <v>1463.7333333333336</v>
      </c>
      <c r="F183" s="306">
        <v>1439.1166666666668</v>
      </c>
      <c r="G183" s="306">
        <v>1409.9833333333336</v>
      </c>
      <c r="H183" s="306">
        <v>1517.4833333333336</v>
      </c>
      <c r="I183" s="306">
        <v>1546.6166666666668</v>
      </c>
      <c r="J183" s="306">
        <v>1571.2333333333336</v>
      </c>
      <c r="K183" s="305">
        <v>1522</v>
      </c>
      <c r="L183" s="305">
        <v>1468.25</v>
      </c>
      <c r="M183" s="305">
        <v>6.4252099999999999</v>
      </c>
      <c r="N183" s="1"/>
      <c r="O183" s="1"/>
    </row>
    <row r="184" spans="1:15" ht="12.75" customHeight="1">
      <c r="A184" s="30">
        <v>174</v>
      </c>
      <c r="B184" s="315" t="s">
        <v>374</v>
      </c>
      <c r="C184" s="305">
        <v>158.75</v>
      </c>
      <c r="D184" s="306">
        <v>156.71666666666667</v>
      </c>
      <c r="E184" s="306">
        <v>153.68333333333334</v>
      </c>
      <c r="F184" s="306">
        <v>148.61666666666667</v>
      </c>
      <c r="G184" s="306">
        <v>145.58333333333334</v>
      </c>
      <c r="H184" s="306">
        <v>161.78333333333333</v>
      </c>
      <c r="I184" s="306">
        <v>164.81666666666669</v>
      </c>
      <c r="J184" s="306">
        <v>169.88333333333333</v>
      </c>
      <c r="K184" s="305">
        <v>159.75</v>
      </c>
      <c r="L184" s="305">
        <v>151.65</v>
      </c>
      <c r="M184" s="305">
        <v>19.605910000000002</v>
      </c>
      <c r="N184" s="1"/>
      <c r="O184" s="1"/>
    </row>
    <row r="185" spans="1:15" ht="12.75" customHeight="1">
      <c r="A185" s="30">
        <v>175</v>
      </c>
      <c r="B185" s="315" t="s">
        <v>375</v>
      </c>
      <c r="C185" s="305">
        <v>1783.85</v>
      </c>
      <c r="D185" s="306">
        <v>1785.5666666666666</v>
      </c>
      <c r="E185" s="306">
        <v>1762.5833333333333</v>
      </c>
      <c r="F185" s="306">
        <v>1741.3166666666666</v>
      </c>
      <c r="G185" s="306">
        <v>1718.3333333333333</v>
      </c>
      <c r="H185" s="306">
        <v>1806.8333333333333</v>
      </c>
      <c r="I185" s="306">
        <v>1829.8166666666668</v>
      </c>
      <c r="J185" s="306">
        <v>1851.0833333333333</v>
      </c>
      <c r="K185" s="305">
        <v>1808.55</v>
      </c>
      <c r="L185" s="305">
        <v>1764.3</v>
      </c>
      <c r="M185" s="305">
        <v>0.25447999999999998</v>
      </c>
      <c r="N185" s="1"/>
      <c r="O185" s="1"/>
    </row>
    <row r="186" spans="1:15" ht="12.75" customHeight="1">
      <c r="A186" s="30">
        <v>176</v>
      </c>
      <c r="B186" s="315" t="s">
        <v>381</v>
      </c>
      <c r="C186" s="305">
        <v>159.1</v>
      </c>
      <c r="D186" s="306">
        <v>158.73333333333335</v>
      </c>
      <c r="E186" s="306">
        <v>156.4666666666667</v>
      </c>
      <c r="F186" s="306">
        <v>153.83333333333334</v>
      </c>
      <c r="G186" s="306">
        <v>151.56666666666669</v>
      </c>
      <c r="H186" s="306">
        <v>161.3666666666667</v>
      </c>
      <c r="I186" s="306">
        <v>163.63333333333335</v>
      </c>
      <c r="J186" s="306">
        <v>166.26666666666671</v>
      </c>
      <c r="K186" s="305">
        <v>161</v>
      </c>
      <c r="L186" s="305">
        <v>156.1</v>
      </c>
      <c r="M186" s="305">
        <v>15.043290000000001</v>
      </c>
      <c r="N186" s="1"/>
      <c r="O186" s="1"/>
    </row>
    <row r="187" spans="1:15" ht="12.75" customHeight="1">
      <c r="A187" s="30">
        <v>177</v>
      </c>
      <c r="B187" s="315" t="s">
        <v>260</v>
      </c>
      <c r="C187" s="305">
        <v>272.60000000000002</v>
      </c>
      <c r="D187" s="306">
        <v>269.88333333333333</v>
      </c>
      <c r="E187" s="306">
        <v>265.86666666666667</v>
      </c>
      <c r="F187" s="306">
        <v>259.13333333333333</v>
      </c>
      <c r="G187" s="306">
        <v>255.11666666666667</v>
      </c>
      <c r="H187" s="306">
        <v>276.61666666666667</v>
      </c>
      <c r="I187" s="306">
        <v>280.63333333333333</v>
      </c>
      <c r="J187" s="306">
        <v>287.36666666666667</v>
      </c>
      <c r="K187" s="305">
        <v>273.89999999999998</v>
      </c>
      <c r="L187" s="305">
        <v>263.14999999999998</v>
      </c>
      <c r="M187" s="305">
        <v>9.7301500000000001</v>
      </c>
      <c r="N187" s="1"/>
      <c r="O187" s="1"/>
    </row>
    <row r="188" spans="1:15" ht="12.75" customHeight="1">
      <c r="A188" s="30">
        <v>178</v>
      </c>
      <c r="B188" s="315" t="s">
        <v>376</v>
      </c>
      <c r="C188" s="305">
        <v>906.5</v>
      </c>
      <c r="D188" s="306">
        <v>885.6</v>
      </c>
      <c r="E188" s="306">
        <v>852.30000000000007</v>
      </c>
      <c r="F188" s="306">
        <v>798.1</v>
      </c>
      <c r="G188" s="306">
        <v>764.80000000000007</v>
      </c>
      <c r="H188" s="306">
        <v>939.80000000000007</v>
      </c>
      <c r="I188" s="306">
        <v>973.1</v>
      </c>
      <c r="J188" s="306">
        <v>1027.3000000000002</v>
      </c>
      <c r="K188" s="305">
        <v>918.9</v>
      </c>
      <c r="L188" s="305">
        <v>831.4</v>
      </c>
      <c r="M188" s="305">
        <v>17.055510000000002</v>
      </c>
      <c r="N188" s="1"/>
      <c r="O188" s="1"/>
    </row>
    <row r="189" spans="1:15" ht="12.75" customHeight="1">
      <c r="A189" s="30">
        <v>179</v>
      </c>
      <c r="B189" s="315" t="s">
        <v>111</v>
      </c>
      <c r="C189" s="305">
        <v>570.54999999999995</v>
      </c>
      <c r="D189" s="306">
        <v>569.83333333333337</v>
      </c>
      <c r="E189" s="306">
        <v>563.66666666666674</v>
      </c>
      <c r="F189" s="306">
        <v>556.78333333333342</v>
      </c>
      <c r="G189" s="306">
        <v>550.61666666666679</v>
      </c>
      <c r="H189" s="306">
        <v>576.7166666666667</v>
      </c>
      <c r="I189" s="306">
        <v>582.88333333333344</v>
      </c>
      <c r="J189" s="306">
        <v>589.76666666666665</v>
      </c>
      <c r="K189" s="305">
        <v>576</v>
      </c>
      <c r="L189" s="305">
        <v>562.95000000000005</v>
      </c>
      <c r="M189" s="305">
        <v>9.9943000000000008</v>
      </c>
      <c r="N189" s="1"/>
      <c r="O189" s="1"/>
    </row>
    <row r="190" spans="1:15" ht="12.75" customHeight="1">
      <c r="A190" s="30">
        <v>180</v>
      </c>
      <c r="B190" s="315" t="s">
        <v>261</v>
      </c>
      <c r="C190" s="305">
        <v>1757.2</v>
      </c>
      <c r="D190" s="306">
        <v>1754.5666666666666</v>
      </c>
      <c r="E190" s="306">
        <v>1722.1333333333332</v>
      </c>
      <c r="F190" s="306">
        <v>1687.0666666666666</v>
      </c>
      <c r="G190" s="306">
        <v>1654.6333333333332</v>
      </c>
      <c r="H190" s="306">
        <v>1789.6333333333332</v>
      </c>
      <c r="I190" s="306">
        <v>1822.0666666666666</v>
      </c>
      <c r="J190" s="306">
        <v>1857.1333333333332</v>
      </c>
      <c r="K190" s="305">
        <v>1787</v>
      </c>
      <c r="L190" s="305">
        <v>1719.5</v>
      </c>
      <c r="M190" s="305">
        <v>19.08136</v>
      </c>
      <c r="N190" s="1"/>
      <c r="O190" s="1"/>
    </row>
    <row r="191" spans="1:15" ht="12.75" customHeight="1">
      <c r="A191" s="30">
        <v>181</v>
      </c>
      <c r="B191" s="315" t="s">
        <v>385</v>
      </c>
      <c r="C191" s="305">
        <v>910.75</v>
      </c>
      <c r="D191" s="306">
        <v>914.91666666666663</v>
      </c>
      <c r="E191" s="306">
        <v>894.83333333333326</v>
      </c>
      <c r="F191" s="306">
        <v>878.91666666666663</v>
      </c>
      <c r="G191" s="306">
        <v>858.83333333333326</v>
      </c>
      <c r="H191" s="306">
        <v>930.83333333333326</v>
      </c>
      <c r="I191" s="306">
        <v>950.91666666666652</v>
      </c>
      <c r="J191" s="306">
        <v>966.83333333333326</v>
      </c>
      <c r="K191" s="305">
        <v>935</v>
      </c>
      <c r="L191" s="305">
        <v>899</v>
      </c>
      <c r="M191" s="305">
        <v>2.1699700000000002</v>
      </c>
      <c r="N191" s="1"/>
      <c r="O191" s="1"/>
    </row>
    <row r="192" spans="1:15" ht="12.75" customHeight="1">
      <c r="A192" s="30">
        <v>182</v>
      </c>
      <c r="B192" s="315" t="s">
        <v>830</v>
      </c>
      <c r="C192" s="305">
        <v>18.350000000000001</v>
      </c>
      <c r="D192" s="306">
        <v>18.266666666666666</v>
      </c>
      <c r="E192" s="306">
        <v>18.083333333333332</v>
      </c>
      <c r="F192" s="306">
        <v>17.816666666666666</v>
      </c>
      <c r="G192" s="306">
        <v>17.633333333333333</v>
      </c>
      <c r="H192" s="306">
        <v>18.533333333333331</v>
      </c>
      <c r="I192" s="306">
        <v>18.716666666666669</v>
      </c>
      <c r="J192" s="306">
        <v>18.983333333333331</v>
      </c>
      <c r="K192" s="305">
        <v>18.45</v>
      </c>
      <c r="L192" s="305">
        <v>18</v>
      </c>
      <c r="M192" s="305">
        <v>13.278890000000001</v>
      </c>
      <c r="N192" s="1"/>
      <c r="O192" s="1"/>
    </row>
    <row r="193" spans="1:15" ht="12.75" customHeight="1">
      <c r="A193" s="30">
        <v>183</v>
      </c>
      <c r="B193" s="315" t="s">
        <v>386</v>
      </c>
      <c r="C193" s="305">
        <v>888.9</v>
      </c>
      <c r="D193" s="306">
        <v>887.55000000000007</v>
      </c>
      <c r="E193" s="306">
        <v>876.10000000000014</v>
      </c>
      <c r="F193" s="306">
        <v>863.30000000000007</v>
      </c>
      <c r="G193" s="306">
        <v>851.85000000000014</v>
      </c>
      <c r="H193" s="306">
        <v>900.35000000000014</v>
      </c>
      <c r="I193" s="306">
        <v>911.80000000000018</v>
      </c>
      <c r="J193" s="306">
        <v>924.60000000000014</v>
      </c>
      <c r="K193" s="305">
        <v>899</v>
      </c>
      <c r="L193" s="305">
        <v>874.75</v>
      </c>
      <c r="M193" s="305">
        <v>0.24177000000000001</v>
      </c>
      <c r="N193" s="1"/>
      <c r="O193" s="1"/>
    </row>
    <row r="194" spans="1:15" ht="12.75" customHeight="1">
      <c r="A194" s="30">
        <v>184</v>
      </c>
      <c r="B194" s="315" t="s">
        <v>112</v>
      </c>
      <c r="C194" s="305">
        <v>1229.3499999999999</v>
      </c>
      <c r="D194" s="306">
        <v>1236.5</v>
      </c>
      <c r="E194" s="306">
        <v>1215.8499999999999</v>
      </c>
      <c r="F194" s="306">
        <v>1202.3499999999999</v>
      </c>
      <c r="G194" s="306">
        <v>1181.6999999999998</v>
      </c>
      <c r="H194" s="306">
        <v>1250</v>
      </c>
      <c r="I194" s="306">
        <v>1270.6500000000001</v>
      </c>
      <c r="J194" s="306">
        <v>1284.1500000000001</v>
      </c>
      <c r="K194" s="305">
        <v>1257.1500000000001</v>
      </c>
      <c r="L194" s="305">
        <v>1223</v>
      </c>
      <c r="M194" s="305">
        <v>5.8652499999999996</v>
      </c>
      <c r="N194" s="1"/>
      <c r="O194" s="1"/>
    </row>
    <row r="195" spans="1:15" ht="12.75" customHeight="1">
      <c r="A195" s="30">
        <v>185</v>
      </c>
      <c r="B195" s="315" t="s">
        <v>113</v>
      </c>
      <c r="C195" s="305">
        <v>1028.8499999999999</v>
      </c>
      <c r="D195" s="306">
        <v>1026.7166666666665</v>
      </c>
      <c r="E195" s="306">
        <v>1018.9333333333329</v>
      </c>
      <c r="F195" s="306">
        <v>1009.0166666666664</v>
      </c>
      <c r="G195" s="306">
        <v>1001.2333333333329</v>
      </c>
      <c r="H195" s="306">
        <v>1036.633333333333</v>
      </c>
      <c r="I195" s="306">
        <v>1044.4166666666663</v>
      </c>
      <c r="J195" s="306">
        <v>1054.333333333333</v>
      </c>
      <c r="K195" s="305">
        <v>1034.5</v>
      </c>
      <c r="L195" s="305">
        <v>1016.8</v>
      </c>
      <c r="M195" s="305">
        <v>20.05622</v>
      </c>
      <c r="N195" s="1"/>
      <c r="O195" s="1"/>
    </row>
    <row r="196" spans="1:15" ht="12.75" customHeight="1">
      <c r="A196" s="30">
        <v>186</v>
      </c>
      <c r="B196" s="315" t="s">
        <v>114</v>
      </c>
      <c r="C196" s="305">
        <v>2201.6</v>
      </c>
      <c r="D196" s="306">
        <v>2188.6333333333337</v>
      </c>
      <c r="E196" s="306">
        <v>2165.2666666666673</v>
      </c>
      <c r="F196" s="306">
        <v>2128.9333333333338</v>
      </c>
      <c r="G196" s="306">
        <v>2105.5666666666675</v>
      </c>
      <c r="H196" s="306">
        <v>2224.9666666666672</v>
      </c>
      <c r="I196" s="306">
        <v>2248.333333333333</v>
      </c>
      <c r="J196" s="306">
        <v>2284.666666666667</v>
      </c>
      <c r="K196" s="305">
        <v>2212</v>
      </c>
      <c r="L196" s="305">
        <v>2152.3000000000002</v>
      </c>
      <c r="M196" s="305">
        <v>39.541670000000003</v>
      </c>
      <c r="N196" s="1"/>
      <c r="O196" s="1"/>
    </row>
    <row r="197" spans="1:15" ht="12.75" customHeight="1">
      <c r="A197" s="30">
        <v>187</v>
      </c>
      <c r="B197" s="315" t="s">
        <v>115</v>
      </c>
      <c r="C197" s="305">
        <v>1706.8</v>
      </c>
      <c r="D197" s="306">
        <v>1715.6499999999999</v>
      </c>
      <c r="E197" s="306">
        <v>1695.1499999999996</v>
      </c>
      <c r="F197" s="306">
        <v>1683.4999999999998</v>
      </c>
      <c r="G197" s="306">
        <v>1662.9999999999995</v>
      </c>
      <c r="H197" s="306">
        <v>1727.2999999999997</v>
      </c>
      <c r="I197" s="306">
        <v>1747.8000000000002</v>
      </c>
      <c r="J197" s="306">
        <v>1759.4499999999998</v>
      </c>
      <c r="K197" s="305">
        <v>1736.15</v>
      </c>
      <c r="L197" s="305">
        <v>1704</v>
      </c>
      <c r="M197" s="305">
        <v>4.61456</v>
      </c>
      <c r="N197" s="1"/>
      <c r="O197" s="1"/>
    </row>
    <row r="198" spans="1:15" ht="12.75" customHeight="1">
      <c r="A198" s="30">
        <v>188</v>
      </c>
      <c r="B198" s="315" t="s">
        <v>116</v>
      </c>
      <c r="C198" s="305">
        <v>1320.95</v>
      </c>
      <c r="D198" s="306">
        <v>1312.5</v>
      </c>
      <c r="E198" s="306">
        <v>1300.8</v>
      </c>
      <c r="F198" s="306">
        <v>1280.6499999999999</v>
      </c>
      <c r="G198" s="306">
        <v>1268.9499999999998</v>
      </c>
      <c r="H198" s="306">
        <v>1332.65</v>
      </c>
      <c r="I198" s="306">
        <v>1344.35</v>
      </c>
      <c r="J198" s="306">
        <v>1364.5000000000002</v>
      </c>
      <c r="K198" s="305">
        <v>1324.2</v>
      </c>
      <c r="L198" s="305">
        <v>1292.3499999999999</v>
      </c>
      <c r="M198" s="305">
        <v>69.59675</v>
      </c>
      <c r="N198" s="1"/>
      <c r="O198" s="1"/>
    </row>
    <row r="199" spans="1:15" ht="12.75" customHeight="1">
      <c r="A199" s="30">
        <v>189</v>
      </c>
      <c r="B199" s="315" t="s">
        <v>117</v>
      </c>
      <c r="C199" s="305">
        <v>544.70000000000005</v>
      </c>
      <c r="D199" s="306">
        <v>541.35</v>
      </c>
      <c r="E199" s="306">
        <v>535.35</v>
      </c>
      <c r="F199" s="306">
        <v>526</v>
      </c>
      <c r="G199" s="306">
        <v>520</v>
      </c>
      <c r="H199" s="306">
        <v>550.70000000000005</v>
      </c>
      <c r="I199" s="306">
        <v>556.70000000000005</v>
      </c>
      <c r="J199" s="306">
        <v>566.05000000000007</v>
      </c>
      <c r="K199" s="305">
        <v>547.35</v>
      </c>
      <c r="L199" s="305">
        <v>532</v>
      </c>
      <c r="M199" s="305">
        <v>26.077079999999999</v>
      </c>
      <c r="N199" s="1"/>
      <c r="O199" s="1"/>
    </row>
    <row r="200" spans="1:15" ht="12.75" customHeight="1">
      <c r="A200" s="30">
        <v>190</v>
      </c>
      <c r="B200" s="315" t="s">
        <v>383</v>
      </c>
      <c r="C200" s="305">
        <v>1080.3</v>
      </c>
      <c r="D200" s="306">
        <v>1075.1000000000001</v>
      </c>
      <c r="E200" s="306">
        <v>1061.2000000000003</v>
      </c>
      <c r="F200" s="306">
        <v>1042.1000000000001</v>
      </c>
      <c r="G200" s="306">
        <v>1028.2000000000003</v>
      </c>
      <c r="H200" s="306">
        <v>1094.2000000000003</v>
      </c>
      <c r="I200" s="306">
        <v>1108.1000000000004</v>
      </c>
      <c r="J200" s="306">
        <v>1127.2000000000003</v>
      </c>
      <c r="K200" s="305">
        <v>1089</v>
      </c>
      <c r="L200" s="305">
        <v>1056</v>
      </c>
      <c r="M200" s="305">
        <v>1.3770800000000001</v>
      </c>
      <c r="N200" s="1"/>
      <c r="O200" s="1"/>
    </row>
    <row r="201" spans="1:15" ht="12.75" customHeight="1">
      <c r="A201" s="30">
        <v>191</v>
      </c>
      <c r="B201" s="315" t="s">
        <v>387</v>
      </c>
      <c r="C201" s="305">
        <v>186.4</v>
      </c>
      <c r="D201" s="306">
        <v>185.91666666666666</v>
      </c>
      <c r="E201" s="306">
        <v>180.5333333333333</v>
      </c>
      <c r="F201" s="306">
        <v>174.66666666666666</v>
      </c>
      <c r="G201" s="306">
        <v>169.2833333333333</v>
      </c>
      <c r="H201" s="306">
        <v>191.7833333333333</v>
      </c>
      <c r="I201" s="306">
        <v>197.16666666666669</v>
      </c>
      <c r="J201" s="306">
        <v>203.0333333333333</v>
      </c>
      <c r="K201" s="305">
        <v>191.3</v>
      </c>
      <c r="L201" s="305">
        <v>180.05</v>
      </c>
      <c r="M201" s="305">
        <v>8.3226600000000008</v>
      </c>
      <c r="N201" s="1"/>
      <c r="O201" s="1"/>
    </row>
    <row r="202" spans="1:15" ht="12.75" customHeight="1">
      <c r="A202" s="30">
        <v>192</v>
      </c>
      <c r="B202" s="315" t="s">
        <v>388</v>
      </c>
      <c r="C202" s="305">
        <v>105.8</v>
      </c>
      <c r="D202" s="306">
        <v>105.86666666666667</v>
      </c>
      <c r="E202" s="306">
        <v>104.03333333333335</v>
      </c>
      <c r="F202" s="306">
        <v>102.26666666666667</v>
      </c>
      <c r="G202" s="306">
        <v>100.43333333333334</v>
      </c>
      <c r="H202" s="306">
        <v>107.63333333333335</v>
      </c>
      <c r="I202" s="306">
        <v>109.46666666666667</v>
      </c>
      <c r="J202" s="306">
        <v>111.23333333333336</v>
      </c>
      <c r="K202" s="305">
        <v>107.7</v>
      </c>
      <c r="L202" s="305">
        <v>104.1</v>
      </c>
      <c r="M202" s="305">
        <v>3.5798100000000002</v>
      </c>
      <c r="N202" s="1"/>
      <c r="O202" s="1"/>
    </row>
    <row r="203" spans="1:15" ht="12.75" customHeight="1">
      <c r="A203" s="30">
        <v>193</v>
      </c>
      <c r="B203" s="315" t="s">
        <v>118</v>
      </c>
      <c r="C203" s="305">
        <v>2590.15</v>
      </c>
      <c r="D203" s="306">
        <v>2582.85</v>
      </c>
      <c r="E203" s="306">
        <v>2552.2999999999997</v>
      </c>
      <c r="F203" s="306">
        <v>2514.4499999999998</v>
      </c>
      <c r="G203" s="306">
        <v>2483.8999999999996</v>
      </c>
      <c r="H203" s="306">
        <v>2620.6999999999998</v>
      </c>
      <c r="I203" s="306">
        <v>2651.25</v>
      </c>
      <c r="J203" s="306">
        <v>2689.1</v>
      </c>
      <c r="K203" s="305">
        <v>2613.4</v>
      </c>
      <c r="L203" s="305">
        <v>2545</v>
      </c>
      <c r="M203" s="305">
        <v>7.51633</v>
      </c>
      <c r="N203" s="1"/>
      <c r="O203" s="1"/>
    </row>
    <row r="204" spans="1:15" ht="12.75" customHeight="1">
      <c r="A204" s="30">
        <v>194</v>
      </c>
      <c r="B204" s="315" t="s">
        <v>384</v>
      </c>
      <c r="C204" s="305">
        <v>65.849999999999994</v>
      </c>
      <c r="D204" s="306">
        <v>65.600000000000009</v>
      </c>
      <c r="E204" s="306">
        <v>64.800000000000011</v>
      </c>
      <c r="F204" s="306">
        <v>63.75</v>
      </c>
      <c r="G204" s="306">
        <v>62.95</v>
      </c>
      <c r="H204" s="306">
        <v>66.65000000000002</v>
      </c>
      <c r="I204" s="306">
        <v>67.45</v>
      </c>
      <c r="J204" s="306">
        <v>68.500000000000028</v>
      </c>
      <c r="K204" s="305">
        <v>66.400000000000006</v>
      </c>
      <c r="L204" s="305">
        <v>64.55</v>
      </c>
      <c r="M204" s="305">
        <v>43.495579999999997</v>
      </c>
      <c r="N204" s="1"/>
      <c r="O204" s="1"/>
    </row>
    <row r="205" spans="1:15" ht="12.75" customHeight="1">
      <c r="A205" s="30">
        <v>195</v>
      </c>
      <c r="B205" s="315" t="s">
        <v>831</v>
      </c>
      <c r="C205" s="305">
        <v>932.05</v>
      </c>
      <c r="D205" s="306">
        <v>927.63333333333321</v>
      </c>
      <c r="E205" s="306">
        <v>914.46666666666647</v>
      </c>
      <c r="F205" s="306">
        <v>896.88333333333321</v>
      </c>
      <c r="G205" s="306">
        <v>883.71666666666647</v>
      </c>
      <c r="H205" s="306">
        <v>945.21666666666647</v>
      </c>
      <c r="I205" s="306">
        <v>958.38333333333321</v>
      </c>
      <c r="J205" s="306">
        <v>975.96666666666647</v>
      </c>
      <c r="K205" s="305">
        <v>940.8</v>
      </c>
      <c r="L205" s="305">
        <v>910.05</v>
      </c>
      <c r="M205" s="305">
        <v>0.50368000000000002</v>
      </c>
      <c r="N205" s="1"/>
      <c r="O205" s="1"/>
    </row>
    <row r="206" spans="1:15" ht="12.75" customHeight="1">
      <c r="A206" s="30">
        <v>196</v>
      </c>
      <c r="B206" s="315" t="s">
        <v>820</v>
      </c>
      <c r="C206" s="305">
        <v>382.1</v>
      </c>
      <c r="D206" s="306">
        <v>385.03333333333336</v>
      </c>
      <c r="E206" s="306">
        <v>378.01666666666671</v>
      </c>
      <c r="F206" s="306">
        <v>373.93333333333334</v>
      </c>
      <c r="G206" s="306">
        <v>366.91666666666669</v>
      </c>
      <c r="H206" s="306">
        <v>389.11666666666673</v>
      </c>
      <c r="I206" s="306">
        <v>396.13333333333338</v>
      </c>
      <c r="J206" s="306">
        <v>400.21666666666675</v>
      </c>
      <c r="K206" s="305">
        <v>392.05</v>
      </c>
      <c r="L206" s="305">
        <v>380.95</v>
      </c>
      <c r="M206" s="305">
        <v>0.73441999999999996</v>
      </c>
      <c r="N206" s="1"/>
      <c r="O206" s="1"/>
    </row>
    <row r="207" spans="1:15" ht="12.75" customHeight="1">
      <c r="A207" s="30">
        <v>197</v>
      </c>
      <c r="B207" s="315" t="s">
        <v>120</v>
      </c>
      <c r="C207" s="305">
        <v>429.1</v>
      </c>
      <c r="D207" s="306">
        <v>428.38333333333338</v>
      </c>
      <c r="E207" s="306">
        <v>421.76666666666677</v>
      </c>
      <c r="F207" s="306">
        <v>414.43333333333339</v>
      </c>
      <c r="G207" s="306">
        <v>407.81666666666678</v>
      </c>
      <c r="H207" s="306">
        <v>435.71666666666675</v>
      </c>
      <c r="I207" s="306">
        <v>442.33333333333343</v>
      </c>
      <c r="J207" s="306">
        <v>449.66666666666674</v>
      </c>
      <c r="K207" s="305">
        <v>435</v>
      </c>
      <c r="L207" s="305">
        <v>421.05</v>
      </c>
      <c r="M207" s="305">
        <v>97.039609999999996</v>
      </c>
      <c r="N207" s="1"/>
      <c r="O207" s="1"/>
    </row>
    <row r="208" spans="1:15" ht="12.75" customHeight="1">
      <c r="A208" s="30">
        <v>198</v>
      </c>
      <c r="B208" s="315" t="s">
        <v>389</v>
      </c>
      <c r="C208" s="305">
        <v>101.8</v>
      </c>
      <c r="D208" s="306">
        <v>102.2</v>
      </c>
      <c r="E208" s="306">
        <v>99.600000000000009</v>
      </c>
      <c r="F208" s="306">
        <v>97.4</v>
      </c>
      <c r="G208" s="306">
        <v>94.800000000000011</v>
      </c>
      <c r="H208" s="306">
        <v>104.4</v>
      </c>
      <c r="I208" s="306">
        <v>107</v>
      </c>
      <c r="J208" s="306">
        <v>109.2</v>
      </c>
      <c r="K208" s="305">
        <v>104.8</v>
      </c>
      <c r="L208" s="305">
        <v>100</v>
      </c>
      <c r="M208" s="305">
        <v>110.12735000000001</v>
      </c>
      <c r="N208" s="1"/>
      <c r="O208" s="1"/>
    </row>
    <row r="209" spans="1:15" ht="12.75" customHeight="1">
      <c r="A209" s="30">
        <v>199</v>
      </c>
      <c r="B209" s="315" t="s">
        <v>121</v>
      </c>
      <c r="C209" s="305">
        <v>243.95</v>
      </c>
      <c r="D209" s="306">
        <v>243.13333333333335</v>
      </c>
      <c r="E209" s="306">
        <v>239.8666666666667</v>
      </c>
      <c r="F209" s="306">
        <v>235.78333333333336</v>
      </c>
      <c r="G209" s="306">
        <v>232.51666666666671</v>
      </c>
      <c r="H209" s="306">
        <v>247.2166666666667</v>
      </c>
      <c r="I209" s="306">
        <v>250.48333333333335</v>
      </c>
      <c r="J209" s="306">
        <v>254.56666666666669</v>
      </c>
      <c r="K209" s="305">
        <v>246.4</v>
      </c>
      <c r="L209" s="305">
        <v>239.05</v>
      </c>
      <c r="M209" s="305">
        <v>63.268140000000002</v>
      </c>
      <c r="N209" s="1"/>
      <c r="O209" s="1"/>
    </row>
    <row r="210" spans="1:15" ht="12.75" customHeight="1">
      <c r="A210" s="30">
        <v>200</v>
      </c>
      <c r="B210" s="315" t="s">
        <v>122</v>
      </c>
      <c r="C210" s="305">
        <v>2325.9499999999998</v>
      </c>
      <c r="D210" s="306">
        <v>2318.8833333333332</v>
      </c>
      <c r="E210" s="306">
        <v>2289.7666666666664</v>
      </c>
      <c r="F210" s="306">
        <v>2253.583333333333</v>
      </c>
      <c r="G210" s="306">
        <v>2224.4666666666662</v>
      </c>
      <c r="H210" s="306">
        <v>2355.0666666666666</v>
      </c>
      <c r="I210" s="306">
        <v>2384.1833333333334</v>
      </c>
      <c r="J210" s="306">
        <v>2420.3666666666668</v>
      </c>
      <c r="K210" s="305">
        <v>2348</v>
      </c>
      <c r="L210" s="305">
        <v>2282.6999999999998</v>
      </c>
      <c r="M210" s="305">
        <v>25.995049999999999</v>
      </c>
      <c r="N210" s="1"/>
      <c r="O210" s="1"/>
    </row>
    <row r="211" spans="1:15" ht="12.75" customHeight="1">
      <c r="A211" s="30">
        <v>201</v>
      </c>
      <c r="B211" s="315" t="s">
        <v>262</v>
      </c>
      <c r="C211" s="305">
        <v>293.64999999999998</v>
      </c>
      <c r="D211" s="306">
        <v>293.53333333333336</v>
      </c>
      <c r="E211" s="306">
        <v>290.2166666666667</v>
      </c>
      <c r="F211" s="306">
        <v>286.78333333333336</v>
      </c>
      <c r="G211" s="306">
        <v>283.4666666666667</v>
      </c>
      <c r="H211" s="306">
        <v>296.9666666666667</v>
      </c>
      <c r="I211" s="306">
        <v>300.28333333333342</v>
      </c>
      <c r="J211" s="306">
        <v>303.7166666666667</v>
      </c>
      <c r="K211" s="305">
        <v>296.85000000000002</v>
      </c>
      <c r="L211" s="305">
        <v>290.10000000000002</v>
      </c>
      <c r="M211" s="305">
        <v>5.9164599999999998</v>
      </c>
      <c r="N211" s="1"/>
      <c r="O211" s="1"/>
    </row>
    <row r="212" spans="1:15" ht="12.75" customHeight="1">
      <c r="A212" s="30">
        <v>202</v>
      </c>
      <c r="B212" s="315" t="s">
        <v>832</v>
      </c>
      <c r="C212" s="305">
        <v>755.05</v>
      </c>
      <c r="D212" s="306">
        <v>760.96666666666658</v>
      </c>
      <c r="E212" s="306">
        <v>727.03333333333319</v>
      </c>
      <c r="F212" s="306">
        <v>699.01666666666665</v>
      </c>
      <c r="G212" s="306">
        <v>665.08333333333326</v>
      </c>
      <c r="H212" s="306">
        <v>788.98333333333312</v>
      </c>
      <c r="I212" s="306">
        <v>822.91666666666652</v>
      </c>
      <c r="J212" s="306">
        <v>850.93333333333305</v>
      </c>
      <c r="K212" s="305">
        <v>794.9</v>
      </c>
      <c r="L212" s="305">
        <v>732.95</v>
      </c>
      <c r="M212" s="305">
        <v>2.4096099999999998</v>
      </c>
      <c r="N212" s="1"/>
      <c r="O212" s="1"/>
    </row>
    <row r="213" spans="1:15" ht="12.75" customHeight="1">
      <c r="A213" s="30">
        <v>203</v>
      </c>
      <c r="B213" s="315" t="s">
        <v>390</v>
      </c>
      <c r="C213" s="305">
        <v>31470.9</v>
      </c>
      <c r="D213" s="306">
        <v>31776.866666666669</v>
      </c>
      <c r="E213" s="306">
        <v>30850.733333333337</v>
      </c>
      <c r="F213" s="306">
        <v>30230.566666666669</v>
      </c>
      <c r="G213" s="306">
        <v>29304.433333333338</v>
      </c>
      <c r="H213" s="306">
        <v>32397.033333333336</v>
      </c>
      <c r="I213" s="306">
        <v>33323.166666666672</v>
      </c>
      <c r="J213" s="306">
        <v>33943.333333333336</v>
      </c>
      <c r="K213" s="305">
        <v>32703</v>
      </c>
      <c r="L213" s="305">
        <v>31156.7</v>
      </c>
      <c r="M213" s="305">
        <v>8.9050000000000004E-2</v>
      </c>
      <c r="N213" s="1"/>
      <c r="O213" s="1"/>
    </row>
    <row r="214" spans="1:15" ht="12.75" customHeight="1">
      <c r="A214" s="30">
        <v>204</v>
      </c>
      <c r="B214" s="315" t="s">
        <v>391</v>
      </c>
      <c r="C214" s="305">
        <v>33.85</v>
      </c>
      <c r="D214" s="306">
        <v>33.933333333333337</v>
      </c>
      <c r="E214" s="306">
        <v>33.516666666666673</v>
      </c>
      <c r="F214" s="306">
        <v>33.183333333333337</v>
      </c>
      <c r="G214" s="306">
        <v>32.766666666666673</v>
      </c>
      <c r="H214" s="306">
        <v>34.266666666666673</v>
      </c>
      <c r="I214" s="306">
        <v>34.68333333333333</v>
      </c>
      <c r="J214" s="306">
        <v>35.016666666666673</v>
      </c>
      <c r="K214" s="305">
        <v>34.35</v>
      </c>
      <c r="L214" s="305">
        <v>33.6</v>
      </c>
      <c r="M214" s="305">
        <v>10.33405</v>
      </c>
      <c r="N214" s="1"/>
      <c r="O214" s="1"/>
    </row>
    <row r="215" spans="1:15" ht="12.75" customHeight="1">
      <c r="A215" s="30">
        <v>205</v>
      </c>
      <c r="B215" s="315" t="s">
        <v>403</v>
      </c>
      <c r="C215" s="305">
        <v>73.75</v>
      </c>
      <c r="D215" s="306">
        <v>74.2</v>
      </c>
      <c r="E215" s="306">
        <v>72.650000000000006</v>
      </c>
      <c r="F215" s="306">
        <v>71.55</v>
      </c>
      <c r="G215" s="306">
        <v>70</v>
      </c>
      <c r="H215" s="306">
        <v>75.300000000000011</v>
      </c>
      <c r="I215" s="306">
        <v>76.849999999999994</v>
      </c>
      <c r="J215" s="306">
        <v>77.950000000000017</v>
      </c>
      <c r="K215" s="305">
        <v>75.75</v>
      </c>
      <c r="L215" s="305">
        <v>73.099999999999994</v>
      </c>
      <c r="M215" s="305">
        <v>71.998360000000005</v>
      </c>
      <c r="N215" s="1"/>
      <c r="O215" s="1"/>
    </row>
    <row r="216" spans="1:15" ht="12.75" customHeight="1">
      <c r="A216" s="30">
        <v>206</v>
      </c>
      <c r="B216" s="315" t="s">
        <v>123</v>
      </c>
      <c r="C216" s="305">
        <v>120.35</v>
      </c>
      <c r="D216" s="306">
        <v>120.25</v>
      </c>
      <c r="E216" s="306">
        <v>117.45</v>
      </c>
      <c r="F216" s="306">
        <v>114.55</v>
      </c>
      <c r="G216" s="306">
        <v>111.75</v>
      </c>
      <c r="H216" s="306">
        <v>123.15</v>
      </c>
      <c r="I216" s="306">
        <v>125.95000000000002</v>
      </c>
      <c r="J216" s="306">
        <v>128.85000000000002</v>
      </c>
      <c r="K216" s="305">
        <v>123.05</v>
      </c>
      <c r="L216" s="305">
        <v>117.35</v>
      </c>
      <c r="M216" s="305">
        <v>71.026650000000004</v>
      </c>
      <c r="N216" s="1"/>
      <c r="O216" s="1"/>
    </row>
    <row r="217" spans="1:15" ht="12.75" customHeight="1">
      <c r="A217" s="30">
        <v>207</v>
      </c>
      <c r="B217" s="315" t="s">
        <v>124</v>
      </c>
      <c r="C217" s="305">
        <v>709.55</v>
      </c>
      <c r="D217" s="306">
        <v>705.04999999999984</v>
      </c>
      <c r="E217" s="306">
        <v>698.1999999999997</v>
      </c>
      <c r="F217" s="306">
        <v>686.84999999999991</v>
      </c>
      <c r="G217" s="306">
        <v>679.99999999999977</v>
      </c>
      <c r="H217" s="306">
        <v>716.39999999999964</v>
      </c>
      <c r="I217" s="306">
        <v>723.24999999999977</v>
      </c>
      <c r="J217" s="306">
        <v>734.59999999999957</v>
      </c>
      <c r="K217" s="305">
        <v>711.9</v>
      </c>
      <c r="L217" s="305">
        <v>693.7</v>
      </c>
      <c r="M217" s="305">
        <v>116.95528</v>
      </c>
      <c r="N217" s="1"/>
      <c r="O217" s="1"/>
    </row>
    <row r="218" spans="1:15" ht="12.75" customHeight="1">
      <c r="A218" s="30">
        <v>208</v>
      </c>
      <c r="B218" s="315" t="s">
        <v>125</v>
      </c>
      <c r="C218" s="305">
        <v>1251.5999999999999</v>
      </c>
      <c r="D218" s="306">
        <v>1255.3500000000001</v>
      </c>
      <c r="E218" s="306">
        <v>1242.8000000000002</v>
      </c>
      <c r="F218" s="306">
        <v>1234</v>
      </c>
      <c r="G218" s="306">
        <v>1221.45</v>
      </c>
      <c r="H218" s="306">
        <v>1264.1500000000003</v>
      </c>
      <c r="I218" s="306">
        <v>1276.7</v>
      </c>
      <c r="J218" s="306">
        <v>1285.5000000000005</v>
      </c>
      <c r="K218" s="305">
        <v>1267.9000000000001</v>
      </c>
      <c r="L218" s="305">
        <v>1246.55</v>
      </c>
      <c r="M218" s="305">
        <v>5.2878600000000002</v>
      </c>
      <c r="N218" s="1"/>
      <c r="O218" s="1"/>
    </row>
    <row r="219" spans="1:15" ht="12.75" customHeight="1">
      <c r="A219" s="30">
        <v>209</v>
      </c>
      <c r="B219" s="315" t="s">
        <v>126</v>
      </c>
      <c r="C219" s="305">
        <v>513.5</v>
      </c>
      <c r="D219" s="306">
        <v>512.01666666666665</v>
      </c>
      <c r="E219" s="306">
        <v>504.73333333333335</v>
      </c>
      <c r="F219" s="306">
        <v>495.9666666666667</v>
      </c>
      <c r="G219" s="306">
        <v>488.68333333333339</v>
      </c>
      <c r="H219" s="306">
        <v>520.7833333333333</v>
      </c>
      <c r="I219" s="306">
        <v>528.06666666666661</v>
      </c>
      <c r="J219" s="306">
        <v>536.83333333333326</v>
      </c>
      <c r="K219" s="305">
        <v>519.29999999999995</v>
      </c>
      <c r="L219" s="305">
        <v>503.25</v>
      </c>
      <c r="M219" s="305">
        <v>19.150400000000001</v>
      </c>
      <c r="N219" s="1"/>
      <c r="O219" s="1"/>
    </row>
    <row r="220" spans="1:15" ht="12.75" customHeight="1">
      <c r="A220" s="30">
        <v>210</v>
      </c>
      <c r="B220" s="315" t="s">
        <v>407</v>
      </c>
      <c r="C220" s="305">
        <v>143.80000000000001</v>
      </c>
      <c r="D220" s="306">
        <v>142.65</v>
      </c>
      <c r="E220" s="306">
        <v>138.30000000000001</v>
      </c>
      <c r="F220" s="306">
        <v>132.80000000000001</v>
      </c>
      <c r="G220" s="306">
        <v>128.45000000000002</v>
      </c>
      <c r="H220" s="306">
        <v>148.15</v>
      </c>
      <c r="I220" s="306">
        <v>152.49999999999997</v>
      </c>
      <c r="J220" s="306">
        <v>158</v>
      </c>
      <c r="K220" s="305">
        <v>147</v>
      </c>
      <c r="L220" s="305">
        <v>137.15</v>
      </c>
      <c r="M220" s="305">
        <v>3.3671799999999998</v>
      </c>
      <c r="N220" s="1"/>
      <c r="O220" s="1"/>
    </row>
    <row r="221" spans="1:15" ht="12.75" customHeight="1">
      <c r="A221" s="30">
        <v>211</v>
      </c>
      <c r="B221" s="315" t="s">
        <v>393</v>
      </c>
      <c r="C221" s="305">
        <v>36.700000000000003</v>
      </c>
      <c r="D221" s="306">
        <v>36.883333333333333</v>
      </c>
      <c r="E221" s="306">
        <v>36.366666666666667</v>
      </c>
      <c r="F221" s="306">
        <v>36.033333333333331</v>
      </c>
      <c r="G221" s="306">
        <v>35.516666666666666</v>
      </c>
      <c r="H221" s="306">
        <v>37.216666666666669</v>
      </c>
      <c r="I221" s="306">
        <v>37.733333333333334</v>
      </c>
      <c r="J221" s="306">
        <v>38.06666666666667</v>
      </c>
      <c r="K221" s="305">
        <v>37.4</v>
      </c>
      <c r="L221" s="305">
        <v>36.549999999999997</v>
      </c>
      <c r="M221" s="305">
        <v>67.599680000000006</v>
      </c>
      <c r="N221" s="1"/>
      <c r="O221" s="1"/>
    </row>
    <row r="222" spans="1:15" ht="12.75" customHeight="1">
      <c r="A222" s="30">
        <v>212</v>
      </c>
      <c r="B222" s="315" t="s">
        <v>127</v>
      </c>
      <c r="C222" s="305">
        <v>9.1</v>
      </c>
      <c r="D222" s="306">
        <v>9.1</v>
      </c>
      <c r="E222" s="306">
        <v>9</v>
      </c>
      <c r="F222" s="306">
        <v>8.9</v>
      </c>
      <c r="G222" s="306">
        <v>8.8000000000000007</v>
      </c>
      <c r="H222" s="306">
        <v>9.1999999999999993</v>
      </c>
      <c r="I222" s="306">
        <v>9.2999999999999972</v>
      </c>
      <c r="J222" s="306">
        <v>9.3999999999999986</v>
      </c>
      <c r="K222" s="305">
        <v>9.1999999999999993</v>
      </c>
      <c r="L222" s="305">
        <v>9</v>
      </c>
      <c r="M222" s="305">
        <v>904.61945000000003</v>
      </c>
      <c r="N222" s="1"/>
      <c r="O222" s="1"/>
    </row>
    <row r="223" spans="1:15" ht="12.75" customHeight="1">
      <c r="A223" s="30">
        <v>213</v>
      </c>
      <c r="B223" s="315" t="s">
        <v>394</v>
      </c>
      <c r="C223" s="305">
        <v>52.25</v>
      </c>
      <c r="D223" s="306">
        <v>52.283333333333331</v>
      </c>
      <c r="E223" s="306">
        <v>50.966666666666661</v>
      </c>
      <c r="F223" s="306">
        <v>49.68333333333333</v>
      </c>
      <c r="G223" s="306">
        <v>48.36666666666666</v>
      </c>
      <c r="H223" s="306">
        <v>53.566666666666663</v>
      </c>
      <c r="I223" s="306">
        <v>54.883333333333326</v>
      </c>
      <c r="J223" s="306">
        <v>56.166666666666664</v>
      </c>
      <c r="K223" s="305">
        <v>53.6</v>
      </c>
      <c r="L223" s="305">
        <v>51</v>
      </c>
      <c r="M223" s="305">
        <v>148.66932</v>
      </c>
      <c r="N223" s="1"/>
      <c r="O223" s="1"/>
    </row>
    <row r="224" spans="1:15" ht="12.75" customHeight="1">
      <c r="A224" s="30">
        <v>214</v>
      </c>
      <c r="B224" s="315" t="s">
        <v>128</v>
      </c>
      <c r="C224" s="305">
        <v>36</v>
      </c>
      <c r="D224" s="306">
        <v>35.93333333333333</v>
      </c>
      <c r="E224" s="306">
        <v>35.566666666666663</v>
      </c>
      <c r="F224" s="306">
        <v>35.133333333333333</v>
      </c>
      <c r="G224" s="306">
        <v>34.766666666666666</v>
      </c>
      <c r="H224" s="306">
        <v>36.36666666666666</v>
      </c>
      <c r="I224" s="306">
        <v>36.73333333333332</v>
      </c>
      <c r="J224" s="306">
        <v>37.166666666666657</v>
      </c>
      <c r="K224" s="305">
        <v>36.299999999999997</v>
      </c>
      <c r="L224" s="305">
        <v>35.5</v>
      </c>
      <c r="M224" s="305">
        <v>215.72280000000001</v>
      </c>
      <c r="N224" s="1"/>
      <c r="O224" s="1"/>
    </row>
    <row r="225" spans="1:15" ht="12.75" customHeight="1">
      <c r="A225" s="30">
        <v>215</v>
      </c>
      <c r="B225" s="315" t="s">
        <v>405</v>
      </c>
      <c r="C225" s="305">
        <v>194.1</v>
      </c>
      <c r="D225" s="306">
        <v>194.96666666666667</v>
      </c>
      <c r="E225" s="306">
        <v>192.13333333333333</v>
      </c>
      <c r="F225" s="306">
        <v>190.16666666666666</v>
      </c>
      <c r="G225" s="306">
        <v>187.33333333333331</v>
      </c>
      <c r="H225" s="306">
        <v>196.93333333333334</v>
      </c>
      <c r="I225" s="306">
        <v>199.76666666666665</v>
      </c>
      <c r="J225" s="306">
        <v>201.73333333333335</v>
      </c>
      <c r="K225" s="305">
        <v>197.8</v>
      </c>
      <c r="L225" s="305">
        <v>193</v>
      </c>
      <c r="M225" s="305">
        <v>40.385159999999999</v>
      </c>
      <c r="N225" s="1"/>
      <c r="O225" s="1"/>
    </row>
    <row r="226" spans="1:15" ht="12.75" customHeight="1">
      <c r="A226" s="30">
        <v>216</v>
      </c>
      <c r="B226" s="315" t="s">
        <v>395</v>
      </c>
      <c r="C226" s="305">
        <v>869.05</v>
      </c>
      <c r="D226" s="306">
        <v>880.44999999999993</v>
      </c>
      <c r="E226" s="306">
        <v>853.69999999999982</v>
      </c>
      <c r="F226" s="306">
        <v>838.34999999999991</v>
      </c>
      <c r="G226" s="306">
        <v>811.5999999999998</v>
      </c>
      <c r="H226" s="306">
        <v>895.79999999999984</v>
      </c>
      <c r="I226" s="306">
        <v>922.55000000000007</v>
      </c>
      <c r="J226" s="306">
        <v>937.89999999999986</v>
      </c>
      <c r="K226" s="305">
        <v>907.2</v>
      </c>
      <c r="L226" s="305">
        <v>865.1</v>
      </c>
      <c r="M226" s="305">
        <v>0.18135000000000001</v>
      </c>
      <c r="N226" s="1"/>
      <c r="O226" s="1"/>
    </row>
    <row r="227" spans="1:15" ht="12.75" customHeight="1">
      <c r="A227" s="30">
        <v>217</v>
      </c>
      <c r="B227" s="315" t="s">
        <v>129</v>
      </c>
      <c r="C227" s="305">
        <v>381.3</v>
      </c>
      <c r="D227" s="306">
        <v>377.76666666666665</v>
      </c>
      <c r="E227" s="306">
        <v>372.58333333333331</v>
      </c>
      <c r="F227" s="306">
        <v>363.86666666666667</v>
      </c>
      <c r="G227" s="306">
        <v>358.68333333333334</v>
      </c>
      <c r="H227" s="306">
        <v>386.48333333333329</v>
      </c>
      <c r="I227" s="306">
        <v>391.66666666666669</v>
      </c>
      <c r="J227" s="306">
        <v>400.38333333333327</v>
      </c>
      <c r="K227" s="305">
        <v>382.95</v>
      </c>
      <c r="L227" s="305">
        <v>369.05</v>
      </c>
      <c r="M227" s="305">
        <v>37.934089999999998</v>
      </c>
      <c r="N227" s="1"/>
      <c r="O227" s="1"/>
    </row>
    <row r="228" spans="1:15" ht="12.75" customHeight="1">
      <c r="A228" s="30">
        <v>218</v>
      </c>
      <c r="B228" s="315" t="s">
        <v>396</v>
      </c>
      <c r="C228" s="305">
        <v>316.60000000000002</v>
      </c>
      <c r="D228" s="306">
        <v>315.5</v>
      </c>
      <c r="E228" s="306">
        <v>311.10000000000002</v>
      </c>
      <c r="F228" s="306">
        <v>305.60000000000002</v>
      </c>
      <c r="G228" s="306">
        <v>301.20000000000005</v>
      </c>
      <c r="H228" s="306">
        <v>321</v>
      </c>
      <c r="I228" s="306">
        <v>325.39999999999998</v>
      </c>
      <c r="J228" s="306">
        <v>330.9</v>
      </c>
      <c r="K228" s="305">
        <v>319.89999999999998</v>
      </c>
      <c r="L228" s="305">
        <v>310</v>
      </c>
      <c r="M228" s="305">
        <v>4.9702700000000002</v>
      </c>
      <c r="N228" s="1"/>
      <c r="O228" s="1"/>
    </row>
    <row r="229" spans="1:15" ht="12.75" customHeight="1">
      <c r="A229" s="30">
        <v>219</v>
      </c>
      <c r="B229" s="315" t="s">
        <v>397</v>
      </c>
      <c r="C229" s="305">
        <v>1571.65</v>
      </c>
      <c r="D229" s="306">
        <v>1579.8666666666668</v>
      </c>
      <c r="E229" s="306">
        <v>1541.7833333333335</v>
      </c>
      <c r="F229" s="306">
        <v>1511.9166666666667</v>
      </c>
      <c r="G229" s="306">
        <v>1473.8333333333335</v>
      </c>
      <c r="H229" s="306">
        <v>1609.7333333333336</v>
      </c>
      <c r="I229" s="306">
        <v>1647.8166666666666</v>
      </c>
      <c r="J229" s="306">
        <v>1677.6833333333336</v>
      </c>
      <c r="K229" s="305">
        <v>1617.95</v>
      </c>
      <c r="L229" s="305">
        <v>1550</v>
      </c>
      <c r="M229" s="305">
        <v>0.21537000000000001</v>
      </c>
      <c r="N229" s="1"/>
      <c r="O229" s="1"/>
    </row>
    <row r="230" spans="1:15" ht="12.75" customHeight="1">
      <c r="A230" s="30">
        <v>220</v>
      </c>
      <c r="B230" s="315" t="s">
        <v>130</v>
      </c>
      <c r="C230" s="305">
        <v>223</v>
      </c>
      <c r="D230" s="306">
        <v>223.20000000000002</v>
      </c>
      <c r="E230" s="306">
        <v>220.60000000000002</v>
      </c>
      <c r="F230" s="306">
        <v>218.20000000000002</v>
      </c>
      <c r="G230" s="306">
        <v>215.60000000000002</v>
      </c>
      <c r="H230" s="306">
        <v>225.60000000000002</v>
      </c>
      <c r="I230" s="306">
        <v>228.2</v>
      </c>
      <c r="J230" s="306">
        <v>230.60000000000002</v>
      </c>
      <c r="K230" s="305">
        <v>225.8</v>
      </c>
      <c r="L230" s="305">
        <v>220.8</v>
      </c>
      <c r="M230" s="305">
        <v>64.036720000000003</v>
      </c>
      <c r="N230" s="1"/>
      <c r="O230" s="1"/>
    </row>
    <row r="231" spans="1:15" ht="12.75" customHeight="1">
      <c r="A231" s="30">
        <v>221</v>
      </c>
      <c r="B231" s="315" t="s">
        <v>402</v>
      </c>
      <c r="C231" s="305">
        <v>178.5</v>
      </c>
      <c r="D231" s="306">
        <v>178.11666666666667</v>
      </c>
      <c r="E231" s="306">
        <v>176.38333333333335</v>
      </c>
      <c r="F231" s="306">
        <v>174.26666666666668</v>
      </c>
      <c r="G231" s="306">
        <v>172.53333333333336</v>
      </c>
      <c r="H231" s="306">
        <v>180.23333333333335</v>
      </c>
      <c r="I231" s="306">
        <v>181.9666666666667</v>
      </c>
      <c r="J231" s="306">
        <v>184.08333333333334</v>
      </c>
      <c r="K231" s="305">
        <v>179.85</v>
      </c>
      <c r="L231" s="305">
        <v>176</v>
      </c>
      <c r="M231" s="305">
        <v>11.58329</v>
      </c>
      <c r="N231" s="1"/>
      <c r="O231" s="1"/>
    </row>
    <row r="232" spans="1:15" ht="12.75" customHeight="1">
      <c r="A232" s="30">
        <v>222</v>
      </c>
      <c r="B232" s="315" t="s">
        <v>264</v>
      </c>
      <c r="C232" s="305">
        <v>4276.25</v>
      </c>
      <c r="D232" s="306">
        <v>4245.75</v>
      </c>
      <c r="E232" s="306">
        <v>4195.5</v>
      </c>
      <c r="F232" s="306">
        <v>4114.75</v>
      </c>
      <c r="G232" s="306">
        <v>4064.5</v>
      </c>
      <c r="H232" s="306">
        <v>4326.5</v>
      </c>
      <c r="I232" s="306">
        <v>4376.75</v>
      </c>
      <c r="J232" s="306">
        <v>4457.5</v>
      </c>
      <c r="K232" s="305">
        <v>4296</v>
      </c>
      <c r="L232" s="305">
        <v>4165</v>
      </c>
      <c r="M232" s="305">
        <v>1.06148</v>
      </c>
      <c r="N232" s="1"/>
      <c r="O232" s="1"/>
    </row>
    <row r="233" spans="1:15" ht="12.75" customHeight="1">
      <c r="A233" s="30">
        <v>223</v>
      </c>
      <c r="B233" s="315" t="s">
        <v>404</v>
      </c>
      <c r="C233" s="305">
        <v>157.35</v>
      </c>
      <c r="D233" s="306">
        <v>156.28333333333333</v>
      </c>
      <c r="E233" s="306">
        <v>154.66666666666666</v>
      </c>
      <c r="F233" s="306">
        <v>151.98333333333332</v>
      </c>
      <c r="G233" s="306">
        <v>150.36666666666665</v>
      </c>
      <c r="H233" s="306">
        <v>158.96666666666667</v>
      </c>
      <c r="I233" s="306">
        <v>160.58333333333334</v>
      </c>
      <c r="J233" s="306">
        <v>163.26666666666668</v>
      </c>
      <c r="K233" s="305">
        <v>157.9</v>
      </c>
      <c r="L233" s="305">
        <v>153.6</v>
      </c>
      <c r="M233" s="305">
        <v>10.0945</v>
      </c>
      <c r="N233" s="1"/>
      <c r="O233" s="1"/>
    </row>
    <row r="234" spans="1:15" ht="12.75" customHeight="1">
      <c r="A234" s="30">
        <v>224</v>
      </c>
      <c r="B234" s="315" t="s">
        <v>131</v>
      </c>
      <c r="C234" s="305">
        <v>1664.2</v>
      </c>
      <c r="D234" s="306">
        <v>1668.75</v>
      </c>
      <c r="E234" s="306">
        <v>1640.5</v>
      </c>
      <c r="F234" s="306">
        <v>1616.8</v>
      </c>
      <c r="G234" s="306">
        <v>1588.55</v>
      </c>
      <c r="H234" s="306">
        <v>1692.45</v>
      </c>
      <c r="I234" s="306">
        <v>1720.7</v>
      </c>
      <c r="J234" s="306">
        <v>1744.4</v>
      </c>
      <c r="K234" s="305">
        <v>1697</v>
      </c>
      <c r="L234" s="305">
        <v>1645.05</v>
      </c>
      <c r="M234" s="305">
        <v>4.6424000000000003</v>
      </c>
      <c r="N234" s="1"/>
      <c r="O234" s="1"/>
    </row>
    <row r="235" spans="1:15" ht="12.75" customHeight="1">
      <c r="A235" s="30">
        <v>225</v>
      </c>
      <c r="B235" s="315" t="s">
        <v>833</v>
      </c>
      <c r="C235" s="305">
        <v>1620.05</v>
      </c>
      <c r="D235" s="306">
        <v>1606.1500000000003</v>
      </c>
      <c r="E235" s="306">
        <v>1564.3000000000006</v>
      </c>
      <c r="F235" s="306">
        <v>1508.5500000000004</v>
      </c>
      <c r="G235" s="306">
        <v>1466.7000000000007</v>
      </c>
      <c r="H235" s="306">
        <v>1661.9000000000005</v>
      </c>
      <c r="I235" s="306">
        <v>1703.7500000000005</v>
      </c>
      <c r="J235" s="306">
        <v>1759.5000000000005</v>
      </c>
      <c r="K235" s="305">
        <v>1648</v>
      </c>
      <c r="L235" s="305">
        <v>1550.4</v>
      </c>
      <c r="M235" s="305">
        <v>2.2797399999999999</v>
      </c>
      <c r="N235" s="1"/>
      <c r="O235" s="1"/>
    </row>
    <row r="236" spans="1:15" ht="12.75" customHeight="1">
      <c r="A236" s="30">
        <v>226</v>
      </c>
      <c r="B236" s="315" t="s">
        <v>408</v>
      </c>
      <c r="C236" s="305">
        <v>373.3</v>
      </c>
      <c r="D236" s="306">
        <v>371.95</v>
      </c>
      <c r="E236" s="306">
        <v>365.7</v>
      </c>
      <c r="F236" s="306">
        <v>358.1</v>
      </c>
      <c r="G236" s="306">
        <v>351.85</v>
      </c>
      <c r="H236" s="306">
        <v>379.54999999999995</v>
      </c>
      <c r="I236" s="306">
        <v>385.79999999999995</v>
      </c>
      <c r="J236" s="306">
        <v>393.39999999999992</v>
      </c>
      <c r="K236" s="305">
        <v>378.2</v>
      </c>
      <c r="L236" s="305">
        <v>364.35</v>
      </c>
      <c r="M236" s="305">
        <v>1.11337</v>
      </c>
      <c r="N236" s="1"/>
      <c r="O236" s="1"/>
    </row>
    <row r="237" spans="1:15" ht="12.75" customHeight="1">
      <c r="A237" s="30">
        <v>227</v>
      </c>
      <c r="B237" s="315" t="s">
        <v>132</v>
      </c>
      <c r="C237" s="305">
        <v>896.5</v>
      </c>
      <c r="D237" s="306">
        <v>892.56666666666661</v>
      </c>
      <c r="E237" s="306">
        <v>885.13333333333321</v>
      </c>
      <c r="F237" s="306">
        <v>873.76666666666665</v>
      </c>
      <c r="G237" s="306">
        <v>866.33333333333326</v>
      </c>
      <c r="H237" s="306">
        <v>903.93333333333317</v>
      </c>
      <c r="I237" s="306">
        <v>911.36666666666656</v>
      </c>
      <c r="J237" s="306">
        <v>922.73333333333312</v>
      </c>
      <c r="K237" s="305">
        <v>900</v>
      </c>
      <c r="L237" s="305">
        <v>881.2</v>
      </c>
      <c r="M237" s="305">
        <v>22.864650000000001</v>
      </c>
      <c r="N237" s="1"/>
      <c r="O237" s="1"/>
    </row>
    <row r="238" spans="1:15" ht="12.75" customHeight="1">
      <c r="A238" s="30">
        <v>228</v>
      </c>
      <c r="B238" s="315" t="s">
        <v>133</v>
      </c>
      <c r="C238" s="305">
        <v>201.85</v>
      </c>
      <c r="D238" s="306">
        <v>200.23333333333335</v>
      </c>
      <c r="E238" s="306">
        <v>197.8666666666667</v>
      </c>
      <c r="F238" s="306">
        <v>193.88333333333335</v>
      </c>
      <c r="G238" s="306">
        <v>191.51666666666671</v>
      </c>
      <c r="H238" s="306">
        <v>204.2166666666667</v>
      </c>
      <c r="I238" s="306">
        <v>206.58333333333337</v>
      </c>
      <c r="J238" s="306">
        <v>210.56666666666669</v>
      </c>
      <c r="K238" s="305">
        <v>202.6</v>
      </c>
      <c r="L238" s="305">
        <v>196.25</v>
      </c>
      <c r="M238" s="305">
        <v>22.795819999999999</v>
      </c>
      <c r="N238" s="1"/>
      <c r="O238" s="1"/>
    </row>
    <row r="239" spans="1:15" ht="12.75" customHeight="1">
      <c r="A239" s="30">
        <v>229</v>
      </c>
      <c r="B239" s="315" t="s">
        <v>409</v>
      </c>
      <c r="C239" s="305">
        <v>15.35</v>
      </c>
      <c r="D239" s="306">
        <v>15.216666666666669</v>
      </c>
      <c r="E239" s="306">
        <v>14.933333333333337</v>
      </c>
      <c r="F239" s="306">
        <v>14.516666666666669</v>
      </c>
      <c r="G239" s="306">
        <v>14.233333333333338</v>
      </c>
      <c r="H239" s="306">
        <v>15.633333333333336</v>
      </c>
      <c r="I239" s="306">
        <v>15.916666666666668</v>
      </c>
      <c r="J239" s="306">
        <v>16.333333333333336</v>
      </c>
      <c r="K239" s="305">
        <v>15.5</v>
      </c>
      <c r="L239" s="305">
        <v>14.8</v>
      </c>
      <c r="M239" s="305">
        <v>14.091150000000001</v>
      </c>
      <c r="N239" s="1"/>
      <c r="O239" s="1"/>
    </row>
    <row r="240" spans="1:15" ht="12.75" customHeight="1">
      <c r="A240" s="30">
        <v>230</v>
      </c>
      <c r="B240" s="315" t="s">
        <v>134</v>
      </c>
      <c r="C240" s="305">
        <v>1455.15</v>
      </c>
      <c r="D240" s="306">
        <v>1456.2</v>
      </c>
      <c r="E240" s="306">
        <v>1445.65</v>
      </c>
      <c r="F240" s="306">
        <v>1436.15</v>
      </c>
      <c r="G240" s="306">
        <v>1425.6000000000001</v>
      </c>
      <c r="H240" s="306">
        <v>1465.7</v>
      </c>
      <c r="I240" s="306">
        <v>1476.2499999999998</v>
      </c>
      <c r="J240" s="306">
        <v>1485.75</v>
      </c>
      <c r="K240" s="305">
        <v>1466.75</v>
      </c>
      <c r="L240" s="305">
        <v>1446.7</v>
      </c>
      <c r="M240" s="305">
        <v>104.88908000000001</v>
      </c>
      <c r="N240" s="1"/>
      <c r="O240" s="1"/>
    </row>
    <row r="241" spans="1:15" ht="12.75" customHeight="1">
      <c r="A241" s="30">
        <v>231</v>
      </c>
      <c r="B241" s="315" t="s">
        <v>410</v>
      </c>
      <c r="C241" s="305">
        <v>1426.05</v>
      </c>
      <c r="D241" s="306">
        <v>1429.8666666666668</v>
      </c>
      <c r="E241" s="306">
        <v>1412.0333333333335</v>
      </c>
      <c r="F241" s="306">
        <v>1398.0166666666667</v>
      </c>
      <c r="G241" s="306">
        <v>1380.1833333333334</v>
      </c>
      <c r="H241" s="306">
        <v>1443.8833333333337</v>
      </c>
      <c r="I241" s="306">
        <v>1461.7166666666667</v>
      </c>
      <c r="J241" s="306">
        <v>1475.7333333333338</v>
      </c>
      <c r="K241" s="305">
        <v>1447.7</v>
      </c>
      <c r="L241" s="305">
        <v>1415.85</v>
      </c>
      <c r="M241" s="305">
        <v>0.12300999999999999</v>
      </c>
      <c r="N241" s="1"/>
      <c r="O241" s="1"/>
    </row>
    <row r="242" spans="1:15" ht="12.75" customHeight="1">
      <c r="A242" s="30">
        <v>232</v>
      </c>
      <c r="B242" s="315" t="s">
        <v>411</v>
      </c>
      <c r="C242" s="305">
        <v>493</v>
      </c>
      <c r="D242" s="306">
        <v>486.13333333333338</v>
      </c>
      <c r="E242" s="306">
        <v>475.86666666666679</v>
      </c>
      <c r="F242" s="306">
        <v>458.73333333333341</v>
      </c>
      <c r="G242" s="306">
        <v>448.46666666666681</v>
      </c>
      <c r="H242" s="306">
        <v>503.26666666666677</v>
      </c>
      <c r="I242" s="306">
        <v>513.5333333333333</v>
      </c>
      <c r="J242" s="306">
        <v>530.66666666666674</v>
      </c>
      <c r="K242" s="305">
        <v>496.4</v>
      </c>
      <c r="L242" s="305">
        <v>469</v>
      </c>
      <c r="M242" s="305">
        <v>7.1768299999999998</v>
      </c>
      <c r="N242" s="1"/>
      <c r="O242" s="1"/>
    </row>
    <row r="243" spans="1:15" ht="12.75" customHeight="1">
      <c r="A243" s="30">
        <v>233</v>
      </c>
      <c r="B243" s="315" t="s">
        <v>412</v>
      </c>
      <c r="C243" s="305">
        <v>626.85</v>
      </c>
      <c r="D243" s="306">
        <v>630.66666666666674</v>
      </c>
      <c r="E243" s="306">
        <v>617.38333333333344</v>
      </c>
      <c r="F243" s="306">
        <v>607.91666666666674</v>
      </c>
      <c r="G243" s="306">
        <v>594.63333333333344</v>
      </c>
      <c r="H243" s="306">
        <v>640.13333333333344</v>
      </c>
      <c r="I243" s="306">
        <v>653.41666666666674</v>
      </c>
      <c r="J243" s="306">
        <v>662.88333333333344</v>
      </c>
      <c r="K243" s="305">
        <v>643.95000000000005</v>
      </c>
      <c r="L243" s="305">
        <v>621.20000000000005</v>
      </c>
      <c r="M243" s="305">
        <v>4.8908699999999996</v>
      </c>
      <c r="N243" s="1"/>
      <c r="O243" s="1"/>
    </row>
    <row r="244" spans="1:15" ht="12.75" customHeight="1">
      <c r="A244" s="30">
        <v>234</v>
      </c>
      <c r="B244" s="315" t="s">
        <v>406</v>
      </c>
      <c r="C244" s="305">
        <v>17.25</v>
      </c>
      <c r="D244" s="306">
        <v>17.233333333333334</v>
      </c>
      <c r="E244" s="306">
        <v>17.116666666666667</v>
      </c>
      <c r="F244" s="306">
        <v>16.983333333333334</v>
      </c>
      <c r="G244" s="306">
        <v>16.866666666666667</v>
      </c>
      <c r="H244" s="306">
        <v>17.366666666666667</v>
      </c>
      <c r="I244" s="306">
        <v>17.483333333333334</v>
      </c>
      <c r="J244" s="306">
        <v>17.616666666666667</v>
      </c>
      <c r="K244" s="305">
        <v>17.350000000000001</v>
      </c>
      <c r="L244" s="305">
        <v>17.100000000000001</v>
      </c>
      <c r="M244" s="305">
        <v>17.042339999999999</v>
      </c>
      <c r="N244" s="1"/>
      <c r="O244" s="1"/>
    </row>
    <row r="245" spans="1:15" ht="12.75" customHeight="1">
      <c r="A245" s="30">
        <v>235</v>
      </c>
      <c r="B245" s="315" t="s">
        <v>135</v>
      </c>
      <c r="C245" s="305">
        <v>116.95</v>
      </c>
      <c r="D245" s="306">
        <v>117.43333333333334</v>
      </c>
      <c r="E245" s="306">
        <v>115.66666666666667</v>
      </c>
      <c r="F245" s="306">
        <v>114.38333333333334</v>
      </c>
      <c r="G245" s="306">
        <v>112.61666666666667</v>
      </c>
      <c r="H245" s="306">
        <v>118.71666666666667</v>
      </c>
      <c r="I245" s="306">
        <v>120.48333333333332</v>
      </c>
      <c r="J245" s="306">
        <v>121.76666666666667</v>
      </c>
      <c r="K245" s="305">
        <v>119.2</v>
      </c>
      <c r="L245" s="305">
        <v>116.15</v>
      </c>
      <c r="M245" s="305">
        <v>161.58629999999999</v>
      </c>
      <c r="N245" s="1"/>
      <c r="O245" s="1"/>
    </row>
    <row r="246" spans="1:15" ht="12.75" customHeight="1">
      <c r="A246" s="30">
        <v>236</v>
      </c>
      <c r="B246" s="315" t="s">
        <v>398</v>
      </c>
      <c r="C246" s="305">
        <v>396.4</v>
      </c>
      <c r="D246" s="306">
        <v>395.11666666666662</v>
      </c>
      <c r="E246" s="306">
        <v>388.33333333333326</v>
      </c>
      <c r="F246" s="306">
        <v>380.26666666666665</v>
      </c>
      <c r="G246" s="306">
        <v>373.48333333333329</v>
      </c>
      <c r="H246" s="306">
        <v>403.18333333333322</v>
      </c>
      <c r="I246" s="306">
        <v>409.96666666666664</v>
      </c>
      <c r="J246" s="306">
        <v>418.03333333333319</v>
      </c>
      <c r="K246" s="305">
        <v>401.9</v>
      </c>
      <c r="L246" s="305">
        <v>387.05</v>
      </c>
      <c r="M246" s="305">
        <v>1.9440999999999999</v>
      </c>
      <c r="N246" s="1"/>
      <c r="O246" s="1"/>
    </row>
    <row r="247" spans="1:15" ht="12.75" customHeight="1">
      <c r="A247" s="30">
        <v>237</v>
      </c>
      <c r="B247" s="315" t="s">
        <v>265</v>
      </c>
      <c r="C247" s="305">
        <v>986.5</v>
      </c>
      <c r="D247" s="306">
        <v>981.44999999999993</v>
      </c>
      <c r="E247" s="306">
        <v>971.04999999999984</v>
      </c>
      <c r="F247" s="306">
        <v>955.59999999999991</v>
      </c>
      <c r="G247" s="306">
        <v>945.19999999999982</v>
      </c>
      <c r="H247" s="306">
        <v>996.89999999999986</v>
      </c>
      <c r="I247" s="306">
        <v>1007.3</v>
      </c>
      <c r="J247" s="306">
        <v>1022.7499999999999</v>
      </c>
      <c r="K247" s="305">
        <v>991.85</v>
      </c>
      <c r="L247" s="305">
        <v>966</v>
      </c>
      <c r="M247" s="305">
        <v>1.5846</v>
      </c>
      <c r="N247" s="1"/>
      <c r="O247" s="1"/>
    </row>
    <row r="248" spans="1:15" ht="12.75" customHeight="1">
      <c r="A248" s="30">
        <v>238</v>
      </c>
      <c r="B248" s="315" t="s">
        <v>399</v>
      </c>
      <c r="C248" s="305">
        <v>234.25</v>
      </c>
      <c r="D248" s="306">
        <v>228.63333333333333</v>
      </c>
      <c r="E248" s="306">
        <v>222.86666666666665</v>
      </c>
      <c r="F248" s="306">
        <v>211.48333333333332</v>
      </c>
      <c r="G248" s="306">
        <v>205.71666666666664</v>
      </c>
      <c r="H248" s="306">
        <v>240.01666666666665</v>
      </c>
      <c r="I248" s="306">
        <v>245.7833333333333</v>
      </c>
      <c r="J248" s="306">
        <v>257.16666666666663</v>
      </c>
      <c r="K248" s="305">
        <v>234.4</v>
      </c>
      <c r="L248" s="305">
        <v>217.25</v>
      </c>
      <c r="M248" s="305">
        <v>37.078519999999997</v>
      </c>
      <c r="N248" s="1"/>
      <c r="O248" s="1"/>
    </row>
    <row r="249" spans="1:15" ht="12.75" customHeight="1">
      <c r="A249" s="30">
        <v>239</v>
      </c>
      <c r="B249" s="315" t="s">
        <v>400</v>
      </c>
      <c r="C249" s="305">
        <v>39.6</v>
      </c>
      <c r="D249" s="306">
        <v>39.6</v>
      </c>
      <c r="E249" s="306">
        <v>39.400000000000006</v>
      </c>
      <c r="F249" s="306">
        <v>39.200000000000003</v>
      </c>
      <c r="G249" s="306">
        <v>39.000000000000007</v>
      </c>
      <c r="H249" s="306">
        <v>39.800000000000004</v>
      </c>
      <c r="I249" s="306">
        <v>40.000000000000007</v>
      </c>
      <c r="J249" s="306">
        <v>40.200000000000003</v>
      </c>
      <c r="K249" s="305">
        <v>39.799999999999997</v>
      </c>
      <c r="L249" s="305">
        <v>39.4</v>
      </c>
      <c r="M249" s="305">
        <v>4.3471200000000003</v>
      </c>
      <c r="N249" s="1"/>
      <c r="O249" s="1"/>
    </row>
    <row r="250" spans="1:15" ht="12.75" customHeight="1">
      <c r="A250" s="30">
        <v>240</v>
      </c>
      <c r="B250" s="315" t="s">
        <v>136</v>
      </c>
      <c r="C250" s="305">
        <v>662.25</v>
      </c>
      <c r="D250" s="306">
        <v>662.75</v>
      </c>
      <c r="E250" s="306">
        <v>655.5</v>
      </c>
      <c r="F250" s="306">
        <v>648.75</v>
      </c>
      <c r="G250" s="306">
        <v>641.5</v>
      </c>
      <c r="H250" s="306">
        <v>669.5</v>
      </c>
      <c r="I250" s="306">
        <v>676.75</v>
      </c>
      <c r="J250" s="306">
        <v>683.5</v>
      </c>
      <c r="K250" s="305">
        <v>670</v>
      </c>
      <c r="L250" s="305">
        <v>656</v>
      </c>
      <c r="M250" s="305">
        <v>13.804740000000001</v>
      </c>
      <c r="N250" s="1"/>
      <c r="O250" s="1"/>
    </row>
    <row r="251" spans="1:15" ht="12.75" customHeight="1">
      <c r="A251" s="30">
        <v>241</v>
      </c>
      <c r="B251" s="315" t="s">
        <v>826</v>
      </c>
      <c r="C251" s="305">
        <v>21.5</v>
      </c>
      <c r="D251" s="306">
        <v>21.633333333333336</v>
      </c>
      <c r="E251" s="306">
        <v>21.316666666666674</v>
      </c>
      <c r="F251" s="306">
        <v>21.133333333333336</v>
      </c>
      <c r="G251" s="306">
        <v>20.816666666666674</v>
      </c>
      <c r="H251" s="306">
        <v>21.816666666666674</v>
      </c>
      <c r="I251" s="306">
        <v>22.133333333333336</v>
      </c>
      <c r="J251" s="306">
        <v>22.316666666666674</v>
      </c>
      <c r="K251" s="305">
        <v>21.95</v>
      </c>
      <c r="L251" s="305">
        <v>21.45</v>
      </c>
      <c r="M251" s="305">
        <v>65.396150000000006</v>
      </c>
      <c r="N251" s="1"/>
      <c r="O251" s="1"/>
    </row>
    <row r="252" spans="1:15" ht="12.75" customHeight="1">
      <c r="A252" s="30">
        <v>242</v>
      </c>
      <c r="B252" s="315" t="s">
        <v>263</v>
      </c>
      <c r="C252" s="305">
        <v>473.35</v>
      </c>
      <c r="D252" s="306">
        <v>474.38333333333338</v>
      </c>
      <c r="E252" s="306">
        <v>465.21666666666675</v>
      </c>
      <c r="F252" s="306">
        <v>457.08333333333337</v>
      </c>
      <c r="G252" s="306">
        <v>447.91666666666674</v>
      </c>
      <c r="H252" s="306">
        <v>482.51666666666677</v>
      </c>
      <c r="I252" s="306">
        <v>491.68333333333339</v>
      </c>
      <c r="J252" s="306">
        <v>499.81666666666678</v>
      </c>
      <c r="K252" s="305">
        <v>483.55</v>
      </c>
      <c r="L252" s="305">
        <v>466.25</v>
      </c>
      <c r="M252" s="305">
        <v>3.2048000000000001</v>
      </c>
      <c r="N252" s="1"/>
      <c r="O252" s="1"/>
    </row>
    <row r="253" spans="1:15" ht="12.75" customHeight="1">
      <c r="A253" s="30">
        <v>243</v>
      </c>
      <c r="B253" s="315" t="s">
        <v>137</v>
      </c>
      <c r="C253" s="305">
        <v>280</v>
      </c>
      <c r="D253" s="306">
        <v>279.78333333333336</v>
      </c>
      <c r="E253" s="306">
        <v>277.2166666666667</v>
      </c>
      <c r="F253" s="306">
        <v>274.43333333333334</v>
      </c>
      <c r="G253" s="306">
        <v>271.86666666666667</v>
      </c>
      <c r="H253" s="306">
        <v>282.56666666666672</v>
      </c>
      <c r="I253" s="306">
        <v>285.13333333333344</v>
      </c>
      <c r="J253" s="306">
        <v>287.91666666666674</v>
      </c>
      <c r="K253" s="305">
        <v>282.35000000000002</v>
      </c>
      <c r="L253" s="305">
        <v>277</v>
      </c>
      <c r="M253" s="305">
        <v>323.70771000000002</v>
      </c>
      <c r="N253" s="1"/>
      <c r="O253" s="1"/>
    </row>
    <row r="254" spans="1:15" ht="12.75" customHeight="1">
      <c r="A254" s="30">
        <v>244</v>
      </c>
      <c r="B254" s="315" t="s">
        <v>401</v>
      </c>
      <c r="C254" s="305">
        <v>87.65</v>
      </c>
      <c r="D254" s="306">
        <v>87.616666666666674</v>
      </c>
      <c r="E254" s="306">
        <v>86.533333333333346</v>
      </c>
      <c r="F254" s="306">
        <v>85.416666666666671</v>
      </c>
      <c r="G254" s="306">
        <v>84.333333333333343</v>
      </c>
      <c r="H254" s="306">
        <v>88.733333333333348</v>
      </c>
      <c r="I254" s="306">
        <v>89.816666666666663</v>
      </c>
      <c r="J254" s="306">
        <v>90.933333333333351</v>
      </c>
      <c r="K254" s="305">
        <v>88.7</v>
      </c>
      <c r="L254" s="305">
        <v>86.5</v>
      </c>
      <c r="M254" s="305">
        <v>0.83862999999999999</v>
      </c>
      <c r="N254" s="1"/>
      <c r="O254" s="1"/>
    </row>
    <row r="255" spans="1:15" ht="12.75" customHeight="1">
      <c r="A255" s="30">
        <v>245</v>
      </c>
      <c r="B255" s="315" t="s">
        <v>419</v>
      </c>
      <c r="C255" s="305">
        <v>113.75</v>
      </c>
      <c r="D255" s="306">
        <v>114.71666666666665</v>
      </c>
      <c r="E255" s="306">
        <v>111.5333333333333</v>
      </c>
      <c r="F255" s="306">
        <v>109.31666666666665</v>
      </c>
      <c r="G255" s="306">
        <v>106.1333333333333</v>
      </c>
      <c r="H255" s="306">
        <v>116.93333333333331</v>
      </c>
      <c r="I255" s="306">
        <v>120.11666666666667</v>
      </c>
      <c r="J255" s="306">
        <v>122.33333333333331</v>
      </c>
      <c r="K255" s="305">
        <v>117.9</v>
      </c>
      <c r="L255" s="305">
        <v>112.5</v>
      </c>
      <c r="M255" s="305">
        <v>16.997900000000001</v>
      </c>
      <c r="N255" s="1"/>
      <c r="O255" s="1"/>
    </row>
    <row r="256" spans="1:15" ht="12.75" customHeight="1">
      <c r="A256" s="30">
        <v>246</v>
      </c>
      <c r="B256" s="315" t="s">
        <v>413</v>
      </c>
      <c r="C256" s="305">
        <v>1590.55</v>
      </c>
      <c r="D256" s="306">
        <v>1585.2166666666665</v>
      </c>
      <c r="E256" s="306">
        <v>1555.333333333333</v>
      </c>
      <c r="F256" s="306">
        <v>1520.1166666666666</v>
      </c>
      <c r="G256" s="306">
        <v>1490.2333333333331</v>
      </c>
      <c r="H256" s="306">
        <v>1620.4333333333329</v>
      </c>
      <c r="I256" s="306">
        <v>1650.3166666666666</v>
      </c>
      <c r="J256" s="306">
        <v>1685.5333333333328</v>
      </c>
      <c r="K256" s="305">
        <v>1615.1</v>
      </c>
      <c r="L256" s="305">
        <v>1550</v>
      </c>
      <c r="M256" s="305">
        <v>1.05257</v>
      </c>
      <c r="N256" s="1"/>
      <c r="O256" s="1"/>
    </row>
    <row r="257" spans="1:15" ht="12.75" customHeight="1">
      <c r="A257" s="30">
        <v>247</v>
      </c>
      <c r="B257" s="315" t="s">
        <v>423</v>
      </c>
      <c r="C257" s="305">
        <v>1788.4</v>
      </c>
      <c r="D257" s="306">
        <v>1797.1166666666668</v>
      </c>
      <c r="E257" s="306">
        <v>1756.2833333333335</v>
      </c>
      <c r="F257" s="306">
        <v>1724.1666666666667</v>
      </c>
      <c r="G257" s="306">
        <v>1683.3333333333335</v>
      </c>
      <c r="H257" s="306">
        <v>1829.2333333333336</v>
      </c>
      <c r="I257" s="306">
        <v>1870.0666666666666</v>
      </c>
      <c r="J257" s="306">
        <v>1902.1833333333336</v>
      </c>
      <c r="K257" s="305">
        <v>1837.95</v>
      </c>
      <c r="L257" s="305">
        <v>1765</v>
      </c>
      <c r="M257" s="305">
        <v>4.1459999999999997E-2</v>
      </c>
      <c r="N257" s="1"/>
      <c r="O257" s="1"/>
    </row>
    <row r="258" spans="1:15" ht="12.75" customHeight="1">
      <c r="A258" s="30">
        <v>248</v>
      </c>
      <c r="B258" s="315" t="s">
        <v>420</v>
      </c>
      <c r="C258" s="305">
        <v>92.75</v>
      </c>
      <c r="D258" s="306">
        <v>91.016666666666666</v>
      </c>
      <c r="E258" s="306">
        <v>86.133333333333326</v>
      </c>
      <c r="F258" s="306">
        <v>79.516666666666666</v>
      </c>
      <c r="G258" s="306">
        <v>74.633333333333326</v>
      </c>
      <c r="H258" s="306">
        <v>97.633333333333326</v>
      </c>
      <c r="I258" s="306">
        <v>102.51666666666668</v>
      </c>
      <c r="J258" s="306">
        <v>109.13333333333333</v>
      </c>
      <c r="K258" s="305">
        <v>95.9</v>
      </c>
      <c r="L258" s="305">
        <v>84.4</v>
      </c>
      <c r="M258" s="305">
        <v>46.529470000000003</v>
      </c>
      <c r="N258" s="1"/>
      <c r="O258" s="1"/>
    </row>
    <row r="259" spans="1:15" ht="12.75" customHeight="1">
      <c r="A259" s="30">
        <v>249</v>
      </c>
      <c r="B259" s="315" t="s">
        <v>138</v>
      </c>
      <c r="C259" s="305">
        <v>478.8</v>
      </c>
      <c r="D259" s="306">
        <v>476.81666666666666</v>
      </c>
      <c r="E259" s="306">
        <v>471.93333333333334</v>
      </c>
      <c r="F259" s="306">
        <v>465.06666666666666</v>
      </c>
      <c r="G259" s="306">
        <v>460.18333333333334</v>
      </c>
      <c r="H259" s="306">
        <v>483.68333333333334</v>
      </c>
      <c r="I259" s="306">
        <v>488.56666666666666</v>
      </c>
      <c r="J259" s="306">
        <v>495.43333333333334</v>
      </c>
      <c r="K259" s="305">
        <v>481.7</v>
      </c>
      <c r="L259" s="305">
        <v>469.95</v>
      </c>
      <c r="M259" s="305">
        <v>44.528730000000003</v>
      </c>
      <c r="N259" s="1"/>
      <c r="O259" s="1"/>
    </row>
    <row r="260" spans="1:15" ht="12.75" customHeight="1">
      <c r="A260" s="30">
        <v>250</v>
      </c>
      <c r="B260" s="315" t="s">
        <v>414</v>
      </c>
      <c r="C260" s="305">
        <v>2449.15</v>
      </c>
      <c r="D260" s="306">
        <v>2421.6</v>
      </c>
      <c r="E260" s="306">
        <v>2367.5499999999997</v>
      </c>
      <c r="F260" s="306">
        <v>2285.9499999999998</v>
      </c>
      <c r="G260" s="306">
        <v>2231.8999999999996</v>
      </c>
      <c r="H260" s="306">
        <v>2503.1999999999998</v>
      </c>
      <c r="I260" s="306">
        <v>2557.25</v>
      </c>
      <c r="J260" s="306">
        <v>2638.85</v>
      </c>
      <c r="K260" s="305">
        <v>2475.65</v>
      </c>
      <c r="L260" s="305">
        <v>2340</v>
      </c>
      <c r="M260" s="305">
        <v>1.6692100000000001</v>
      </c>
      <c r="N260" s="1"/>
      <c r="O260" s="1"/>
    </row>
    <row r="261" spans="1:15" ht="12.75" customHeight="1">
      <c r="A261" s="30">
        <v>251</v>
      </c>
      <c r="B261" s="315" t="s">
        <v>415</v>
      </c>
      <c r="C261" s="305">
        <v>493.75</v>
      </c>
      <c r="D261" s="306">
        <v>473.7166666666667</v>
      </c>
      <c r="E261" s="306">
        <v>441.63333333333338</v>
      </c>
      <c r="F261" s="306">
        <v>389.51666666666671</v>
      </c>
      <c r="G261" s="306">
        <v>357.43333333333339</v>
      </c>
      <c r="H261" s="306">
        <v>525.83333333333337</v>
      </c>
      <c r="I261" s="306">
        <v>557.91666666666663</v>
      </c>
      <c r="J261" s="306">
        <v>610.0333333333333</v>
      </c>
      <c r="K261" s="305">
        <v>505.8</v>
      </c>
      <c r="L261" s="305">
        <v>421.6</v>
      </c>
      <c r="M261" s="305">
        <v>115.27164</v>
      </c>
      <c r="N261" s="1"/>
      <c r="O261" s="1"/>
    </row>
    <row r="262" spans="1:15" ht="12.75" customHeight="1">
      <c r="A262" s="30">
        <v>252</v>
      </c>
      <c r="B262" s="315" t="s">
        <v>416</v>
      </c>
      <c r="C262" s="305">
        <v>350.65</v>
      </c>
      <c r="D262" s="306">
        <v>351.11666666666662</v>
      </c>
      <c r="E262" s="306">
        <v>345.53333333333325</v>
      </c>
      <c r="F262" s="306">
        <v>340.41666666666663</v>
      </c>
      <c r="G262" s="306">
        <v>334.83333333333326</v>
      </c>
      <c r="H262" s="306">
        <v>356.23333333333323</v>
      </c>
      <c r="I262" s="306">
        <v>361.81666666666661</v>
      </c>
      <c r="J262" s="306">
        <v>366.93333333333322</v>
      </c>
      <c r="K262" s="305">
        <v>356.7</v>
      </c>
      <c r="L262" s="305">
        <v>346</v>
      </c>
      <c r="M262" s="305">
        <v>14.31495</v>
      </c>
      <c r="N262" s="1"/>
      <c r="O262" s="1"/>
    </row>
    <row r="263" spans="1:15" ht="12.75" customHeight="1">
      <c r="A263" s="30">
        <v>253</v>
      </c>
      <c r="B263" s="315" t="s">
        <v>417</v>
      </c>
      <c r="C263" s="305">
        <v>121.85</v>
      </c>
      <c r="D263" s="306">
        <v>123.3</v>
      </c>
      <c r="E263" s="306">
        <v>118.6</v>
      </c>
      <c r="F263" s="306">
        <v>115.35</v>
      </c>
      <c r="G263" s="306">
        <v>110.64999999999999</v>
      </c>
      <c r="H263" s="306">
        <v>126.55</v>
      </c>
      <c r="I263" s="306">
        <v>131.25</v>
      </c>
      <c r="J263" s="306">
        <v>134.5</v>
      </c>
      <c r="K263" s="305">
        <v>128</v>
      </c>
      <c r="L263" s="305">
        <v>120.05</v>
      </c>
      <c r="M263" s="305">
        <v>11.89425</v>
      </c>
      <c r="N263" s="1"/>
      <c r="O263" s="1"/>
    </row>
    <row r="264" spans="1:15" ht="12.75" customHeight="1">
      <c r="A264" s="30">
        <v>254</v>
      </c>
      <c r="B264" s="315" t="s">
        <v>418</v>
      </c>
      <c r="C264" s="305">
        <v>67.55</v>
      </c>
      <c r="D264" s="306">
        <v>67.25</v>
      </c>
      <c r="E264" s="306">
        <v>66.5</v>
      </c>
      <c r="F264" s="306">
        <v>65.45</v>
      </c>
      <c r="G264" s="306">
        <v>64.7</v>
      </c>
      <c r="H264" s="306">
        <v>68.3</v>
      </c>
      <c r="I264" s="306">
        <v>69.05</v>
      </c>
      <c r="J264" s="306">
        <v>70.099999999999994</v>
      </c>
      <c r="K264" s="305">
        <v>68</v>
      </c>
      <c r="L264" s="305">
        <v>66.2</v>
      </c>
      <c r="M264" s="305">
        <v>5.6799200000000001</v>
      </c>
      <c r="N264" s="1"/>
      <c r="O264" s="1"/>
    </row>
    <row r="265" spans="1:15" ht="12.75" customHeight="1">
      <c r="A265" s="30">
        <v>255</v>
      </c>
      <c r="B265" s="315" t="s">
        <v>422</v>
      </c>
      <c r="C265" s="305">
        <v>153.4</v>
      </c>
      <c r="D265" s="306">
        <v>152.15</v>
      </c>
      <c r="E265" s="306">
        <v>149.30000000000001</v>
      </c>
      <c r="F265" s="306">
        <v>145.20000000000002</v>
      </c>
      <c r="G265" s="306">
        <v>142.35000000000002</v>
      </c>
      <c r="H265" s="306">
        <v>156.25</v>
      </c>
      <c r="I265" s="306">
        <v>159.09999999999997</v>
      </c>
      <c r="J265" s="306">
        <v>163.19999999999999</v>
      </c>
      <c r="K265" s="305">
        <v>155</v>
      </c>
      <c r="L265" s="305">
        <v>148.05000000000001</v>
      </c>
      <c r="M265" s="305">
        <v>6.4335100000000001</v>
      </c>
      <c r="N265" s="1"/>
      <c r="O265" s="1"/>
    </row>
    <row r="266" spans="1:15" ht="12.75" customHeight="1">
      <c r="A266" s="30">
        <v>256</v>
      </c>
      <c r="B266" s="315" t="s">
        <v>421</v>
      </c>
      <c r="C266" s="305">
        <v>291.75</v>
      </c>
      <c r="D266" s="306">
        <v>290.15000000000003</v>
      </c>
      <c r="E266" s="306">
        <v>284.30000000000007</v>
      </c>
      <c r="F266" s="306">
        <v>276.85000000000002</v>
      </c>
      <c r="G266" s="306">
        <v>271.00000000000006</v>
      </c>
      <c r="H266" s="306">
        <v>297.60000000000008</v>
      </c>
      <c r="I266" s="306">
        <v>303.4500000000001</v>
      </c>
      <c r="J266" s="306">
        <v>310.90000000000009</v>
      </c>
      <c r="K266" s="305">
        <v>296</v>
      </c>
      <c r="L266" s="305">
        <v>282.7</v>
      </c>
      <c r="M266" s="305">
        <v>1.46469</v>
      </c>
      <c r="N266" s="1"/>
      <c r="O266" s="1"/>
    </row>
    <row r="267" spans="1:15" ht="12.75" customHeight="1">
      <c r="A267" s="30">
        <v>257</v>
      </c>
      <c r="B267" s="315" t="s">
        <v>266</v>
      </c>
      <c r="C267" s="305">
        <v>293.35000000000002</v>
      </c>
      <c r="D267" s="306">
        <v>285.41666666666669</v>
      </c>
      <c r="E267" s="306">
        <v>277.13333333333338</v>
      </c>
      <c r="F267" s="306">
        <v>260.91666666666669</v>
      </c>
      <c r="G267" s="306">
        <v>252.63333333333338</v>
      </c>
      <c r="H267" s="306">
        <v>301.63333333333338</v>
      </c>
      <c r="I267" s="306">
        <v>309.91666666666669</v>
      </c>
      <c r="J267" s="306">
        <v>326.13333333333338</v>
      </c>
      <c r="K267" s="305">
        <v>293.7</v>
      </c>
      <c r="L267" s="305">
        <v>269.2</v>
      </c>
      <c r="M267" s="305">
        <v>18.06701</v>
      </c>
      <c r="N267" s="1"/>
      <c r="O267" s="1"/>
    </row>
    <row r="268" spans="1:15" ht="12.75" customHeight="1">
      <c r="A268" s="30">
        <v>258</v>
      </c>
      <c r="B268" s="315" t="s">
        <v>139</v>
      </c>
      <c r="C268" s="305">
        <v>631.1</v>
      </c>
      <c r="D268" s="306">
        <v>627.36666666666667</v>
      </c>
      <c r="E268" s="306">
        <v>620.43333333333339</v>
      </c>
      <c r="F268" s="306">
        <v>609.76666666666677</v>
      </c>
      <c r="G268" s="306">
        <v>602.83333333333348</v>
      </c>
      <c r="H268" s="306">
        <v>638.0333333333333</v>
      </c>
      <c r="I268" s="306">
        <v>644.96666666666647</v>
      </c>
      <c r="J268" s="306">
        <v>655.63333333333321</v>
      </c>
      <c r="K268" s="305">
        <v>634.29999999999995</v>
      </c>
      <c r="L268" s="305">
        <v>616.70000000000005</v>
      </c>
      <c r="M268" s="305">
        <v>61.878680000000003</v>
      </c>
      <c r="N268" s="1"/>
      <c r="O268" s="1"/>
    </row>
    <row r="269" spans="1:15" ht="12.75" customHeight="1">
      <c r="A269" s="30">
        <v>259</v>
      </c>
      <c r="B269" s="315" t="s">
        <v>140</v>
      </c>
      <c r="C269" s="305">
        <v>487.55</v>
      </c>
      <c r="D269" s="306">
        <v>487.7166666666667</v>
      </c>
      <c r="E269" s="306">
        <v>482.83333333333337</v>
      </c>
      <c r="F269" s="306">
        <v>478.11666666666667</v>
      </c>
      <c r="G269" s="306">
        <v>473.23333333333335</v>
      </c>
      <c r="H269" s="306">
        <v>492.43333333333339</v>
      </c>
      <c r="I269" s="306">
        <v>497.31666666666672</v>
      </c>
      <c r="J269" s="306">
        <v>502.03333333333342</v>
      </c>
      <c r="K269" s="305">
        <v>492.6</v>
      </c>
      <c r="L269" s="305">
        <v>483</v>
      </c>
      <c r="M269" s="305">
        <v>16.860109999999999</v>
      </c>
      <c r="N269" s="1"/>
      <c r="O269" s="1"/>
    </row>
    <row r="270" spans="1:15" ht="12.75" customHeight="1">
      <c r="A270" s="30">
        <v>260</v>
      </c>
      <c r="B270" s="315" t="s">
        <v>834</v>
      </c>
      <c r="C270" s="305">
        <v>448.15</v>
      </c>
      <c r="D270" s="306">
        <v>447.5</v>
      </c>
      <c r="E270" s="306">
        <v>443</v>
      </c>
      <c r="F270" s="306">
        <v>437.85</v>
      </c>
      <c r="G270" s="306">
        <v>433.35</v>
      </c>
      <c r="H270" s="306">
        <v>452.65</v>
      </c>
      <c r="I270" s="306">
        <v>457.15</v>
      </c>
      <c r="J270" s="306">
        <v>462.29999999999995</v>
      </c>
      <c r="K270" s="305">
        <v>452</v>
      </c>
      <c r="L270" s="305">
        <v>442.35</v>
      </c>
      <c r="M270" s="305">
        <v>3.0173000000000001</v>
      </c>
      <c r="N270" s="1"/>
      <c r="O270" s="1"/>
    </row>
    <row r="271" spans="1:15" ht="12.75" customHeight="1">
      <c r="A271" s="30">
        <v>261</v>
      </c>
      <c r="B271" s="315" t="s">
        <v>835</v>
      </c>
      <c r="C271" s="305">
        <v>408</v>
      </c>
      <c r="D271" s="306">
        <v>408.33333333333331</v>
      </c>
      <c r="E271" s="306">
        <v>399.66666666666663</v>
      </c>
      <c r="F271" s="306">
        <v>391.33333333333331</v>
      </c>
      <c r="G271" s="306">
        <v>382.66666666666663</v>
      </c>
      <c r="H271" s="306">
        <v>416.66666666666663</v>
      </c>
      <c r="I271" s="306">
        <v>425.33333333333326</v>
      </c>
      <c r="J271" s="306">
        <v>433.66666666666663</v>
      </c>
      <c r="K271" s="305">
        <v>417</v>
      </c>
      <c r="L271" s="305">
        <v>400</v>
      </c>
      <c r="M271" s="305">
        <v>0.59216000000000002</v>
      </c>
      <c r="N271" s="1"/>
      <c r="O271" s="1"/>
    </row>
    <row r="272" spans="1:15" ht="12.75" customHeight="1">
      <c r="A272" s="30">
        <v>262</v>
      </c>
      <c r="B272" s="315" t="s">
        <v>424</v>
      </c>
      <c r="C272" s="305">
        <v>696.15</v>
      </c>
      <c r="D272" s="306">
        <v>697.05000000000007</v>
      </c>
      <c r="E272" s="306">
        <v>686.10000000000014</v>
      </c>
      <c r="F272" s="306">
        <v>676.05000000000007</v>
      </c>
      <c r="G272" s="306">
        <v>665.10000000000014</v>
      </c>
      <c r="H272" s="306">
        <v>707.10000000000014</v>
      </c>
      <c r="I272" s="306">
        <v>718.05000000000018</v>
      </c>
      <c r="J272" s="306">
        <v>728.10000000000014</v>
      </c>
      <c r="K272" s="305">
        <v>708</v>
      </c>
      <c r="L272" s="305">
        <v>687</v>
      </c>
      <c r="M272" s="305">
        <v>3.6367600000000002</v>
      </c>
      <c r="N272" s="1"/>
      <c r="O272" s="1"/>
    </row>
    <row r="273" spans="1:15" ht="12.75" customHeight="1">
      <c r="A273" s="30">
        <v>263</v>
      </c>
      <c r="B273" s="315" t="s">
        <v>425</v>
      </c>
      <c r="C273" s="305">
        <v>145.6</v>
      </c>
      <c r="D273" s="306">
        <v>146</v>
      </c>
      <c r="E273" s="306">
        <v>143.85</v>
      </c>
      <c r="F273" s="306">
        <v>142.1</v>
      </c>
      <c r="G273" s="306">
        <v>139.94999999999999</v>
      </c>
      <c r="H273" s="306">
        <v>147.75</v>
      </c>
      <c r="I273" s="306">
        <v>149.89999999999998</v>
      </c>
      <c r="J273" s="306">
        <v>151.65</v>
      </c>
      <c r="K273" s="305">
        <v>148.15</v>
      </c>
      <c r="L273" s="305">
        <v>144.25</v>
      </c>
      <c r="M273" s="305">
        <v>0.85336999999999996</v>
      </c>
      <c r="N273" s="1"/>
      <c r="O273" s="1"/>
    </row>
    <row r="274" spans="1:15" ht="12.75" customHeight="1">
      <c r="A274" s="30">
        <v>264</v>
      </c>
      <c r="B274" s="315" t="s">
        <v>432</v>
      </c>
      <c r="C274" s="305">
        <v>1008.85</v>
      </c>
      <c r="D274" s="306">
        <v>994.61666666666667</v>
      </c>
      <c r="E274" s="306">
        <v>974.23333333333335</v>
      </c>
      <c r="F274" s="306">
        <v>939.61666666666667</v>
      </c>
      <c r="G274" s="306">
        <v>919.23333333333335</v>
      </c>
      <c r="H274" s="306">
        <v>1029.2333333333333</v>
      </c>
      <c r="I274" s="306">
        <v>1049.6166666666668</v>
      </c>
      <c r="J274" s="306">
        <v>1084.2333333333333</v>
      </c>
      <c r="K274" s="305">
        <v>1015</v>
      </c>
      <c r="L274" s="305">
        <v>960</v>
      </c>
      <c r="M274" s="305">
        <v>3.1879200000000001</v>
      </c>
      <c r="N274" s="1"/>
      <c r="O274" s="1"/>
    </row>
    <row r="275" spans="1:15" ht="12.75" customHeight="1">
      <c r="A275" s="30">
        <v>265</v>
      </c>
      <c r="B275" s="315" t="s">
        <v>433</v>
      </c>
      <c r="C275" s="305">
        <v>362.05</v>
      </c>
      <c r="D275" s="306">
        <v>363.01666666666665</v>
      </c>
      <c r="E275" s="306">
        <v>359.0333333333333</v>
      </c>
      <c r="F275" s="306">
        <v>356.01666666666665</v>
      </c>
      <c r="G275" s="306">
        <v>352.0333333333333</v>
      </c>
      <c r="H275" s="306">
        <v>366.0333333333333</v>
      </c>
      <c r="I275" s="306">
        <v>370.01666666666665</v>
      </c>
      <c r="J275" s="306">
        <v>373.0333333333333</v>
      </c>
      <c r="K275" s="305">
        <v>367</v>
      </c>
      <c r="L275" s="305">
        <v>360</v>
      </c>
      <c r="M275" s="305">
        <v>0.87314999999999998</v>
      </c>
      <c r="N275" s="1"/>
      <c r="O275" s="1"/>
    </row>
    <row r="276" spans="1:15" ht="12.75" customHeight="1">
      <c r="A276" s="30">
        <v>266</v>
      </c>
      <c r="B276" s="315" t="s">
        <v>836</v>
      </c>
      <c r="C276" s="305">
        <v>62</v>
      </c>
      <c r="D276" s="306">
        <v>62.083333333333336</v>
      </c>
      <c r="E276" s="306">
        <v>61.06666666666667</v>
      </c>
      <c r="F276" s="306">
        <v>60.133333333333333</v>
      </c>
      <c r="G276" s="306">
        <v>59.116666666666667</v>
      </c>
      <c r="H276" s="306">
        <v>63.016666666666673</v>
      </c>
      <c r="I276" s="306">
        <v>64.033333333333331</v>
      </c>
      <c r="J276" s="306">
        <v>64.966666666666669</v>
      </c>
      <c r="K276" s="305">
        <v>63.1</v>
      </c>
      <c r="L276" s="305">
        <v>61.15</v>
      </c>
      <c r="M276" s="305">
        <v>16.12998</v>
      </c>
      <c r="N276" s="1"/>
      <c r="O276" s="1"/>
    </row>
    <row r="277" spans="1:15" ht="12.75" customHeight="1">
      <c r="A277" s="30">
        <v>267</v>
      </c>
      <c r="B277" s="315" t="s">
        <v>434</v>
      </c>
      <c r="C277" s="305">
        <v>398.7</v>
      </c>
      <c r="D277" s="306">
        <v>400.16666666666669</v>
      </c>
      <c r="E277" s="306">
        <v>394.78333333333336</v>
      </c>
      <c r="F277" s="306">
        <v>390.86666666666667</v>
      </c>
      <c r="G277" s="306">
        <v>385.48333333333335</v>
      </c>
      <c r="H277" s="306">
        <v>404.08333333333337</v>
      </c>
      <c r="I277" s="306">
        <v>409.4666666666667</v>
      </c>
      <c r="J277" s="306">
        <v>413.38333333333338</v>
      </c>
      <c r="K277" s="305">
        <v>405.55</v>
      </c>
      <c r="L277" s="305">
        <v>396.25</v>
      </c>
      <c r="M277" s="305">
        <v>2.57958</v>
      </c>
      <c r="N277" s="1"/>
      <c r="O277" s="1"/>
    </row>
    <row r="278" spans="1:15" ht="12.75" customHeight="1">
      <c r="A278" s="30">
        <v>268</v>
      </c>
      <c r="B278" s="315" t="s">
        <v>435</v>
      </c>
      <c r="C278" s="305">
        <v>44.5</v>
      </c>
      <c r="D278" s="306">
        <v>44.733333333333327</v>
      </c>
      <c r="E278" s="306">
        <v>43.766666666666652</v>
      </c>
      <c r="F278" s="306">
        <v>43.033333333333324</v>
      </c>
      <c r="G278" s="306">
        <v>42.066666666666649</v>
      </c>
      <c r="H278" s="306">
        <v>45.466666666666654</v>
      </c>
      <c r="I278" s="306">
        <v>46.433333333333337</v>
      </c>
      <c r="J278" s="306">
        <v>47.166666666666657</v>
      </c>
      <c r="K278" s="305">
        <v>45.7</v>
      </c>
      <c r="L278" s="305">
        <v>44</v>
      </c>
      <c r="M278" s="305">
        <v>72.277479999999997</v>
      </c>
      <c r="N278" s="1"/>
      <c r="O278" s="1"/>
    </row>
    <row r="279" spans="1:15" ht="12.75" customHeight="1">
      <c r="A279" s="30">
        <v>269</v>
      </c>
      <c r="B279" s="315" t="s">
        <v>437</v>
      </c>
      <c r="C279" s="305">
        <v>379.9</v>
      </c>
      <c r="D279" s="306">
        <v>378.86666666666662</v>
      </c>
      <c r="E279" s="306">
        <v>374.73333333333323</v>
      </c>
      <c r="F279" s="306">
        <v>369.56666666666661</v>
      </c>
      <c r="G279" s="306">
        <v>365.43333333333322</v>
      </c>
      <c r="H279" s="306">
        <v>384.03333333333325</v>
      </c>
      <c r="I279" s="306">
        <v>388.16666666666657</v>
      </c>
      <c r="J279" s="306">
        <v>393.33333333333326</v>
      </c>
      <c r="K279" s="305">
        <v>383</v>
      </c>
      <c r="L279" s="305">
        <v>373.7</v>
      </c>
      <c r="M279" s="305">
        <v>1.23543</v>
      </c>
      <c r="N279" s="1"/>
      <c r="O279" s="1"/>
    </row>
    <row r="280" spans="1:15" ht="12.75" customHeight="1">
      <c r="A280" s="30">
        <v>270</v>
      </c>
      <c r="B280" s="315" t="s">
        <v>427</v>
      </c>
      <c r="C280" s="305">
        <v>1237.1500000000001</v>
      </c>
      <c r="D280" s="306">
        <v>1235.5833333333333</v>
      </c>
      <c r="E280" s="306">
        <v>1221.1666666666665</v>
      </c>
      <c r="F280" s="306">
        <v>1205.1833333333332</v>
      </c>
      <c r="G280" s="306">
        <v>1190.7666666666664</v>
      </c>
      <c r="H280" s="306">
        <v>1251.5666666666666</v>
      </c>
      <c r="I280" s="306">
        <v>1265.9833333333331</v>
      </c>
      <c r="J280" s="306">
        <v>1281.9666666666667</v>
      </c>
      <c r="K280" s="305">
        <v>1250</v>
      </c>
      <c r="L280" s="305">
        <v>1219.5999999999999</v>
      </c>
      <c r="M280" s="305">
        <v>0.88027</v>
      </c>
      <c r="N280" s="1"/>
      <c r="O280" s="1"/>
    </row>
    <row r="281" spans="1:15" ht="12.75" customHeight="1">
      <c r="A281" s="30">
        <v>271</v>
      </c>
      <c r="B281" s="315" t="s">
        <v>428</v>
      </c>
      <c r="C281" s="305">
        <v>233.45</v>
      </c>
      <c r="D281" s="306">
        <v>234.31666666666669</v>
      </c>
      <c r="E281" s="306">
        <v>230.68333333333339</v>
      </c>
      <c r="F281" s="306">
        <v>227.91666666666671</v>
      </c>
      <c r="G281" s="306">
        <v>224.28333333333342</v>
      </c>
      <c r="H281" s="306">
        <v>237.08333333333337</v>
      </c>
      <c r="I281" s="306">
        <v>240.71666666666664</v>
      </c>
      <c r="J281" s="306">
        <v>243.48333333333335</v>
      </c>
      <c r="K281" s="305">
        <v>237.95</v>
      </c>
      <c r="L281" s="305">
        <v>231.55</v>
      </c>
      <c r="M281" s="305">
        <v>1.2416</v>
      </c>
      <c r="N281" s="1"/>
      <c r="O281" s="1"/>
    </row>
    <row r="282" spans="1:15" ht="12.75" customHeight="1">
      <c r="A282" s="30">
        <v>272</v>
      </c>
      <c r="B282" s="315" t="s">
        <v>141</v>
      </c>
      <c r="C282" s="305">
        <v>1829.15</v>
      </c>
      <c r="D282" s="306">
        <v>1821.1666666666667</v>
      </c>
      <c r="E282" s="306">
        <v>1802.4333333333334</v>
      </c>
      <c r="F282" s="306">
        <v>1775.7166666666667</v>
      </c>
      <c r="G282" s="306">
        <v>1756.9833333333333</v>
      </c>
      <c r="H282" s="306">
        <v>1847.8833333333334</v>
      </c>
      <c r="I282" s="306">
        <v>1866.6166666666666</v>
      </c>
      <c r="J282" s="306">
        <v>1893.3333333333335</v>
      </c>
      <c r="K282" s="305">
        <v>1839.9</v>
      </c>
      <c r="L282" s="305">
        <v>1794.45</v>
      </c>
      <c r="M282" s="305">
        <v>26.49672</v>
      </c>
      <c r="N282" s="1"/>
      <c r="O282" s="1"/>
    </row>
    <row r="283" spans="1:15" ht="12.75" customHeight="1">
      <c r="A283" s="30">
        <v>273</v>
      </c>
      <c r="B283" s="315" t="s">
        <v>429</v>
      </c>
      <c r="C283" s="305">
        <v>507.65</v>
      </c>
      <c r="D283" s="306">
        <v>507.86666666666662</v>
      </c>
      <c r="E283" s="306">
        <v>501.03333333333319</v>
      </c>
      <c r="F283" s="306">
        <v>494.41666666666657</v>
      </c>
      <c r="G283" s="306">
        <v>487.58333333333314</v>
      </c>
      <c r="H283" s="306">
        <v>514.48333333333323</v>
      </c>
      <c r="I283" s="306">
        <v>521.31666666666661</v>
      </c>
      <c r="J283" s="306">
        <v>527.93333333333328</v>
      </c>
      <c r="K283" s="305">
        <v>514.70000000000005</v>
      </c>
      <c r="L283" s="305">
        <v>501.25</v>
      </c>
      <c r="M283" s="305">
        <v>4.90768</v>
      </c>
      <c r="N283" s="1"/>
      <c r="O283" s="1"/>
    </row>
    <row r="284" spans="1:15" ht="12.75" customHeight="1">
      <c r="A284" s="30">
        <v>274</v>
      </c>
      <c r="B284" s="315" t="s">
        <v>426</v>
      </c>
      <c r="C284" s="305">
        <v>575.65</v>
      </c>
      <c r="D284" s="306">
        <v>580.41666666666663</v>
      </c>
      <c r="E284" s="306">
        <v>566.83333333333326</v>
      </c>
      <c r="F284" s="306">
        <v>558.01666666666665</v>
      </c>
      <c r="G284" s="306">
        <v>544.43333333333328</v>
      </c>
      <c r="H284" s="306">
        <v>589.23333333333323</v>
      </c>
      <c r="I284" s="306">
        <v>602.81666666666649</v>
      </c>
      <c r="J284" s="306">
        <v>611.63333333333321</v>
      </c>
      <c r="K284" s="305">
        <v>594</v>
      </c>
      <c r="L284" s="305">
        <v>571.6</v>
      </c>
      <c r="M284" s="305">
        <v>2.5797699999999999</v>
      </c>
      <c r="N284" s="1"/>
      <c r="O284" s="1"/>
    </row>
    <row r="285" spans="1:15" ht="12.75" customHeight="1">
      <c r="A285" s="30">
        <v>275</v>
      </c>
      <c r="B285" s="315" t="s">
        <v>430</v>
      </c>
      <c r="C285" s="305">
        <v>241.65</v>
      </c>
      <c r="D285" s="306">
        <v>240.58333333333334</v>
      </c>
      <c r="E285" s="306">
        <v>237.31666666666669</v>
      </c>
      <c r="F285" s="306">
        <v>232.98333333333335</v>
      </c>
      <c r="G285" s="306">
        <v>229.7166666666667</v>
      </c>
      <c r="H285" s="306">
        <v>244.91666666666669</v>
      </c>
      <c r="I285" s="306">
        <v>248.18333333333334</v>
      </c>
      <c r="J285" s="306">
        <v>252.51666666666668</v>
      </c>
      <c r="K285" s="305">
        <v>243.85</v>
      </c>
      <c r="L285" s="305">
        <v>236.25</v>
      </c>
      <c r="M285" s="305">
        <v>5.6224499999999997</v>
      </c>
      <c r="N285" s="1"/>
      <c r="O285" s="1"/>
    </row>
    <row r="286" spans="1:15" ht="12.75" customHeight="1">
      <c r="A286" s="30">
        <v>276</v>
      </c>
      <c r="B286" s="315" t="s">
        <v>431</v>
      </c>
      <c r="C286" s="305">
        <v>1455.3</v>
      </c>
      <c r="D286" s="306">
        <v>1428.1000000000001</v>
      </c>
      <c r="E286" s="306">
        <v>1372.2000000000003</v>
      </c>
      <c r="F286" s="306">
        <v>1289.1000000000001</v>
      </c>
      <c r="G286" s="306">
        <v>1233.2000000000003</v>
      </c>
      <c r="H286" s="306">
        <v>1511.2000000000003</v>
      </c>
      <c r="I286" s="306">
        <v>1567.1000000000004</v>
      </c>
      <c r="J286" s="306">
        <v>1650.2000000000003</v>
      </c>
      <c r="K286" s="305">
        <v>1484</v>
      </c>
      <c r="L286" s="305">
        <v>1345</v>
      </c>
      <c r="M286" s="305">
        <v>1.6930400000000001</v>
      </c>
      <c r="N286" s="1"/>
      <c r="O286" s="1"/>
    </row>
    <row r="287" spans="1:15" ht="12.75" customHeight="1">
      <c r="A287" s="30">
        <v>277</v>
      </c>
      <c r="B287" s="315" t="s">
        <v>436</v>
      </c>
      <c r="C287" s="305">
        <v>548.15</v>
      </c>
      <c r="D287" s="306">
        <v>550.5333333333333</v>
      </c>
      <c r="E287" s="306">
        <v>543.61666666666656</v>
      </c>
      <c r="F287" s="306">
        <v>539.08333333333326</v>
      </c>
      <c r="G287" s="306">
        <v>532.16666666666652</v>
      </c>
      <c r="H287" s="306">
        <v>555.06666666666661</v>
      </c>
      <c r="I287" s="306">
        <v>561.98333333333335</v>
      </c>
      <c r="J287" s="306">
        <v>566.51666666666665</v>
      </c>
      <c r="K287" s="305">
        <v>557.45000000000005</v>
      </c>
      <c r="L287" s="305">
        <v>546</v>
      </c>
      <c r="M287" s="305">
        <v>0.26039000000000001</v>
      </c>
      <c r="N287" s="1"/>
      <c r="O287" s="1"/>
    </row>
    <row r="288" spans="1:15" ht="12.75" customHeight="1">
      <c r="A288" s="30">
        <v>278</v>
      </c>
      <c r="B288" s="315" t="s">
        <v>142</v>
      </c>
      <c r="C288" s="305">
        <v>76.400000000000006</v>
      </c>
      <c r="D288" s="306">
        <v>76.283333333333346</v>
      </c>
      <c r="E288" s="306">
        <v>75.366666666666688</v>
      </c>
      <c r="F288" s="306">
        <v>74.333333333333343</v>
      </c>
      <c r="G288" s="306">
        <v>73.416666666666686</v>
      </c>
      <c r="H288" s="306">
        <v>77.316666666666691</v>
      </c>
      <c r="I288" s="306">
        <v>78.233333333333348</v>
      </c>
      <c r="J288" s="306">
        <v>79.266666666666694</v>
      </c>
      <c r="K288" s="305">
        <v>77.2</v>
      </c>
      <c r="L288" s="305">
        <v>75.25</v>
      </c>
      <c r="M288" s="305">
        <v>53.034680000000002</v>
      </c>
      <c r="N288" s="1"/>
      <c r="O288" s="1"/>
    </row>
    <row r="289" spans="1:15" ht="12.75" customHeight="1">
      <c r="A289" s="30">
        <v>279</v>
      </c>
      <c r="B289" s="315" t="s">
        <v>143</v>
      </c>
      <c r="C289" s="305">
        <v>1963.25</v>
      </c>
      <c r="D289" s="306">
        <v>1955.8999999999999</v>
      </c>
      <c r="E289" s="306">
        <v>1932.4499999999998</v>
      </c>
      <c r="F289" s="306">
        <v>1901.6499999999999</v>
      </c>
      <c r="G289" s="306">
        <v>1878.1999999999998</v>
      </c>
      <c r="H289" s="306">
        <v>1986.6999999999998</v>
      </c>
      <c r="I289" s="306">
        <v>2010.15</v>
      </c>
      <c r="J289" s="306">
        <v>2040.9499999999998</v>
      </c>
      <c r="K289" s="305">
        <v>1979.35</v>
      </c>
      <c r="L289" s="305">
        <v>1925.1</v>
      </c>
      <c r="M289" s="305">
        <v>4.5834900000000003</v>
      </c>
      <c r="N289" s="1"/>
      <c r="O289" s="1"/>
    </row>
    <row r="290" spans="1:15" ht="12.75" customHeight="1">
      <c r="A290" s="30">
        <v>280</v>
      </c>
      <c r="B290" s="315" t="s">
        <v>438</v>
      </c>
      <c r="C290" s="305">
        <v>291.10000000000002</v>
      </c>
      <c r="D290" s="306">
        <v>290.2</v>
      </c>
      <c r="E290" s="306">
        <v>285.5</v>
      </c>
      <c r="F290" s="306">
        <v>279.90000000000003</v>
      </c>
      <c r="G290" s="306">
        <v>275.20000000000005</v>
      </c>
      <c r="H290" s="306">
        <v>295.79999999999995</v>
      </c>
      <c r="I290" s="306">
        <v>300.49999999999989</v>
      </c>
      <c r="J290" s="306">
        <v>306.09999999999991</v>
      </c>
      <c r="K290" s="305">
        <v>294.89999999999998</v>
      </c>
      <c r="L290" s="305">
        <v>284.60000000000002</v>
      </c>
      <c r="M290" s="305">
        <v>1.95818</v>
      </c>
      <c r="N290" s="1"/>
      <c r="O290" s="1"/>
    </row>
    <row r="291" spans="1:15" ht="12.75" customHeight="1">
      <c r="A291" s="30">
        <v>281</v>
      </c>
      <c r="B291" s="315" t="s">
        <v>267</v>
      </c>
      <c r="C291" s="305">
        <v>574.5</v>
      </c>
      <c r="D291" s="306">
        <v>571.43333333333328</v>
      </c>
      <c r="E291" s="306">
        <v>566.76666666666654</v>
      </c>
      <c r="F291" s="306">
        <v>559.0333333333333</v>
      </c>
      <c r="G291" s="306">
        <v>554.36666666666656</v>
      </c>
      <c r="H291" s="306">
        <v>579.16666666666652</v>
      </c>
      <c r="I291" s="306">
        <v>583.83333333333326</v>
      </c>
      <c r="J291" s="306">
        <v>591.56666666666649</v>
      </c>
      <c r="K291" s="305">
        <v>576.1</v>
      </c>
      <c r="L291" s="305">
        <v>563.70000000000005</v>
      </c>
      <c r="M291" s="305">
        <v>7.4783499999999998</v>
      </c>
      <c r="N291" s="1"/>
      <c r="O291" s="1"/>
    </row>
    <row r="292" spans="1:15" ht="12.75" customHeight="1">
      <c r="A292" s="30">
        <v>282</v>
      </c>
      <c r="B292" s="315" t="s">
        <v>439</v>
      </c>
      <c r="C292" s="305">
        <v>8792.4</v>
      </c>
      <c r="D292" s="306">
        <v>8681.4666666666672</v>
      </c>
      <c r="E292" s="306">
        <v>8512.9333333333343</v>
      </c>
      <c r="F292" s="306">
        <v>8233.4666666666672</v>
      </c>
      <c r="G292" s="306">
        <v>8064.9333333333343</v>
      </c>
      <c r="H292" s="306">
        <v>8960.9333333333343</v>
      </c>
      <c r="I292" s="306">
        <v>9129.4666666666672</v>
      </c>
      <c r="J292" s="306">
        <v>9408.9333333333343</v>
      </c>
      <c r="K292" s="305">
        <v>8850</v>
      </c>
      <c r="L292" s="305">
        <v>8402</v>
      </c>
      <c r="M292" s="305">
        <v>9.7189999999999999E-2</v>
      </c>
      <c r="N292" s="1"/>
      <c r="O292" s="1"/>
    </row>
    <row r="293" spans="1:15" ht="12.75" customHeight="1">
      <c r="A293" s="30">
        <v>283</v>
      </c>
      <c r="B293" s="315" t="s">
        <v>440</v>
      </c>
      <c r="C293" s="305">
        <v>62.7</v>
      </c>
      <c r="D293" s="306">
        <v>62.416666666666664</v>
      </c>
      <c r="E293" s="306">
        <v>61.533333333333331</v>
      </c>
      <c r="F293" s="306">
        <v>60.366666666666667</v>
      </c>
      <c r="G293" s="306">
        <v>59.483333333333334</v>
      </c>
      <c r="H293" s="306">
        <v>63.583333333333329</v>
      </c>
      <c r="I293" s="306">
        <v>64.466666666666669</v>
      </c>
      <c r="J293" s="306">
        <v>65.633333333333326</v>
      </c>
      <c r="K293" s="305">
        <v>63.3</v>
      </c>
      <c r="L293" s="305">
        <v>61.25</v>
      </c>
      <c r="M293" s="305">
        <v>20.87322</v>
      </c>
      <c r="N293" s="1"/>
      <c r="O293" s="1"/>
    </row>
    <row r="294" spans="1:15" ht="12.75" customHeight="1">
      <c r="A294" s="30">
        <v>284</v>
      </c>
      <c r="B294" s="315" t="s">
        <v>144</v>
      </c>
      <c r="C294" s="305">
        <v>369.9</v>
      </c>
      <c r="D294" s="306">
        <v>369.09999999999997</v>
      </c>
      <c r="E294" s="306">
        <v>363.79999999999995</v>
      </c>
      <c r="F294" s="306">
        <v>357.7</v>
      </c>
      <c r="G294" s="306">
        <v>352.4</v>
      </c>
      <c r="H294" s="306">
        <v>375.19999999999993</v>
      </c>
      <c r="I294" s="306">
        <v>380.5</v>
      </c>
      <c r="J294" s="306">
        <v>386.59999999999991</v>
      </c>
      <c r="K294" s="305">
        <v>374.4</v>
      </c>
      <c r="L294" s="305">
        <v>363</v>
      </c>
      <c r="M294" s="305">
        <v>55.682000000000002</v>
      </c>
      <c r="N294" s="1"/>
      <c r="O294" s="1"/>
    </row>
    <row r="295" spans="1:15" ht="12.75" customHeight="1">
      <c r="A295" s="30">
        <v>285</v>
      </c>
      <c r="B295" s="315" t="s">
        <v>441</v>
      </c>
      <c r="C295" s="305">
        <v>3093.3</v>
      </c>
      <c r="D295" s="306">
        <v>3080.0333333333333</v>
      </c>
      <c r="E295" s="306">
        <v>3042.1166666666668</v>
      </c>
      <c r="F295" s="306">
        <v>2990.9333333333334</v>
      </c>
      <c r="G295" s="306">
        <v>2953.0166666666669</v>
      </c>
      <c r="H295" s="306">
        <v>3131.2166666666667</v>
      </c>
      <c r="I295" s="306">
        <v>3169.1333333333337</v>
      </c>
      <c r="J295" s="306">
        <v>3220.3166666666666</v>
      </c>
      <c r="K295" s="305">
        <v>3117.95</v>
      </c>
      <c r="L295" s="305">
        <v>3028.85</v>
      </c>
      <c r="M295" s="305">
        <v>0.77481</v>
      </c>
      <c r="N295" s="1"/>
      <c r="O295" s="1"/>
    </row>
    <row r="296" spans="1:15" ht="12.75" customHeight="1">
      <c r="A296" s="30">
        <v>286</v>
      </c>
      <c r="B296" s="315" t="s">
        <v>837</v>
      </c>
      <c r="C296" s="305">
        <v>988.9</v>
      </c>
      <c r="D296" s="306">
        <v>967.41666666666663</v>
      </c>
      <c r="E296" s="306">
        <v>943.08333333333326</v>
      </c>
      <c r="F296" s="306">
        <v>897.26666666666665</v>
      </c>
      <c r="G296" s="306">
        <v>872.93333333333328</v>
      </c>
      <c r="H296" s="306">
        <v>1013.2333333333332</v>
      </c>
      <c r="I296" s="306">
        <v>1037.5666666666666</v>
      </c>
      <c r="J296" s="306">
        <v>1083.3833333333332</v>
      </c>
      <c r="K296" s="305">
        <v>991.75</v>
      </c>
      <c r="L296" s="305">
        <v>921.6</v>
      </c>
      <c r="M296" s="305">
        <v>5.0174799999999999</v>
      </c>
      <c r="N296" s="1"/>
      <c r="O296" s="1"/>
    </row>
    <row r="297" spans="1:15" ht="12.75" customHeight="1">
      <c r="A297" s="30">
        <v>287</v>
      </c>
      <c r="B297" s="315" t="s">
        <v>145</v>
      </c>
      <c r="C297" s="305">
        <v>1610.1</v>
      </c>
      <c r="D297" s="306">
        <v>1594.8666666666668</v>
      </c>
      <c r="E297" s="306">
        <v>1576.2833333333335</v>
      </c>
      <c r="F297" s="306">
        <v>1542.4666666666667</v>
      </c>
      <c r="G297" s="306">
        <v>1523.8833333333334</v>
      </c>
      <c r="H297" s="306">
        <v>1628.6833333333336</v>
      </c>
      <c r="I297" s="306">
        <v>1647.2666666666667</v>
      </c>
      <c r="J297" s="306">
        <v>1681.0833333333337</v>
      </c>
      <c r="K297" s="305">
        <v>1613.45</v>
      </c>
      <c r="L297" s="305">
        <v>1561.05</v>
      </c>
      <c r="M297" s="305">
        <v>21.75224</v>
      </c>
      <c r="N297" s="1"/>
      <c r="O297" s="1"/>
    </row>
    <row r="298" spans="1:15" ht="12.75" customHeight="1">
      <c r="A298" s="30">
        <v>288</v>
      </c>
      <c r="B298" s="315" t="s">
        <v>146</v>
      </c>
      <c r="C298" s="305">
        <v>4043.5</v>
      </c>
      <c r="D298" s="306">
        <v>4037.25</v>
      </c>
      <c r="E298" s="306">
        <v>3989.5</v>
      </c>
      <c r="F298" s="306">
        <v>3935.5</v>
      </c>
      <c r="G298" s="306">
        <v>3887.75</v>
      </c>
      <c r="H298" s="306">
        <v>4091.25</v>
      </c>
      <c r="I298" s="306">
        <v>4139</v>
      </c>
      <c r="J298" s="306">
        <v>4193</v>
      </c>
      <c r="K298" s="305">
        <v>4085</v>
      </c>
      <c r="L298" s="305">
        <v>3983.25</v>
      </c>
      <c r="M298" s="305">
        <v>4.9444900000000001</v>
      </c>
      <c r="N298" s="1"/>
      <c r="O298" s="1"/>
    </row>
    <row r="299" spans="1:15" ht="12.75" customHeight="1">
      <c r="A299" s="30">
        <v>289</v>
      </c>
      <c r="B299" s="315" t="s">
        <v>147</v>
      </c>
      <c r="C299" s="305">
        <v>3532.6</v>
      </c>
      <c r="D299" s="306">
        <v>3529.8833333333337</v>
      </c>
      <c r="E299" s="306">
        <v>3459.7666666666673</v>
      </c>
      <c r="F299" s="306">
        <v>3386.9333333333338</v>
      </c>
      <c r="G299" s="306">
        <v>3316.8166666666675</v>
      </c>
      <c r="H299" s="306">
        <v>3602.7166666666672</v>
      </c>
      <c r="I299" s="306">
        <v>3672.833333333333</v>
      </c>
      <c r="J299" s="306">
        <v>3745.666666666667</v>
      </c>
      <c r="K299" s="305">
        <v>3600</v>
      </c>
      <c r="L299" s="305">
        <v>3457.05</v>
      </c>
      <c r="M299" s="305">
        <v>3.9566400000000002</v>
      </c>
      <c r="N299" s="1"/>
      <c r="O299" s="1"/>
    </row>
    <row r="300" spans="1:15" ht="12.75" customHeight="1">
      <c r="A300" s="30">
        <v>290</v>
      </c>
      <c r="B300" s="315" t="s">
        <v>148</v>
      </c>
      <c r="C300" s="305">
        <v>638.4</v>
      </c>
      <c r="D300" s="306">
        <v>636.80000000000007</v>
      </c>
      <c r="E300" s="306">
        <v>627.60000000000014</v>
      </c>
      <c r="F300" s="306">
        <v>616.80000000000007</v>
      </c>
      <c r="G300" s="306">
        <v>607.60000000000014</v>
      </c>
      <c r="H300" s="306">
        <v>647.60000000000014</v>
      </c>
      <c r="I300" s="306">
        <v>656.80000000000018</v>
      </c>
      <c r="J300" s="306">
        <v>667.60000000000014</v>
      </c>
      <c r="K300" s="305">
        <v>646</v>
      </c>
      <c r="L300" s="305">
        <v>626</v>
      </c>
      <c r="M300" s="305">
        <v>26.316569999999999</v>
      </c>
      <c r="N300" s="1"/>
      <c r="O300" s="1"/>
    </row>
    <row r="301" spans="1:15" ht="12.75" customHeight="1">
      <c r="A301" s="30">
        <v>291</v>
      </c>
      <c r="B301" s="315" t="s">
        <v>442</v>
      </c>
      <c r="C301" s="305">
        <v>2151.4</v>
      </c>
      <c r="D301" s="306">
        <v>2146.1333333333332</v>
      </c>
      <c r="E301" s="306">
        <v>2117.3666666666663</v>
      </c>
      <c r="F301" s="306">
        <v>2083.333333333333</v>
      </c>
      <c r="G301" s="306">
        <v>2054.5666666666662</v>
      </c>
      <c r="H301" s="306">
        <v>2180.1666666666665</v>
      </c>
      <c r="I301" s="306">
        <v>2208.9333333333329</v>
      </c>
      <c r="J301" s="306">
        <v>2242.9666666666667</v>
      </c>
      <c r="K301" s="305">
        <v>2174.9</v>
      </c>
      <c r="L301" s="305">
        <v>2112.1</v>
      </c>
      <c r="M301" s="305">
        <v>0.28494000000000003</v>
      </c>
      <c r="N301" s="1"/>
      <c r="O301" s="1"/>
    </row>
    <row r="302" spans="1:15" ht="12.75" customHeight="1">
      <c r="A302" s="30">
        <v>292</v>
      </c>
      <c r="B302" s="315" t="s">
        <v>838</v>
      </c>
      <c r="C302" s="305">
        <v>352.4</v>
      </c>
      <c r="D302" s="306">
        <v>352.56666666666661</v>
      </c>
      <c r="E302" s="306">
        <v>348.73333333333323</v>
      </c>
      <c r="F302" s="306">
        <v>345.06666666666661</v>
      </c>
      <c r="G302" s="306">
        <v>341.23333333333323</v>
      </c>
      <c r="H302" s="306">
        <v>356.23333333333323</v>
      </c>
      <c r="I302" s="306">
        <v>360.06666666666661</v>
      </c>
      <c r="J302" s="306">
        <v>363.73333333333323</v>
      </c>
      <c r="K302" s="305">
        <v>356.4</v>
      </c>
      <c r="L302" s="305">
        <v>348.9</v>
      </c>
      <c r="M302" s="305">
        <v>4.3684900000000004</v>
      </c>
      <c r="N302" s="1"/>
      <c r="O302" s="1"/>
    </row>
    <row r="303" spans="1:15" ht="12.75" customHeight="1">
      <c r="A303" s="30">
        <v>293</v>
      </c>
      <c r="B303" s="315" t="s">
        <v>149</v>
      </c>
      <c r="C303" s="305">
        <v>903.8</v>
      </c>
      <c r="D303" s="306">
        <v>901.26666666666677</v>
      </c>
      <c r="E303" s="306">
        <v>891.18333333333351</v>
      </c>
      <c r="F303" s="306">
        <v>878.56666666666672</v>
      </c>
      <c r="G303" s="306">
        <v>868.48333333333346</v>
      </c>
      <c r="H303" s="306">
        <v>913.88333333333355</v>
      </c>
      <c r="I303" s="306">
        <v>923.96666666666681</v>
      </c>
      <c r="J303" s="306">
        <v>936.5833333333336</v>
      </c>
      <c r="K303" s="305">
        <v>911.35</v>
      </c>
      <c r="L303" s="305">
        <v>888.65</v>
      </c>
      <c r="M303" s="305">
        <v>34.267560000000003</v>
      </c>
      <c r="N303" s="1"/>
      <c r="O303" s="1"/>
    </row>
    <row r="304" spans="1:15" ht="12.75" customHeight="1">
      <c r="A304" s="30">
        <v>294</v>
      </c>
      <c r="B304" s="315" t="s">
        <v>150</v>
      </c>
      <c r="C304" s="305">
        <v>170.35</v>
      </c>
      <c r="D304" s="306">
        <v>171.18333333333331</v>
      </c>
      <c r="E304" s="306">
        <v>168.71666666666661</v>
      </c>
      <c r="F304" s="306">
        <v>167.08333333333331</v>
      </c>
      <c r="G304" s="306">
        <v>164.61666666666662</v>
      </c>
      <c r="H304" s="306">
        <v>172.81666666666661</v>
      </c>
      <c r="I304" s="306">
        <v>175.2833333333333</v>
      </c>
      <c r="J304" s="306">
        <v>176.9166666666666</v>
      </c>
      <c r="K304" s="305">
        <v>173.65</v>
      </c>
      <c r="L304" s="305">
        <v>169.55</v>
      </c>
      <c r="M304" s="305">
        <v>15.496180000000001</v>
      </c>
      <c r="N304" s="1"/>
      <c r="O304" s="1"/>
    </row>
    <row r="305" spans="1:15" ht="12.75" customHeight="1">
      <c r="A305" s="30">
        <v>295</v>
      </c>
      <c r="B305" s="315" t="s">
        <v>316</v>
      </c>
      <c r="C305" s="305">
        <v>16.05</v>
      </c>
      <c r="D305" s="306">
        <v>16.05</v>
      </c>
      <c r="E305" s="306">
        <v>15.900000000000002</v>
      </c>
      <c r="F305" s="306">
        <v>15.750000000000002</v>
      </c>
      <c r="G305" s="306">
        <v>15.600000000000003</v>
      </c>
      <c r="H305" s="306">
        <v>16.200000000000003</v>
      </c>
      <c r="I305" s="306">
        <v>16.350000000000001</v>
      </c>
      <c r="J305" s="306">
        <v>16.5</v>
      </c>
      <c r="K305" s="305">
        <v>16.2</v>
      </c>
      <c r="L305" s="305">
        <v>15.9</v>
      </c>
      <c r="M305" s="305">
        <v>31.32404</v>
      </c>
      <c r="N305" s="1"/>
      <c r="O305" s="1"/>
    </row>
    <row r="306" spans="1:15" ht="12.75" customHeight="1">
      <c r="A306" s="30">
        <v>296</v>
      </c>
      <c r="B306" s="315" t="s">
        <v>445</v>
      </c>
      <c r="C306" s="305">
        <v>184.6</v>
      </c>
      <c r="D306" s="306">
        <v>185.35</v>
      </c>
      <c r="E306" s="306">
        <v>182.39999999999998</v>
      </c>
      <c r="F306" s="306">
        <v>180.2</v>
      </c>
      <c r="G306" s="306">
        <v>177.24999999999997</v>
      </c>
      <c r="H306" s="306">
        <v>187.54999999999998</v>
      </c>
      <c r="I306" s="306">
        <v>190.49999999999997</v>
      </c>
      <c r="J306" s="306">
        <v>192.7</v>
      </c>
      <c r="K306" s="305">
        <v>188.3</v>
      </c>
      <c r="L306" s="305">
        <v>183.15</v>
      </c>
      <c r="M306" s="305">
        <v>5.2615299999999996</v>
      </c>
      <c r="N306" s="1"/>
      <c r="O306" s="1"/>
    </row>
    <row r="307" spans="1:15" ht="12.75" customHeight="1">
      <c r="A307" s="30">
        <v>297</v>
      </c>
      <c r="B307" s="315" t="s">
        <v>447</v>
      </c>
      <c r="C307" s="305">
        <v>449.2</v>
      </c>
      <c r="D307" s="306">
        <v>452.08333333333331</v>
      </c>
      <c r="E307" s="306">
        <v>442.16666666666663</v>
      </c>
      <c r="F307" s="306">
        <v>435.13333333333333</v>
      </c>
      <c r="G307" s="306">
        <v>425.21666666666664</v>
      </c>
      <c r="H307" s="306">
        <v>459.11666666666662</v>
      </c>
      <c r="I307" s="306">
        <v>469.03333333333325</v>
      </c>
      <c r="J307" s="306">
        <v>476.06666666666661</v>
      </c>
      <c r="K307" s="305">
        <v>462</v>
      </c>
      <c r="L307" s="305">
        <v>445.05</v>
      </c>
      <c r="M307" s="305">
        <v>0.88397000000000003</v>
      </c>
      <c r="N307" s="1"/>
      <c r="O307" s="1"/>
    </row>
    <row r="308" spans="1:15" ht="12.75" customHeight="1">
      <c r="A308" s="30">
        <v>298</v>
      </c>
      <c r="B308" s="315" t="s">
        <v>151</v>
      </c>
      <c r="C308" s="305">
        <v>93.45</v>
      </c>
      <c r="D308" s="306">
        <v>94.483333333333334</v>
      </c>
      <c r="E308" s="306">
        <v>91.966666666666669</v>
      </c>
      <c r="F308" s="306">
        <v>90.483333333333334</v>
      </c>
      <c r="G308" s="306">
        <v>87.966666666666669</v>
      </c>
      <c r="H308" s="306">
        <v>95.966666666666669</v>
      </c>
      <c r="I308" s="306">
        <v>98.483333333333348</v>
      </c>
      <c r="J308" s="306">
        <v>99.966666666666669</v>
      </c>
      <c r="K308" s="305">
        <v>97</v>
      </c>
      <c r="L308" s="305">
        <v>93</v>
      </c>
      <c r="M308" s="305">
        <v>119.14978000000001</v>
      </c>
      <c r="N308" s="1"/>
      <c r="O308" s="1"/>
    </row>
    <row r="309" spans="1:15" ht="12.75" customHeight="1">
      <c r="A309" s="30">
        <v>299</v>
      </c>
      <c r="B309" s="315" t="s">
        <v>152</v>
      </c>
      <c r="C309" s="305">
        <v>528.54999999999995</v>
      </c>
      <c r="D309" s="306">
        <v>522.48333333333335</v>
      </c>
      <c r="E309" s="306">
        <v>513.51666666666665</v>
      </c>
      <c r="F309" s="306">
        <v>498.48333333333329</v>
      </c>
      <c r="G309" s="306">
        <v>489.51666666666659</v>
      </c>
      <c r="H309" s="306">
        <v>537.51666666666665</v>
      </c>
      <c r="I309" s="306">
        <v>546.48333333333335</v>
      </c>
      <c r="J309" s="306">
        <v>561.51666666666677</v>
      </c>
      <c r="K309" s="305">
        <v>531.45000000000005</v>
      </c>
      <c r="L309" s="305">
        <v>507.45</v>
      </c>
      <c r="M309" s="305">
        <v>28.171530000000001</v>
      </c>
      <c r="N309" s="1"/>
      <c r="O309" s="1"/>
    </row>
    <row r="310" spans="1:15" ht="12.75" customHeight="1">
      <c r="A310" s="30">
        <v>300</v>
      </c>
      <c r="B310" s="315" t="s">
        <v>153</v>
      </c>
      <c r="C310" s="305">
        <v>7586.6</v>
      </c>
      <c r="D310" s="306">
        <v>7561.833333333333</v>
      </c>
      <c r="E310" s="306">
        <v>7474.7666666666664</v>
      </c>
      <c r="F310" s="306">
        <v>7362.9333333333334</v>
      </c>
      <c r="G310" s="306">
        <v>7275.8666666666668</v>
      </c>
      <c r="H310" s="306">
        <v>7673.6666666666661</v>
      </c>
      <c r="I310" s="306">
        <v>7760.7333333333336</v>
      </c>
      <c r="J310" s="306">
        <v>7872.5666666666657</v>
      </c>
      <c r="K310" s="305">
        <v>7648.9</v>
      </c>
      <c r="L310" s="305">
        <v>7450</v>
      </c>
      <c r="M310" s="305">
        <v>7.42204</v>
      </c>
      <c r="N310" s="1"/>
      <c r="O310" s="1"/>
    </row>
    <row r="311" spans="1:15" ht="12.75" customHeight="1">
      <c r="A311" s="30">
        <v>301</v>
      </c>
      <c r="B311" s="315" t="s">
        <v>839</v>
      </c>
      <c r="C311" s="305">
        <v>2561</v>
      </c>
      <c r="D311" s="306">
        <v>2533.3333333333335</v>
      </c>
      <c r="E311" s="306">
        <v>2494.666666666667</v>
      </c>
      <c r="F311" s="306">
        <v>2428.3333333333335</v>
      </c>
      <c r="G311" s="306">
        <v>2389.666666666667</v>
      </c>
      <c r="H311" s="306">
        <v>2599.666666666667</v>
      </c>
      <c r="I311" s="306">
        <v>2638.3333333333339</v>
      </c>
      <c r="J311" s="306">
        <v>2704.666666666667</v>
      </c>
      <c r="K311" s="305">
        <v>2572</v>
      </c>
      <c r="L311" s="305">
        <v>2467</v>
      </c>
      <c r="M311" s="305">
        <v>0.55503999999999998</v>
      </c>
      <c r="N311" s="1"/>
      <c r="O311" s="1"/>
    </row>
    <row r="312" spans="1:15" ht="12.75" customHeight="1">
      <c r="A312" s="30">
        <v>302</v>
      </c>
      <c r="B312" s="315" t="s">
        <v>449</v>
      </c>
      <c r="C312" s="305">
        <v>375.1</v>
      </c>
      <c r="D312" s="306">
        <v>374.33333333333331</v>
      </c>
      <c r="E312" s="306">
        <v>370.76666666666665</v>
      </c>
      <c r="F312" s="306">
        <v>366.43333333333334</v>
      </c>
      <c r="G312" s="306">
        <v>362.86666666666667</v>
      </c>
      <c r="H312" s="306">
        <v>378.66666666666663</v>
      </c>
      <c r="I312" s="306">
        <v>382.23333333333335</v>
      </c>
      <c r="J312" s="306">
        <v>386.56666666666661</v>
      </c>
      <c r="K312" s="305">
        <v>377.9</v>
      </c>
      <c r="L312" s="305">
        <v>370</v>
      </c>
      <c r="M312" s="305">
        <v>5.1235799999999996</v>
      </c>
      <c r="N312" s="1"/>
      <c r="O312" s="1"/>
    </row>
    <row r="313" spans="1:15" ht="12.75" customHeight="1">
      <c r="A313" s="30">
        <v>303</v>
      </c>
      <c r="B313" s="315" t="s">
        <v>450</v>
      </c>
      <c r="C313" s="305">
        <v>296.64999999999998</v>
      </c>
      <c r="D313" s="306">
        <v>296.3</v>
      </c>
      <c r="E313" s="306">
        <v>288.3</v>
      </c>
      <c r="F313" s="306">
        <v>279.95</v>
      </c>
      <c r="G313" s="306">
        <v>271.95</v>
      </c>
      <c r="H313" s="306">
        <v>304.65000000000003</v>
      </c>
      <c r="I313" s="306">
        <v>312.65000000000003</v>
      </c>
      <c r="J313" s="306">
        <v>321.00000000000006</v>
      </c>
      <c r="K313" s="305">
        <v>304.3</v>
      </c>
      <c r="L313" s="305">
        <v>287.95</v>
      </c>
      <c r="M313" s="305">
        <v>9.2957300000000007</v>
      </c>
      <c r="N313" s="1"/>
      <c r="O313" s="1"/>
    </row>
    <row r="314" spans="1:15" ht="12.75" customHeight="1">
      <c r="A314" s="30">
        <v>304</v>
      </c>
      <c r="B314" s="315" t="s">
        <v>154</v>
      </c>
      <c r="C314" s="305">
        <v>798.8</v>
      </c>
      <c r="D314" s="306">
        <v>800.93333333333339</v>
      </c>
      <c r="E314" s="306">
        <v>790.01666666666677</v>
      </c>
      <c r="F314" s="306">
        <v>781.23333333333335</v>
      </c>
      <c r="G314" s="306">
        <v>770.31666666666672</v>
      </c>
      <c r="H314" s="306">
        <v>809.71666666666681</v>
      </c>
      <c r="I314" s="306">
        <v>820.63333333333333</v>
      </c>
      <c r="J314" s="306">
        <v>829.41666666666686</v>
      </c>
      <c r="K314" s="305">
        <v>811.85</v>
      </c>
      <c r="L314" s="305">
        <v>792.15</v>
      </c>
      <c r="M314" s="305">
        <v>13.43721</v>
      </c>
      <c r="N314" s="1"/>
      <c r="O314" s="1"/>
    </row>
    <row r="315" spans="1:15" ht="12.75" customHeight="1">
      <c r="A315" s="30">
        <v>305</v>
      </c>
      <c r="B315" s="315" t="s">
        <v>455</v>
      </c>
      <c r="C315" s="305">
        <v>1294.2</v>
      </c>
      <c r="D315" s="306">
        <v>1294.6000000000001</v>
      </c>
      <c r="E315" s="306">
        <v>1272.2500000000002</v>
      </c>
      <c r="F315" s="306">
        <v>1250.3000000000002</v>
      </c>
      <c r="G315" s="306">
        <v>1227.9500000000003</v>
      </c>
      <c r="H315" s="306">
        <v>1316.5500000000002</v>
      </c>
      <c r="I315" s="306">
        <v>1338.9</v>
      </c>
      <c r="J315" s="306">
        <v>1360.8500000000001</v>
      </c>
      <c r="K315" s="305">
        <v>1316.95</v>
      </c>
      <c r="L315" s="305">
        <v>1272.6500000000001</v>
      </c>
      <c r="M315" s="305">
        <v>4.6530899999999997</v>
      </c>
      <c r="N315" s="1"/>
      <c r="O315" s="1"/>
    </row>
    <row r="316" spans="1:15" ht="12.75" customHeight="1">
      <c r="A316" s="30">
        <v>306</v>
      </c>
      <c r="B316" s="315" t="s">
        <v>155</v>
      </c>
      <c r="C316" s="305">
        <v>1742.2</v>
      </c>
      <c r="D316" s="306">
        <v>1751.75</v>
      </c>
      <c r="E316" s="306">
        <v>1698.5</v>
      </c>
      <c r="F316" s="306">
        <v>1654.8</v>
      </c>
      <c r="G316" s="306">
        <v>1601.55</v>
      </c>
      <c r="H316" s="306">
        <v>1795.45</v>
      </c>
      <c r="I316" s="306">
        <v>1848.7</v>
      </c>
      <c r="J316" s="306">
        <v>1892.4</v>
      </c>
      <c r="K316" s="305">
        <v>1805</v>
      </c>
      <c r="L316" s="305">
        <v>1708.05</v>
      </c>
      <c r="M316" s="305">
        <v>4.6337299999999999</v>
      </c>
      <c r="N316" s="1"/>
      <c r="O316" s="1"/>
    </row>
    <row r="317" spans="1:15" ht="12.75" customHeight="1">
      <c r="A317" s="30">
        <v>307</v>
      </c>
      <c r="B317" s="315" t="s">
        <v>156</v>
      </c>
      <c r="C317" s="305">
        <v>718.4</v>
      </c>
      <c r="D317" s="306">
        <v>715.1</v>
      </c>
      <c r="E317" s="306">
        <v>708.80000000000007</v>
      </c>
      <c r="F317" s="306">
        <v>699.2</v>
      </c>
      <c r="G317" s="306">
        <v>692.90000000000009</v>
      </c>
      <c r="H317" s="306">
        <v>724.7</v>
      </c>
      <c r="I317" s="306">
        <v>731</v>
      </c>
      <c r="J317" s="306">
        <v>740.6</v>
      </c>
      <c r="K317" s="305">
        <v>721.4</v>
      </c>
      <c r="L317" s="305">
        <v>705.5</v>
      </c>
      <c r="M317" s="305">
        <v>2.6787399999999999</v>
      </c>
      <c r="N317" s="1"/>
      <c r="O317" s="1"/>
    </row>
    <row r="318" spans="1:15" ht="12.75" customHeight="1">
      <c r="A318" s="30">
        <v>308</v>
      </c>
      <c r="B318" s="315" t="s">
        <v>157</v>
      </c>
      <c r="C318" s="305">
        <v>762.7</v>
      </c>
      <c r="D318" s="306">
        <v>760.1</v>
      </c>
      <c r="E318" s="306">
        <v>755.2</v>
      </c>
      <c r="F318" s="306">
        <v>747.7</v>
      </c>
      <c r="G318" s="306">
        <v>742.80000000000007</v>
      </c>
      <c r="H318" s="306">
        <v>767.6</v>
      </c>
      <c r="I318" s="306">
        <v>772.49999999999989</v>
      </c>
      <c r="J318" s="306">
        <v>780</v>
      </c>
      <c r="K318" s="305">
        <v>765</v>
      </c>
      <c r="L318" s="305">
        <v>752.6</v>
      </c>
      <c r="M318" s="305">
        <v>2.10032</v>
      </c>
      <c r="N318" s="1"/>
      <c r="O318" s="1"/>
    </row>
    <row r="319" spans="1:15" ht="12.75" customHeight="1">
      <c r="A319" s="30">
        <v>309</v>
      </c>
      <c r="B319" s="315" t="s">
        <v>446</v>
      </c>
      <c r="C319" s="305">
        <v>243.9</v>
      </c>
      <c r="D319" s="306">
        <v>243.95000000000002</v>
      </c>
      <c r="E319" s="306">
        <v>241.05000000000004</v>
      </c>
      <c r="F319" s="306">
        <v>238.20000000000002</v>
      </c>
      <c r="G319" s="306">
        <v>235.30000000000004</v>
      </c>
      <c r="H319" s="306">
        <v>246.80000000000004</v>
      </c>
      <c r="I319" s="306">
        <v>249.70000000000002</v>
      </c>
      <c r="J319" s="306">
        <v>252.55000000000004</v>
      </c>
      <c r="K319" s="305">
        <v>246.85</v>
      </c>
      <c r="L319" s="305">
        <v>241.1</v>
      </c>
      <c r="M319" s="305">
        <v>1.6594100000000001</v>
      </c>
      <c r="N319" s="1"/>
      <c r="O319" s="1"/>
    </row>
    <row r="320" spans="1:15" ht="12.75" customHeight="1">
      <c r="A320" s="30">
        <v>310</v>
      </c>
      <c r="B320" s="315" t="s">
        <v>453</v>
      </c>
      <c r="C320" s="305">
        <v>177.4</v>
      </c>
      <c r="D320" s="306">
        <v>177.06666666666669</v>
      </c>
      <c r="E320" s="306">
        <v>174.58333333333337</v>
      </c>
      <c r="F320" s="306">
        <v>171.76666666666668</v>
      </c>
      <c r="G320" s="306">
        <v>169.28333333333336</v>
      </c>
      <c r="H320" s="306">
        <v>179.88333333333338</v>
      </c>
      <c r="I320" s="306">
        <v>182.36666666666667</v>
      </c>
      <c r="J320" s="306">
        <v>185.18333333333339</v>
      </c>
      <c r="K320" s="305">
        <v>179.55</v>
      </c>
      <c r="L320" s="305">
        <v>174.25</v>
      </c>
      <c r="M320" s="305">
        <v>2.5316399999999999</v>
      </c>
      <c r="N320" s="1"/>
      <c r="O320" s="1"/>
    </row>
    <row r="321" spans="1:15" ht="12.75" customHeight="1">
      <c r="A321" s="30">
        <v>311</v>
      </c>
      <c r="B321" s="315" t="s">
        <v>451</v>
      </c>
      <c r="C321" s="305">
        <v>203.85</v>
      </c>
      <c r="D321" s="306">
        <v>203.43333333333331</v>
      </c>
      <c r="E321" s="306">
        <v>200.91666666666663</v>
      </c>
      <c r="F321" s="306">
        <v>197.98333333333332</v>
      </c>
      <c r="G321" s="306">
        <v>195.46666666666664</v>
      </c>
      <c r="H321" s="306">
        <v>206.36666666666662</v>
      </c>
      <c r="I321" s="306">
        <v>208.88333333333333</v>
      </c>
      <c r="J321" s="306">
        <v>211.81666666666661</v>
      </c>
      <c r="K321" s="305">
        <v>205.95</v>
      </c>
      <c r="L321" s="305">
        <v>200.5</v>
      </c>
      <c r="M321" s="305">
        <v>6.4036999999999997</v>
      </c>
      <c r="N321" s="1"/>
      <c r="O321" s="1"/>
    </row>
    <row r="322" spans="1:15" ht="12.75" customHeight="1">
      <c r="A322" s="30">
        <v>312</v>
      </c>
      <c r="B322" s="315" t="s">
        <v>452</v>
      </c>
      <c r="C322" s="305">
        <v>875.7</v>
      </c>
      <c r="D322" s="306">
        <v>869.6</v>
      </c>
      <c r="E322" s="306">
        <v>857.2</v>
      </c>
      <c r="F322" s="306">
        <v>838.7</v>
      </c>
      <c r="G322" s="306">
        <v>826.30000000000007</v>
      </c>
      <c r="H322" s="306">
        <v>888.1</v>
      </c>
      <c r="I322" s="306">
        <v>900.49999999999989</v>
      </c>
      <c r="J322" s="306">
        <v>919</v>
      </c>
      <c r="K322" s="305">
        <v>882</v>
      </c>
      <c r="L322" s="305">
        <v>851.1</v>
      </c>
      <c r="M322" s="305">
        <v>2.4524699999999999</v>
      </c>
      <c r="N322" s="1"/>
      <c r="O322" s="1"/>
    </row>
    <row r="323" spans="1:15" ht="12.75" customHeight="1">
      <c r="A323" s="30">
        <v>313</v>
      </c>
      <c r="B323" s="315" t="s">
        <v>158</v>
      </c>
      <c r="C323" s="305">
        <v>2899.85</v>
      </c>
      <c r="D323" s="306">
        <v>2891.6333333333332</v>
      </c>
      <c r="E323" s="306">
        <v>2858.2166666666662</v>
      </c>
      <c r="F323" s="306">
        <v>2816.583333333333</v>
      </c>
      <c r="G323" s="306">
        <v>2783.1666666666661</v>
      </c>
      <c r="H323" s="306">
        <v>2933.2666666666664</v>
      </c>
      <c r="I323" s="306">
        <v>2966.6833333333334</v>
      </c>
      <c r="J323" s="306">
        <v>3008.3166666666666</v>
      </c>
      <c r="K323" s="305">
        <v>2925.05</v>
      </c>
      <c r="L323" s="305">
        <v>2850</v>
      </c>
      <c r="M323" s="305">
        <v>7.0197099999999999</v>
      </c>
      <c r="N323" s="1"/>
      <c r="O323" s="1"/>
    </row>
    <row r="324" spans="1:15" ht="12.75" customHeight="1">
      <c r="A324" s="30">
        <v>314</v>
      </c>
      <c r="B324" s="315" t="s">
        <v>443</v>
      </c>
      <c r="C324" s="305">
        <v>42</v>
      </c>
      <c r="D324" s="306">
        <v>41.816666666666663</v>
      </c>
      <c r="E324" s="306">
        <v>41.033333333333324</v>
      </c>
      <c r="F324" s="306">
        <v>40.066666666666663</v>
      </c>
      <c r="G324" s="306">
        <v>39.283333333333324</v>
      </c>
      <c r="H324" s="306">
        <v>42.783333333333324</v>
      </c>
      <c r="I324" s="306">
        <v>43.566666666666656</v>
      </c>
      <c r="J324" s="306">
        <v>44.533333333333324</v>
      </c>
      <c r="K324" s="305">
        <v>42.6</v>
      </c>
      <c r="L324" s="305">
        <v>40.85</v>
      </c>
      <c r="M324" s="305">
        <v>26.418790000000001</v>
      </c>
      <c r="N324" s="1"/>
      <c r="O324" s="1"/>
    </row>
    <row r="325" spans="1:15" ht="12.75" customHeight="1">
      <c r="A325" s="30">
        <v>315</v>
      </c>
      <c r="B325" s="315" t="s">
        <v>444</v>
      </c>
      <c r="C325" s="305">
        <v>167.8</v>
      </c>
      <c r="D325" s="306">
        <v>167.25</v>
      </c>
      <c r="E325" s="306">
        <v>165.5</v>
      </c>
      <c r="F325" s="306">
        <v>163.19999999999999</v>
      </c>
      <c r="G325" s="306">
        <v>161.44999999999999</v>
      </c>
      <c r="H325" s="306">
        <v>169.55</v>
      </c>
      <c r="I325" s="306">
        <v>171.3</v>
      </c>
      <c r="J325" s="306">
        <v>173.60000000000002</v>
      </c>
      <c r="K325" s="305">
        <v>169</v>
      </c>
      <c r="L325" s="305">
        <v>164.95</v>
      </c>
      <c r="M325" s="305">
        <v>1.62575</v>
      </c>
      <c r="N325" s="1"/>
      <c r="O325" s="1"/>
    </row>
    <row r="326" spans="1:15" ht="12.75" customHeight="1">
      <c r="A326" s="30">
        <v>316</v>
      </c>
      <c r="B326" s="315" t="s">
        <v>454</v>
      </c>
      <c r="C326" s="305">
        <v>831.8</v>
      </c>
      <c r="D326" s="306">
        <v>835.06666666666661</v>
      </c>
      <c r="E326" s="306">
        <v>824.28333333333319</v>
      </c>
      <c r="F326" s="306">
        <v>816.76666666666654</v>
      </c>
      <c r="G326" s="306">
        <v>805.98333333333312</v>
      </c>
      <c r="H326" s="306">
        <v>842.58333333333326</v>
      </c>
      <c r="I326" s="306">
        <v>853.36666666666656</v>
      </c>
      <c r="J326" s="306">
        <v>860.88333333333333</v>
      </c>
      <c r="K326" s="305">
        <v>845.85</v>
      </c>
      <c r="L326" s="305">
        <v>827.55</v>
      </c>
      <c r="M326" s="305">
        <v>0.78847999999999996</v>
      </c>
      <c r="N326" s="1"/>
      <c r="O326" s="1"/>
    </row>
    <row r="327" spans="1:15" ht="12.75" customHeight="1">
      <c r="A327" s="30">
        <v>317</v>
      </c>
      <c r="B327" s="315" t="s">
        <v>160</v>
      </c>
      <c r="C327" s="305">
        <v>2459.0500000000002</v>
      </c>
      <c r="D327" s="306">
        <v>2476.4</v>
      </c>
      <c r="E327" s="306">
        <v>2432.9500000000003</v>
      </c>
      <c r="F327" s="306">
        <v>2406.8500000000004</v>
      </c>
      <c r="G327" s="306">
        <v>2363.4000000000005</v>
      </c>
      <c r="H327" s="306">
        <v>2502.5</v>
      </c>
      <c r="I327" s="306">
        <v>2545.9499999999998</v>
      </c>
      <c r="J327" s="306">
        <v>2572.0499999999997</v>
      </c>
      <c r="K327" s="305">
        <v>2519.85</v>
      </c>
      <c r="L327" s="305">
        <v>2450.3000000000002</v>
      </c>
      <c r="M327" s="305">
        <v>2.63903</v>
      </c>
      <c r="N327" s="1"/>
      <c r="O327" s="1"/>
    </row>
    <row r="328" spans="1:15" ht="12.75" customHeight="1">
      <c r="A328" s="30">
        <v>318</v>
      </c>
      <c r="B328" s="315" t="s">
        <v>161</v>
      </c>
      <c r="C328" s="305">
        <v>74104.95</v>
      </c>
      <c r="D328" s="306">
        <v>74254.566666666666</v>
      </c>
      <c r="E328" s="306">
        <v>73829.183333333334</v>
      </c>
      <c r="F328" s="306">
        <v>73553.416666666672</v>
      </c>
      <c r="G328" s="306">
        <v>73128.03333333334</v>
      </c>
      <c r="H328" s="306">
        <v>74530.333333333328</v>
      </c>
      <c r="I328" s="306">
        <v>74955.71666666666</v>
      </c>
      <c r="J328" s="306">
        <v>75231.483333333323</v>
      </c>
      <c r="K328" s="305">
        <v>74679.95</v>
      </c>
      <c r="L328" s="305">
        <v>73978.8</v>
      </c>
      <c r="M328" s="305">
        <v>7.7770000000000006E-2</v>
      </c>
      <c r="N328" s="1"/>
      <c r="O328" s="1"/>
    </row>
    <row r="329" spans="1:15" ht="12.75" customHeight="1">
      <c r="A329" s="30">
        <v>319</v>
      </c>
      <c r="B329" s="315" t="s">
        <v>448</v>
      </c>
      <c r="C329" s="305">
        <v>92.75</v>
      </c>
      <c r="D329" s="306">
        <v>92.166666666666671</v>
      </c>
      <c r="E329" s="306">
        <v>91.583333333333343</v>
      </c>
      <c r="F329" s="306">
        <v>90.416666666666671</v>
      </c>
      <c r="G329" s="306">
        <v>89.833333333333343</v>
      </c>
      <c r="H329" s="306">
        <v>93.333333333333343</v>
      </c>
      <c r="I329" s="306">
        <v>93.916666666666686</v>
      </c>
      <c r="J329" s="306">
        <v>95.083333333333343</v>
      </c>
      <c r="K329" s="305">
        <v>92.75</v>
      </c>
      <c r="L329" s="305">
        <v>91</v>
      </c>
      <c r="M329" s="305">
        <v>152.06516999999999</v>
      </c>
      <c r="N329" s="1"/>
      <c r="O329" s="1"/>
    </row>
    <row r="330" spans="1:15" ht="12.75" customHeight="1">
      <c r="A330" s="30">
        <v>320</v>
      </c>
      <c r="B330" s="315" t="s">
        <v>162</v>
      </c>
      <c r="C330" s="305">
        <v>1159.8499999999999</v>
      </c>
      <c r="D330" s="306">
        <v>1161.95</v>
      </c>
      <c r="E330" s="306">
        <v>1148.9000000000001</v>
      </c>
      <c r="F330" s="306">
        <v>1137.95</v>
      </c>
      <c r="G330" s="306">
        <v>1124.9000000000001</v>
      </c>
      <c r="H330" s="306">
        <v>1172.9000000000001</v>
      </c>
      <c r="I330" s="306">
        <v>1185.9499999999998</v>
      </c>
      <c r="J330" s="306">
        <v>1196.9000000000001</v>
      </c>
      <c r="K330" s="305">
        <v>1175</v>
      </c>
      <c r="L330" s="305">
        <v>1151</v>
      </c>
      <c r="M330" s="305">
        <v>7.7696300000000003</v>
      </c>
      <c r="N330" s="1"/>
      <c r="O330" s="1"/>
    </row>
    <row r="331" spans="1:15" ht="12.75" customHeight="1">
      <c r="A331" s="30">
        <v>321</v>
      </c>
      <c r="B331" s="315" t="s">
        <v>163</v>
      </c>
      <c r="C331" s="305">
        <v>267.95</v>
      </c>
      <c r="D331" s="306">
        <v>267.13333333333333</v>
      </c>
      <c r="E331" s="306">
        <v>264.96666666666664</v>
      </c>
      <c r="F331" s="306">
        <v>261.98333333333329</v>
      </c>
      <c r="G331" s="306">
        <v>259.81666666666661</v>
      </c>
      <c r="H331" s="306">
        <v>270.11666666666667</v>
      </c>
      <c r="I331" s="306">
        <v>272.28333333333342</v>
      </c>
      <c r="J331" s="306">
        <v>275.26666666666671</v>
      </c>
      <c r="K331" s="305">
        <v>269.3</v>
      </c>
      <c r="L331" s="305">
        <v>264.14999999999998</v>
      </c>
      <c r="M331" s="305">
        <v>5.9338899999999999</v>
      </c>
      <c r="N331" s="1"/>
      <c r="O331" s="1"/>
    </row>
    <row r="332" spans="1:15" ht="12.75" customHeight="1">
      <c r="A332" s="30">
        <v>322</v>
      </c>
      <c r="B332" s="315" t="s">
        <v>268</v>
      </c>
      <c r="C332" s="305">
        <v>699.05</v>
      </c>
      <c r="D332" s="306">
        <v>700.55000000000007</v>
      </c>
      <c r="E332" s="306">
        <v>692.50000000000011</v>
      </c>
      <c r="F332" s="306">
        <v>685.95</v>
      </c>
      <c r="G332" s="306">
        <v>677.90000000000009</v>
      </c>
      <c r="H332" s="306">
        <v>707.10000000000014</v>
      </c>
      <c r="I332" s="306">
        <v>715.15000000000009</v>
      </c>
      <c r="J332" s="306">
        <v>721.70000000000016</v>
      </c>
      <c r="K332" s="305">
        <v>708.6</v>
      </c>
      <c r="L332" s="305">
        <v>694</v>
      </c>
      <c r="M332" s="305">
        <v>0.88263000000000003</v>
      </c>
      <c r="N332" s="1"/>
      <c r="O332" s="1"/>
    </row>
    <row r="333" spans="1:15" ht="12.75" customHeight="1">
      <c r="A333" s="30">
        <v>323</v>
      </c>
      <c r="B333" s="315" t="s">
        <v>164</v>
      </c>
      <c r="C333" s="305">
        <v>98.95</v>
      </c>
      <c r="D333" s="306">
        <v>98.25</v>
      </c>
      <c r="E333" s="306">
        <v>97.05</v>
      </c>
      <c r="F333" s="306">
        <v>95.149999999999991</v>
      </c>
      <c r="G333" s="306">
        <v>93.949999999999989</v>
      </c>
      <c r="H333" s="306">
        <v>100.15</v>
      </c>
      <c r="I333" s="306">
        <v>101.35</v>
      </c>
      <c r="J333" s="306">
        <v>103.25000000000001</v>
      </c>
      <c r="K333" s="305">
        <v>99.45</v>
      </c>
      <c r="L333" s="305">
        <v>96.35</v>
      </c>
      <c r="M333" s="305">
        <v>135.65456</v>
      </c>
      <c r="N333" s="1"/>
      <c r="O333" s="1"/>
    </row>
    <row r="334" spans="1:15" ht="12.75" customHeight="1">
      <c r="A334" s="30">
        <v>324</v>
      </c>
      <c r="B334" s="315" t="s">
        <v>165</v>
      </c>
      <c r="C334" s="305">
        <v>3489.9</v>
      </c>
      <c r="D334" s="306">
        <v>3467.2833333333333</v>
      </c>
      <c r="E334" s="306">
        <v>3432.6166666666668</v>
      </c>
      <c r="F334" s="306">
        <v>3375.3333333333335</v>
      </c>
      <c r="G334" s="306">
        <v>3340.666666666667</v>
      </c>
      <c r="H334" s="306">
        <v>3524.5666666666666</v>
      </c>
      <c r="I334" s="306">
        <v>3559.2333333333336</v>
      </c>
      <c r="J334" s="306">
        <v>3616.5166666666664</v>
      </c>
      <c r="K334" s="305">
        <v>3501.95</v>
      </c>
      <c r="L334" s="305">
        <v>3410</v>
      </c>
      <c r="M334" s="305">
        <v>5.4163100000000002</v>
      </c>
      <c r="N334" s="1"/>
      <c r="O334" s="1"/>
    </row>
    <row r="335" spans="1:15" ht="12.75" customHeight="1">
      <c r="A335" s="30">
        <v>325</v>
      </c>
      <c r="B335" s="315" t="s">
        <v>166</v>
      </c>
      <c r="C335" s="305">
        <v>3786.35</v>
      </c>
      <c r="D335" s="306">
        <v>3773.2833333333333</v>
      </c>
      <c r="E335" s="306">
        <v>3702.5666666666666</v>
      </c>
      <c r="F335" s="306">
        <v>3618.7833333333333</v>
      </c>
      <c r="G335" s="306">
        <v>3548.0666666666666</v>
      </c>
      <c r="H335" s="306">
        <v>3857.0666666666666</v>
      </c>
      <c r="I335" s="306">
        <v>3927.7833333333328</v>
      </c>
      <c r="J335" s="306">
        <v>4011.5666666666666</v>
      </c>
      <c r="K335" s="305">
        <v>3844</v>
      </c>
      <c r="L335" s="305">
        <v>3689.5</v>
      </c>
      <c r="M335" s="305">
        <v>2.2990200000000001</v>
      </c>
      <c r="N335" s="1"/>
      <c r="O335" s="1"/>
    </row>
    <row r="336" spans="1:15" ht="12.75" customHeight="1">
      <c r="A336" s="30">
        <v>326</v>
      </c>
      <c r="B336" s="315" t="s">
        <v>840</v>
      </c>
      <c r="C336" s="305">
        <v>1211.8499999999999</v>
      </c>
      <c r="D336" s="306">
        <v>1215.25</v>
      </c>
      <c r="E336" s="306">
        <v>1195.5999999999999</v>
      </c>
      <c r="F336" s="306">
        <v>1179.3499999999999</v>
      </c>
      <c r="G336" s="306">
        <v>1159.6999999999998</v>
      </c>
      <c r="H336" s="306">
        <v>1231.5</v>
      </c>
      <c r="I336" s="306">
        <v>1251.1500000000001</v>
      </c>
      <c r="J336" s="306">
        <v>1267.4000000000001</v>
      </c>
      <c r="K336" s="305">
        <v>1234.9000000000001</v>
      </c>
      <c r="L336" s="305">
        <v>1199</v>
      </c>
      <c r="M336" s="305">
        <v>1.38472</v>
      </c>
      <c r="N336" s="1"/>
      <c r="O336" s="1"/>
    </row>
    <row r="337" spans="1:15" ht="12.75" customHeight="1">
      <c r="A337" s="30">
        <v>327</v>
      </c>
      <c r="B337" s="315" t="s">
        <v>456</v>
      </c>
      <c r="C337" s="305">
        <v>34.049999999999997</v>
      </c>
      <c r="D337" s="306">
        <v>33.866666666666667</v>
      </c>
      <c r="E337" s="306">
        <v>33.483333333333334</v>
      </c>
      <c r="F337" s="306">
        <v>32.916666666666664</v>
      </c>
      <c r="G337" s="306">
        <v>32.533333333333331</v>
      </c>
      <c r="H337" s="306">
        <v>34.433333333333337</v>
      </c>
      <c r="I337" s="306">
        <v>34.816666666666677</v>
      </c>
      <c r="J337" s="306">
        <v>35.38333333333334</v>
      </c>
      <c r="K337" s="305">
        <v>34.25</v>
      </c>
      <c r="L337" s="305">
        <v>33.299999999999997</v>
      </c>
      <c r="M337" s="305">
        <v>20.214860000000002</v>
      </c>
      <c r="N337" s="1"/>
      <c r="O337" s="1"/>
    </row>
    <row r="338" spans="1:15" ht="12.75" customHeight="1">
      <c r="A338" s="30">
        <v>328</v>
      </c>
      <c r="B338" s="315" t="s">
        <v>457</v>
      </c>
      <c r="C338" s="305">
        <v>64.650000000000006</v>
      </c>
      <c r="D338" s="306">
        <v>64.283333333333346</v>
      </c>
      <c r="E338" s="306">
        <v>63.616666666666688</v>
      </c>
      <c r="F338" s="306">
        <v>62.583333333333343</v>
      </c>
      <c r="G338" s="306">
        <v>61.916666666666686</v>
      </c>
      <c r="H338" s="306">
        <v>65.316666666666691</v>
      </c>
      <c r="I338" s="306">
        <v>65.983333333333348</v>
      </c>
      <c r="J338" s="306">
        <v>67.016666666666694</v>
      </c>
      <c r="K338" s="305">
        <v>64.95</v>
      </c>
      <c r="L338" s="305">
        <v>63.25</v>
      </c>
      <c r="M338" s="305">
        <v>19.88992</v>
      </c>
      <c r="N338" s="1"/>
      <c r="O338" s="1"/>
    </row>
    <row r="339" spans="1:15" ht="12.75" customHeight="1">
      <c r="A339" s="30">
        <v>329</v>
      </c>
      <c r="B339" s="315" t="s">
        <v>458</v>
      </c>
      <c r="C339" s="305">
        <v>548.85</v>
      </c>
      <c r="D339" s="306">
        <v>548.01666666666677</v>
      </c>
      <c r="E339" s="306">
        <v>543.83333333333348</v>
      </c>
      <c r="F339" s="306">
        <v>538.81666666666672</v>
      </c>
      <c r="G339" s="306">
        <v>534.63333333333344</v>
      </c>
      <c r="H339" s="306">
        <v>553.03333333333353</v>
      </c>
      <c r="I339" s="306">
        <v>557.2166666666667</v>
      </c>
      <c r="J339" s="306">
        <v>562.23333333333358</v>
      </c>
      <c r="K339" s="305">
        <v>552.20000000000005</v>
      </c>
      <c r="L339" s="305">
        <v>543</v>
      </c>
      <c r="M339" s="305">
        <v>8.4769999999999998E-2</v>
      </c>
      <c r="N339" s="1"/>
      <c r="O339" s="1"/>
    </row>
    <row r="340" spans="1:15" ht="12.75" customHeight="1">
      <c r="A340" s="30">
        <v>330</v>
      </c>
      <c r="B340" s="315" t="s">
        <v>167</v>
      </c>
      <c r="C340" s="305">
        <v>16862</v>
      </c>
      <c r="D340" s="306">
        <v>16690.683333333334</v>
      </c>
      <c r="E340" s="306">
        <v>16421.366666666669</v>
      </c>
      <c r="F340" s="306">
        <v>15980.733333333334</v>
      </c>
      <c r="G340" s="306">
        <v>15711.416666666668</v>
      </c>
      <c r="H340" s="306">
        <v>17131.316666666669</v>
      </c>
      <c r="I340" s="306">
        <v>17400.633333333335</v>
      </c>
      <c r="J340" s="306">
        <v>17841.26666666667</v>
      </c>
      <c r="K340" s="305">
        <v>16960</v>
      </c>
      <c r="L340" s="305">
        <v>16250.05</v>
      </c>
      <c r="M340" s="305">
        <v>1.52477</v>
      </c>
      <c r="N340" s="1"/>
      <c r="O340" s="1"/>
    </row>
    <row r="341" spans="1:15" ht="12.75" customHeight="1">
      <c r="A341" s="30">
        <v>331</v>
      </c>
      <c r="B341" s="315" t="s">
        <v>464</v>
      </c>
      <c r="C341" s="305">
        <v>80.75</v>
      </c>
      <c r="D341" s="306">
        <v>79.916666666666671</v>
      </c>
      <c r="E341" s="306">
        <v>77.433333333333337</v>
      </c>
      <c r="F341" s="306">
        <v>74.11666666666666</v>
      </c>
      <c r="G341" s="306">
        <v>71.633333333333326</v>
      </c>
      <c r="H341" s="306">
        <v>83.233333333333348</v>
      </c>
      <c r="I341" s="306">
        <v>85.716666666666669</v>
      </c>
      <c r="J341" s="306">
        <v>89.03333333333336</v>
      </c>
      <c r="K341" s="305">
        <v>82.4</v>
      </c>
      <c r="L341" s="305">
        <v>76.599999999999994</v>
      </c>
      <c r="M341" s="305">
        <v>14.9053</v>
      </c>
      <c r="N341" s="1"/>
      <c r="O341" s="1"/>
    </row>
    <row r="342" spans="1:15" ht="12.75" customHeight="1">
      <c r="A342" s="30">
        <v>332</v>
      </c>
      <c r="B342" s="315" t="s">
        <v>463</v>
      </c>
      <c r="C342" s="305">
        <v>54.25</v>
      </c>
      <c r="D342" s="306">
        <v>53.966666666666669</v>
      </c>
      <c r="E342" s="306">
        <v>53.13333333333334</v>
      </c>
      <c r="F342" s="306">
        <v>52.016666666666673</v>
      </c>
      <c r="G342" s="306">
        <v>51.183333333333344</v>
      </c>
      <c r="H342" s="306">
        <v>55.083333333333336</v>
      </c>
      <c r="I342" s="306">
        <v>55.916666666666664</v>
      </c>
      <c r="J342" s="306">
        <v>57.033333333333331</v>
      </c>
      <c r="K342" s="305">
        <v>54.8</v>
      </c>
      <c r="L342" s="305">
        <v>52.85</v>
      </c>
      <c r="M342" s="305">
        <v>23.147320000000001</v>
      </c>
      <c r="N342" s="1"/>
      <c r="O342" s="1"/>
    </row>
    <row r="343" spans="1:15" ht="12.75" customHeight="1">
      <c r="A343" s="30">
        <v>333</v>
      </c>
      <c r="B343" s="315" t="s">
        <v>462</v>
      </c>
      <c r="C343" s="305">
        <v>662.85</v>
      </c>
      <c r="D343" s="306">
        <v>669.01666666666665</v>
      </c>
      <c r="E343" s="306">
        <v>650.0333333333333</v>
      </c>
      <c r="F343" s="306">
        <v>637.2166666666667</v>
      </c>
      <c r="G343" s="306">
        <v>618.23333333333335</v>
      </c>
      <c r="H343" s="306">
        <v>681.83333333333326</v>
      </c>
      <c r="I343" s="306">
        <v>700.81666666666661</v>
      </c>
      <c r="J343" s="306">
        <v>713.63333333333321</v>
      </c>
      <c r="K343" s="305">
        <v>688</v>
      </c>
      <c r="L343" s="305">
        <v>656.2</v>
      </c>
      <c r="M343" s="305">
        <v>1.1010500000000001</v>
      </c>
      <c r="N343" s="1"/>
      <c r="O343" s="1"/>
    </row>
    <row r="344" spans="1:15" ht="12.75" customHeight="1">
      <c r="A344" s="30">
        <v>334</v>
      </c>
      <c r="B344" s="315" t="s">
        <v>459</v>
      </c>
      <c r="C344" s="305">
        <v>32</v>
      </c>
      <c r="D344" s="306">
        <v>32.133333333333333</v>
      </c>
      <c r="E344" s="306">
        <v>31.766666666666666</v>
      </c>
      <c r="F344" s="306">
        <v>31.533333333333331</v>
      </c>
      <c r="G344" s="306">
        <v>31.166666666666664</v>
      </c>
      <c r="H344" s="306">
        <v>32.366666666666667</v>
      </c>
      <c r="I344" s="306">
        <v>32.733333333333327</v>
      </c>
      <c r="J344" s="306">
        <v>32.966666666666669</v>
      </c>
      <c r="K344" s="305">
        <v>32.5</v>
      </c>
      <c r="L344" s="305">
        <v>31.9</v>
      </c>
      <c r="M344" s="305">
        <v>49.5017</v>
      </c>
      <c r="N344" s="1"/>
      <c r="O344" s="1"/>
    </row>
    <row r="345" spans="1:15" ht="12.75" customHeight="1">
      <c r="A345" s="30">
        <v>335</v>
      </c>
      <c r="B345" s="315" t="s">
        <v>534</v>
      </c>
      <c r="C345" s="305">
        <v>104.05</v>
      </c>
      <c r="D345" s="306">
        <v>103.89999999999999</v>
      </c>
      <c r="E345" s="306">
        <v>103.14999999999998</v>
      </c>
      <c r="F345" s="306">
        <v>102.24999999999999</v>
      </c>
      <c r="G345" s="306">
        <v>101.49999999999997</v>
      </c>
      <c r="H345" s="306">
        <v>104.79999999999998</v>
      </c>
      <c r="I345" s="306">
        <v>105.55000000000001</v>
      </c>
      <c r="J345" s="306">
        <v>106.44999999999999</v>
      </c>
      <c r="K345" s="305">
        <v>104.65</v>
      </c>
      <c r="L345" s="305">
        <v>103</v>
      </c>
      <c r="M345" s="305">
        <v>1.58897</v>
      </c>
      <c r="N345" s="1"/>
      <c r="O345" s="1"/>
    </row>
    <row r="346" spans="1:15" ht="12.75" customHeight="1">
      <c r="A346" s="30">
        <v>336</v>
      </c>
      <c r="B346" s="315" t="s">
        <v>465</v>
      </c>
      <c r="C346" s="305">
        <v>1927.75</v>
      </c>
      <c r="D346" s="306">
        <v>1914.7666666666667</v>
      </c>
      <c r="E346" s="306">
        <v>1872.9833333333333</v>
      </c>
      <c r="F346" s="306">
        <v>1818.2166666666667</v>
      </c>
      <c r="G346" s="306">
        <v>1776.4333333333334</v>
      </c>
      <c r="H346" s="306">
        <v>1969.5333333333333</v>
      </c>
      <c r="I346" s="306">
        <v>2011.3166666666666</v>
      </c>
      <c r="J346" s="306">
        <v>2066.083333333333</v>
      </c>
      <c r="K346" s="305">
        <v>1956.55</v>
      </c>
      <c r="L346" s="305">
        <v>1860</v>
      </c>
      <c r="M346" s="305">
        <v>4.4929999999999998E-2</v>
      </c>
      <c r="N346" s="1"/>
      <c r="O346" s="1"/>
    </row>
    <row r="347" spans="1:15" ht="12.75" customHeight="1">
      <c r="A347" s="30">
        <v>337</v>
      </c>
      <c r="B347" s="315" t="s">
        <v>460</v>
      </c>
      <c r="C347" s="305">
        <v>83.55</v>
      </c>
      <c r="D347" s="306">
        <v>83.149999999999991</v>
      </c>
      <c r="E347" s="306">
        <v>81.899999999999977</v>
      </c>
      <c r="F347" s="306">
        <v>80.249999999999986</v>
      </c>
      <c r="G347" s="306">
        <v>78.999999999999972</v>
      </c>
      <c r="H347" s="306">
        <v>84.799999999999983</v>
      </c>
      <c r="I347" s="306">
        <v>86.050000000000011</v>
      </c>
      <c r="J347" s="306">
        <v>87.699999999999989</v>
      </c>
      <c r="K347" s="305">
        <v>84.4</v>
      </c>
      <c r="L347" s="305">
        <v>81.5</v>
      </c>
      <c r="M347" s="305">
        <v>91.000979999999998</v>
      </c>
      <c r="N347" s="1"/>
      <c r="O347" s="1"/>
    </row>
    <row r="348" spans="1:15" ht="12.75" customHeight="1">
      <c r="A348" s="30">
        <v>338</v>
      </c>
      <c r="B348" s="315" t="s">
        <v>168</v>
      </c>
      <c r="C348" s="305">
        <v>146.44999999999999</v>
      </c>
      <c r="D348" s="306">
        <v>145.35</v>
      </c>
      <c r="E348" s="306">
        <v>143.85</v>
      </c>
      <c r="F348" s="306">
        <v>141.25</v>
      </c>
      <c r="G348" s="306">
        <v>139.75</v>
      </c>
      <c r="H348" s="306">
        <v>147.94999999999999</v>
      </c>
      <c r="I348" s="306">
        <v>149.44999999999999</v>
      </c>
      <c r="J348" s="306">
        <v>152.04999999999998</v>
      </c>
      <c r="K348" s="305">
        <v>146.85</v>
      </c>
      <c r="L348" s="305">
        <v>142.75</v>
      </c>
      <c r="M348" s="305">
        <v>59.024059999999999</v>
      </c>
      <c r="N348" s="1"/>
      <c r="O348" s="1"/>
    </row>
    <row r="349" spans="1:15" ht="12.75" customHeight="1">
      <c r="A349" s="30">
        <v>339</v>
      </c>
      <c r="B349" s="315" t="s">
        <v>461</v>
      </c>
      <c r="C349" s="305">
        <v>254</v>
      </c>
      <c r="D349" s="306">
        <v>255.03333333333333</v>
      </c>
      <c r="E349" s="306">
        <v>251.21666666666664</v>
      </c>
      <c r="F349" s="306">
        <v>248.43333333333331</v>
      </c>
      <c r="G349" s="306">
        <v>244.61666666666662</v>
      </c>
      <c r="H349" s="306">
        <v>257.81666666666666</v>
      </c>
      <c r="I349" s="306">
        <v>261.63333333333333</v>
      </c>
      <c r="J349" s="306">
        <v>264.41666666666669</v>
      </c>
      <c r="K349" s="305">
        <v>258.85000000000002</v>
      </c>
      <c r="L349" s="305">
        <v>252.25</v>
      </c>
      <c r="M349" s="305">
        <v>7.4415699999999996</v>
      </c>
      <c r="N349" s="1"/>
      <c r="O349" s="1"/>
    </row>
    <row r="350" spans="1:15" ht="12.75" customHeight="1">
      <c r="A350" s="30">
        <v>340</v>
      </c>
      <c r="B350" s="315" t="s">
        <v>170</v>
      </c>
      <c r="C350" s="305">
        <v>149.6</v>
      </c>
      <c r="D350" s="306">
        <v>149.39999999999998</v>
      </c>
      <c r="E350" s="306">
        <v>147.84999999999997</v>
      </c>
      <c r="F350" s="306">
        <v>146.1</v>
      </c>
      <c r="G350" s="306">
        <v>144.54999999999998</v>
      </c>
      <c r="H350" s="306">
        <v>151.14999999999995</v>
      </c>
      <c r="I350" s="306">
        <v>152.69999999999996</v>
      </c>
      <c r="J350" s="306">
        <v>154.44999999999993</v>
      </c>
      <c r="K350" s="305">
        <v>150.94999999999999</v>
      </c>
      <c r="L350" s="305">
        <v>147.65</v>
      </c>
      <c r="M350" s="305">
        <v>178.41739000000001</v>
      </c>
      <c r="N350" s="1"/>
      <c r="O350" s="1"/>
    </row>
    <row r="351" spans="1:15" ht="12.75" customHeight="1">
      <c r="A351" s="30">
        <v>341</v>
      </c>
      <c r="B351" s="315" t="s">
        <v>269</v>
      </c>
      <c r="C351" s="305">
        <v>799.35</v>
      </c>
      <c r="D351" s="306">
        <v>803.41666666666663</v>
      </c>
      <c r="E351" s="306">
        <v>785.83333333333326</v>
      </c>
      <c r="F351" s="306">
        <v>772.31666666666661</v>
      </c>
      <c r="G351" s="306">
        <v>754.73333333333323</v>
      </c>
      <c r="H351" s="306">
        <v>816.93333333333328</v>
      </c>
      <c r="I351" s="306">
        <v>834.51666666666654</v>
      </c>
      <c r="J351" s="306">
        <v>848.0333333333333</v>
      </c>
      <c r="K351" s="305">
        <v>821</v>
      </c>
      <c r="L351" s="305">
        <v>789.9</v>
      </c>
      <c r="M351" s="305">
        <v>9.2212099999999992</v>
      </c>
      <c r="N351" s="1"/>
      <c r="O351" s="1"/>
    </row>
    <row r="352" spans="1:15" ht="12.75" customHeight="1">
      <c r="A352" s="30">
        <v>342</v>
      </c>
      <c r="B352" s="315" t="s">
        <v>466</v>
      </c>
      <c r="C352" s="305">
        <v>3217.45</v>
      </c>
      <c r="D352" s="306">
        <v>3186.0333333333333</v>
      </c>
      <c r="E352" s="306">
        <v>3142.4166666666665</v>
      </c>
      <c r="F352" s="306">
        <v>3067.3833333333332</v>
      </c>
      <c r="G352" s="306">
        <v>3023.7666666666664</v>
      </c>
      <c r="H352" s="306">
        <v>3261.0666666666666</v>
      </c>
      <c r="I352" s="306">
        <v>3304.6833333333334</v>
      </c>
      <c r="J352" s="306">
        <v>3379.7166666666667</v>
      </c>
      <c r="K352" s="305">
        <v>3229.65</v>
      </c>
      <c r="L352" s="305">
        <v>3111</v>
      </c>
      <c r="M352" s="305">
        <v>0.64393999999999996</v>
      </c>
      <c r="N352" s="1"/>
      <c r="O352" s="1"/>
    </row>
    <row r="353" spans="1:15" ht="12.75" customHeight="1">
      <c r="A353" s="30">
        <v>343</v>
      </c>
      <c r="B353" s="315" t="s">
        <v>270</v>
      </c>
      <c r="C353" s="305">
        <v>239.4</v>
      </c>
      <c r="D353" s="306">
        <v>239.19999999999996</v>
      </c>
      <c r="E353" s="306">
        <v>236.89999999999992</v>
      </c>
      <c r="F353" s="306">
        <v>234.39999999999995</v>
      </c>
      <c r="G353" s="306">
        <v>232.09999999999991</v>
      </c>
      <c r="H353" s="306">
        <v>241.69999999999993</v>
      </c>
      <c r="I353" s="306">
        <v>243.99999999999994</v>
      </c>
      <c r="J353" s="306">
        <v>246.49999999999994</v>
      </c>
      <c r="K353" s="305">
        <v>241.5</v>
      </c>
      <c r="L353" s="305">
        <v>236.7</v>
      </c>
      <c r="M353" s="305">
        <v>8.5124600000000008</v>
      </c>
      <c r="N353" s="1"/>
      <c r="O353" s="1"/>
    </row>
    <row r="354" spans="1:15" ht="12.75" customHeight="1">
      <c r="A354" s="30">
        <v>344</v>
      </c>
      <c r="B354" s="315" t="s">
        <v>171</v>
      </c>
      <c r="C354" s="305">
        <v>161.9</v>
      </c>
      <c r="D354" s="306">
        <v>161.93333333333337</v>
      </c>
      <c r="E354" s="306">
        <v>160.06666666666672</v>
      </c>
      <c r="F354" s="306">
        <v>158.23333333333335</v>
      </c>
      <c r="G354" s="306">
        <v>156.3666666666667</v>
      </c>
      <c r="H354" s="306">
        <v>163.76666666666674</v>
      </c>
      <c r="I354" s="306">
        <v>165.63333333333335</v>
      </c>
      <c r="J354" s="306">
        <v>167.46666666666675</v>
      </c>
      <c r="K354" s="305">
        <v>163.80000000000001</v>
      </c>
      <c r="L354" s="305">
        <v>160.1</v>
      </c>
      <c r="M354" s="305">
        <v>72.356539999999995</v>
      </c>
      <c r="N354" s="1"/>
      <c r="O354" s="1"/>
    </row>
    <row r="355" spans="1:15" ht="12.75" customHeight="1">
      <c r="A355" s="30">
        <v>345</v>
      </c>
      <c r="B355" s="315" t="s">
        <v>467</v>
      </c>
      <c r="C355" s="305">
        <v>279.3</v>
      </c>
      <c r="D355" s="306">
        <v>284.08333333333331</v>
      </c>
      <c r="E355" s="306">
        <v>273.26666666666665</v>
      </c>
      <c r="F355" s="306">
        <v>267.23333333333335</v>
      </c>
      <c r="G355" s="306">
        <v>256.41666666666669</v>
      </c>
      <c r="H355" s="306">
        <v>290.11666666666662</v>
      </c>
      <c r="I355" s="306">
        <v>300.93333333333334</v>
      </c>
      <c r="J355" s="306">
        <v>306.96666666666658</v>
      </c>
      <c r="K355" s="305">
        <v>294.89999999999998</v>
      </c>
      <c r="L355" s="305">
        <v>278.05</v>
      </c>
      <c r="M355" s="305">
        <v>1.3346199999999999</v>
      </c>
      <c r="N355" s="1"/>
      <c r="O355" s="1"/>
    </row>
    <row r="356" spans="1:15" ht="12.75" customHeight="1">
      <c r="A356" s="30">
        <v>346</v>
      </c>
      <c r="B356" s="315" t="s">
        <v>172</v>
      </c>
      <c r="C356" s="305">
        <v>42568.6</v>
      </c>
      <c r="D356" s="306">
        <v>42577.566666666673</v>
      </c>
      <c r="E356" s="306">
        <v>42243.133333333346</v>
      </c>
      <c r="F356" s="306">
        <v>41917.666666666672</v>
      </c>
      <c r="G356" s="306">
        <v>41583.233333333344</v>
      </c>
      <c r="H356" s="306">
        <v>42903.033333333347</v>
      </c>
      <c r="I356" s="306">
        <v>43237.466666666682</v>
      </c>
      <c r="J356" s="306">
        <v>43562.933333333349</v>
      </c>
      <c r="K356" s="305">
        <v>42912</v>
      </c>
      <c r="L356" s="305">
        <v>42252.1</v>
      </c>
      <c r="M356" s="305">
        <v>0.17876</v>
      </c>
      <c r="N356" s="1"/>
      <c r="O356" s="1"/>
    </row>
    <row r="357" spans="1:15" ht="12.75" customHeight="1">
      <c r="A357" s="30">
        <v>347</v>
      </c>
      <c r="B357" s="315" t="s">
        <v>857</v>
      </c>
      <c r="C357" s="305">
        <v>113.6</v>
      </c>
      <c r="D357" s="306">
        <v>112.46666666666665</v>
      </c>
      <c r="E357" s="306">
        <v>108.73333333333331</v>
      </c>
      <c r="F357" s="306">
        <v>103.86666666666665</v>
      </c>
      <c r="G357" s="306">
        <v>100.1333333333333</v>
      </c>
      <c r="H357" s="306">
        <v>117.33333333333331</v>
      </c>
      <c r="I357" s="306">
        <v>121.06666666666666</v>
      </c>
      <c r="J357" s="306">
        <v>125.93333333333332</v>
      </c>
      <c r="K357" s="305">
        <v>116.2</v>
      </c>
      <c r="L357" s="305">
        <v>107.6</v>
      </c>
      <c r="M357" s="305">
        <v>12.40907</v>
      </c>
      <c r="N357" s="1"/>
      <c r="O357" s="1"/>
    </row>
    <row r="358" spans="1:15" ht="12.75" customHeight="1">
      <c r="A358" s="30">
        <v>348</v>
      </c>
      <c r="B358" s="315" t="s">
        <v>173</v>
      </c>
      <c r="C358" s="305">
        <v>1916.35</v>
      </c>
      <c r="D358" s="306">
        <v>1920.3166666666666</v>
      </c>
      <c r="E358" s="306">
        <v>1897.6333333333332</v>
      </c>
      <c r="F358" s="306">
        <v>1878.9166666666665</v>
      </c>
      <c r="G358" s="306">
        <v>1856.2333333333331</v>
      </c>
      <c r="H358" s="306">
        <v>1939.0333333333333</v>
      </c>
      <c r="I358" s="306">
        <v>1961.7166666666667</v>
      </c>
      <c r="J358" s="306">
        <v>1980.4333333333334</v>
      </c>
      <c r="K358" s="305">
        <v>1943</v>
      </c>
      <c r="L358" s="305">
        <v>1901.6</v>
      </c>
      <c r="M358" s="305">
        <v>3.2658299999999998</v>
      </c>
      <c r="N358" s="1"/>
      <c r="O358" s="1"/>
    </row>
    <row r="359" spans="1:15" ht="12.75" customHeight="1">
      <c r="A359" s="30">
        <v>349</v>
      </c>
      <c r="B359" s="315" t="s">
        <v>471</v>
      </c>
      <c r="C359" s="305">
        <v>3698.85</v>
      </c>
      <c r="D359" s="306">
        <v>3679.9500000000003</v>
      </c>
      <c r="E359" s="306">
        <v>3640.9000000000005</v>
      </c>
      <c r="F359" s="306">
        <v>3582.9500000000003</v>
      </c>
      <c r="G359" s="306">
        <v>3543.9000000000005</v>
      </c>
      <c r="H359" s="306">
        <v>3737.9000000000005</v>
      </c>
      <c r="I359" s="306">
        <v>3776.9500000000007</v>
      </c>
      <c r="J359" s="306">
        <v>3834.9000000000005</v>
      </c>
      <c r="K359" s="305">
        <v>3719</v>
      </c>
      <c r="L359" s="305">
        <v>3622</v>
      </c>
      <c r="M359" s="305">
        <v>2.0548299999999999</v>
      </c>
      <c r="N359" s="1"/>
      <c r="O359" s="1"/>
    </row>
    <row r="360" spans="1:15" ht="12.75" customHeight="1">
      <c r="A360" s="30">
        <v>350</v>
      </c>
      <c r="B360" s="315" t="s">
        <v>174</v>
      </c>
      <c r="C360" s="305">
        <v>227.95</v>
      </c>
      <c r="D360" s="306">
        <v>225.81666666666663</v>
      </c>
      <c r="E360" s="306">
        <v>223.03333333333327</v>
      </c>
      <c r="F360" s="306">
        <v>218.11666666666665</v>
      </c>
      <c r="G360" s="306">
        <v>215.33333333333329</v>
      </c>
      <c r="H360" s="306">
        <v>230.73333333333326</v>
      </c>
      <c r="I360" s="306">
        <v>233.51666666666662</v>
      </c>
      <c r="J360" s="306">
        <v>238.43333333333325</v>
      </c>
      <c r="K360" s="305">
        <v>228.6</v>
      </c>
      <c r="L360" s="305">
        <v>220.9</v>
      </c>
      <c r="M360" s="305">
        <v>28.703289999999999</v>
      </c>
      <c r="N360" s="1"/>
      <c r="O360" s="1"/>
    </row>
    <row r="361" spans="1:15" ht="12.75" customHeight="1">
      <c r="A361" s="30">
        <v>351</v>
      </c>
      <c r="B361" s="315" t="s">
        <v>175</v>
      </c>
      <c r="C361" s="305">
        <v>108.85</v>
      </c>
      <c r="D361" s="306">
        <v>108.83333333333333</v>
      </c>
      <c r="E361" s="306">
        <v>108.06666666666666</v>
      </c>
      <c r="F361" s="306">
        <v>107.28333333333333</v>
      </c>
      <c r="G361" s="306">
        <v>106.51666666666667</v>
      </c>
      <c r="H361" s="306">
        <v>109.61666666666666</v>
      </c>
      <c r="I361" s="306">
        <v>110.38333333333334</v>
      </c>
      <c r="J361" s="306">
        <v>111.16666666666666</v>
      </c>
      <c r="K361" s="305">
        <v>109.6</v>
      </c>
      <c r="L361" s="305">
        <v>108.05</v>
      </c>
      <c r="M361" s="305">
        <v>21.46331</v>
      </c>
      <c r="N361" s="1"/>
      <c r="O361" s="1"/>
    </row>
    <row r="362" spans="1:15" ht="12.75" customHeight="1">
      <c r="A362" s="30">
        <v>352</v>
      </c>
      <c r="B362" s="315" t="s">
        <v>176</v>
      </c>
      <c r="C362" s="305">
        <v>4353.8999999999996</v>
      </c>
      <c r="D362" s="306">
        <v>4328.0333333333328</v>
      </c>
      <c r="E362" s="306">
        <v>4266.0666666666657</v>
      </c>
      <c r="F362" s="306">
        <v>4178.2333333333327</v>
      </c>
      <c r="G362" s="306">
        <v>4116.2666666666655</v>
      </c>
      <c r="H362" s="306">
        <v>4415.8666666666659</v>
      </c>
      <c r="I362" s="306">
        <v>4477.833333333333</v>
      </c>
      <c r="J362" s="306">
        <v>4565.6666666666661</v>
      </c>
      <c r="K362" s="305">
        <v>4390</v>
      </c>
      <c r="L362" s="305">
        <v>4240.2</v>
      </c>
      <c r="M362" s="305">
        <v>0.12604000000000001</v>
      </c>
      <c r="N362" s="1"/>
      <c r="O362" s="1"/>
    </row>
    <row r="363" spans="1:15" ht="12.75" customHeight="1">
      <c r="A363" s="30">
        <v>353</v>
      </c>
      <c r="B363" s="315" t="s">
        <v>273</v>
      </c>
      <c r="C363" s="305">
        <v>13177.2</v>
      </c>
      <c r="D363" s="306">
        <v>13125.616666666667</v>
      </c>
      <c r="E363" s="306">
        <v>13051.583333333334</v>
      </c>
      <c r="F363" s="306">
        <v>12925.966666666667</v>
      </c>
      <c r="G363" s="306">
        <v>12851.933333333334</v>
      </c>
      <c r="H363" s="306">
        <v>13251.233333333334</v>
      </c>
      <c r="I363" s="306">
        <v>13325.266666666666</v>
      </c>
      <c r="J363" s="306">
        <v>13450.883333333333</v>
      </c>
      <c r="K363" s="305">
        <v>13199.65</v>
      </c>
      <c r="L363" s="305">
        <v>13000</v>
      </c>
      <c r="M363" s="305">
        <v>1.4080000000000001E-2</v>
      </c>
      <c r="N363" s="1"/>
      <c r="O363" s="1"/>
    </row>
    <row r="364" spans="1:15" ht="12.75" customHeight="1">
      <c r="A364" s="30">
        <v>354</v>
      </c>
      <c r="B364" s="315" t="s">
        <v>478</v>
      </c>
      <c r="C364" s="305">
        <v>4366.3500000000004</v>
      </c>
      <c r="D364" s="306">
        <v>4362.5833333333339</v>
      </c>
      <c r="E364" s="306">
        <v>4347.6166666666677</v>
      </c>
      <c r="F364" s="306">
        <v>4328.8833333333341</v>
      </c>
      <c r="G364" s="306">
        <v>4313.9166666666679</v>
      </c>
      <c r="H364" s="306">
        <v>4381.3166666666675</v>
      </c>
      <c r="I364" s="306">
        <v>4396.2833333333347</v>
      </c>
      <c r="J364" s="306">
        <v>4415.0166666666673</v>
      </c>
      <c r="K364" s="305">
        <v>4377.55</v>
      </c>
      <c r="L364" s="305">
        <v>4343.8500000000004</v>
      </c>
      <c r="M364" s="305">
        <v>1.6580000000000001E-2</v>
      </c>
      <c r="N364" s="1"/>
      <c r="O364" s="1"/>
    </row>
    <row r="365" spans="1:15" ht="12.75" customHeight="1">
      <c r="A365" s="30">
        <v>355</v>
      </c>
      <c r="B365" s="315" t="s">
        <v>473</v>
      </c>
      <c r="C365" s="305">
        <v>1094.4000000000001</v>
      </c>
      <c r="D365" s="306">
        <v>1072.7333333333333</v>
      </c>
      <c r="E365" s="306">
        <v>1043.7166666666667</v>
      </c>
      <c r="F365" s="306">
        <v>993.0333333333333</v>
      </c>
      <c r="G365" s="306">
        <v>964.01666666666665</v>
      </c>
      <c r="H365" s="306">
        <v>1123.4166666666667</v>
      </c>
      <c r="I365" s="306">
        <v>1152.4333333333336</v>
      </c>
      <c r="J365" s="306">
        <v>1203.1166666666668</v>
      </c>
      <c r="K365" s="305">
        <v>1101.75</v>
      </c>
      <c r="L365" s="305">
        <v>1022.05</v>
      </c>
      <c r="M365" s="305">
        <v>1.69211</v>
      </c>
      <c r="N365" s="1"/>
      <c r="O365" s="1"/>
    </row>
    <row r="366" spans="1:15" ht="12.75" customHeight="1">
      <c r="A366" s="30">
        <v>356</v>
      </c>
      <c r="B366" s="315" t="s">
        <v>177</v>
      </c>
      <c r="C366" s="305">
        <v>2139.4499999999998</v>
      </c>
      <c r="D366" s="306">
        <v>2125.7000000000003</v>
      </c>
      <c r="E366" s="306">
        <v>2104.1000000000004</v>
      </c>
      <c r="F366" s="306">
        <v>2068.75</v>
      </c>
      <c r="G366" s="306">
        <v>2047.15</v>
      </c>
      <c r="H366" s="306">
        <v>2161.0500000000006</v>
      </c>
      <c r="I366" s="306">
        <v>2182.65</v>
      </c>
      <c r="J366" s="306">
        <v>2218.0000000000009</v>
      </c>
      <c r="K366" s="305">
        <v>2147.3000000000002</v>
      </c>
      <c r="L366" s="305">
        <v>2090.35</v>
      </c>
      <c r="M366" s="305">
        <v>5.8652800000000003</v>
      </c>
      <c r="N366" s="1"/>
      <c r="O366" s="1"/>
    </row>
    <row r="367" spans="1:15" ht="12.75" customHeight="1">
      <c r="A367" s="30">
        <v>357</v>
      </c>
      <c r="B367" s="315" t="s">
        <v>178</v>
      </c>
      <c r="C367" s="305">
        <v>2618.35</v>
      </c>
      <c r="D367" s="306">
        <v>2637.15</v>
      </c>
      <c r="E367" s="306">
        <v>2585.3000000000002</v>
      </c>
      <c r="F367" s="306">
        <v>2552.25</v>
      </c>
      <c r="G367" s="306">
        <v>2500.4</v>
      </c>
      <c r="H367" s="306">
        <v>2670.2000000000003</v>
      </c>
      <c r="I367" s="306">
        <v>2722.0499999999997</v>
      </c>
      <c r="J367" s="306">
        <v>2755.1000000000004</v>
      </c>
      <c r="K367" s="305">
        <v>2689</v>
      </c>
      <c r="L367" s="305">
        <v>2604.1</v>
      </c>
      <c r="M367" s="305">
        <v>2.4415800000000001</v>
      </c>
      <c r="N367" s="1"/>
      <c r="O367" s="1"/>
    </row>
    <row r="368" spans="1:15" ht="12.75" customHeight="1">
      <c r="A368" s="30">
        <v>358</v>
      </c>
      <c r="B368" s="315" t="s">
        <v>179</v>
      </c>
      <c r="C368" s="305">
        <v>29.95</v>
      </c>
      <c r="D368" s="306">
        <v>29.849999999999998</v>
      </c>
      <c r="E368" s="306">
        <v>29.649999999999995</v>
      </c>
      <c r="F368" s="306">
        <v>29.349999999999998</v>
      </c>
      <c r="G368" s="306">
        <v>29.149999999999995</v>
      </c>
      <c r="H368" s="306">
        <v>30.149999999999995</v>
      </c>
      <c r="I368" s="306">
        <v>30.349999999999998</v>
      </c>
      <c r="J368" s="306">
        <v>30.649999999999995</v>
      </c>
      <c r="K368" s="305">
        <v>30.05</v>
      </c>
      <c r="L368" s="305">
        <v>29.55</v>
      </c>
      <c r="M368" s="305">
        <v>247.93799000000001</v>
      </c>
      <c r="N368" s="1"/>
      <c r="O368" s="1"/>
    </row>
    <row r="369" spans="1:15" ht="12.75" customHeight="1">
      <c r="A369" s="30">
        <v>359</v>
      </c>
      <c r="B369" s="315" t="s">
        <v>469</v>
      </c>
      <c r="C369" s="305">
        <v>337.9</v>
      </c>
      <c r="D369" s="306">
        <v>337.84999999999997</v>
      </c>
      <c r="E369" s="306">
        <v>334.04999999999995</v>
      </c>
      <c r="F369" s="306">
        <v>330.2</v>
      </c>
      <c r="G369" s="306">
        <v>326.39999999999998</v>
      </c>
      <c r="H369" s="306">
        <v>341.69999999999993</v>
      </c>
      <c r="I369" s="306">
        <v>345.5</v>
      </c>
      <c r="J369" s="306">
        <v>349.34999999999991</v>
      </c>
      <c r="K369" s="305">
        <v>341.65</v>
      </c>
      <c r="L369" s="305">
        <v>334</v>
      </c>
      <c r="M369" s="305">
        <v>0.86158000000000001</v>
      </c>
      <c r="N369" s="1"/>
      <c r="O369" s="1"/>
    </row>
    <row r="370" spans="1:15" ht="12.75" customHeight="1">
      <c r="A370" s="30">
        <v>360</v>
      </c>
      <c r="B370" s="315" t="s">
        <v>470</v>
      </c>
      <c r="C370" s="305">
        <v>251.4</v>
      </c>
      <c r="D370" s="306">
        <v>250.51666666666665</v>
      </c>
      <c r="E370" s="306">
        <v>247.3833333333333</v>
      </c>
      <c r="F370" s="306">
        <v>243.36666666666665</v>
      </c>
      <c r="G370" s="306">
        <v>240.23333333333329</v>
      </c>
      <c r="H370" s="306">
        <v>254.5333333333333</v>
      </c>
      <c r="I370" s="306">
        <v>257.66666666666663</v>
      </c>
      <c r="J370" s="306">
        <v>261.68333333333328</v>
      </c>
      <c r="K370" s="305">
        <v>253.65</v>
      </c>
      <c r="L370" s="305">
        <v>246.5</v>
      </c>
      <c r="M370" s="305">
        <v>1.2572300000000001</v>
      </c>
      <c r="N370" s="1"/>
      <c r="O370" s="1"/>
    </row>
    <row r="371" spans="1:15" ht="12.75" customHeight="1">
      <c r="A371" s="30">
        <v>361</v>
      </c>
      <c r="B371" s="315" t="s">
        <v>271</v>
      </c>
      <c r="C371" s="305">
        <v>2556.5500000000002</v>
      </c>
      <c r="D371" s="306">
        <v>2548.9500000000003</v>
      </c>
      <c r="E371" s="306">
        <v>2528.4000000000005</v>
      </c>
      <c r="F371" s="306">
        <v>2500.2500000000005</v>
      </c>
      <c r="G371" s="306">
        <v>2479.7000000000007</v>
      </c>
      <c r="H371" s="306">
        <v>2577.1000000000004</v>
      </c>
      <c r="I371" s="306">
        <v>2597.6500000000005</v>
      </c>
      <c r="J371" s="306">
        <v>2625.8</v>
      </c>
      <c r="K371" s="305">
        <v>2569.5</v>
      </c>
      <c r="L371" s="305">
        <v>2520.8000000000002</v>
      </c>
      <c r="M371" s="305">
        <v>1.5937699999999999</v>
      </c>
      <c r="N371" s="1"/>
      <c r="O371" s="1"/>
    </row>
    <row r="372" spans="1:15" ht="12.75" customHeight="1">
      <c r="A372" s="30">
        <v>362</v>
      </c>
      <c r="B372" s="315" t="s">
        <v>474</v>
      </c>
      <c r="C372" s="305">
        <v>729.7</v>
      </c>
      <c r="D372" s="306">
        <v>731.55000000000007</v>
      </c>
      <c r="E372" s="306">
        <v>713.10000000000014</v>
      </c>
      <c r="F372" s="306">
        <v>696.50000000000011</v>
      </c>
      <c r="G372" s="306">
        <v>678.05000000000018</v>
      </c>
      <c r="H372" s="306">
        <v>748.15000000000009</v>
      </c>
      <c r="I372" s="306">
        <v>766.60000000000014</v>
      </c>
      <c r="J372" s="306">
        <v>783.2</v>
      </c>
      <c r="K372" s="305">
        <v>750</v>
      </c>
      <c r="L372" s="305">
        <v>714.95</v>
      </c>
      <c r="M372" s="305">
        <v>1.64334</v>
      </c>
      <c r="N372" s="1"/>
      <c r="O372" s="1"/>
    </row>
    <row r="373" spans="1:15" ht="12.75" customHeight="1">
      <c r="A373" s="30">
        <v>363</v>
      </c>
      <c r="B373" s="315" t="s">
        <v>475</v>
      </c>
      <c r="C373" s="305">
        <v>2370.3000000000002</v>
      </c>
      <c r="D373" s="306">
        <v>2376.8333333333335</v>
      </c>
      <c r="E373" s="306">
        <v>2338.4666666666672</v>
      </c>
      <c r="F373" s="306">
        <v>2306.6333333333337</v>
      </c>
      <c r="G373" s="306">
        <v>2268.2666666666673</v>
      </c>
      <c r="H373" s="306">
        <v>2408.666666666667</v>
      </c>
      <c r="I373" s="306">
        <v>2447.0333333333328</v>
      </c>
      <c r="J373" s="306">
        <v>2478.8666666666668</v>
      </c>
      <c r="K373" s="305">
        <v>2415.1999999999998</v>
      </c>
      <c r="L373" s="305">
        <v>2345</v>
      </c>
      <c r="M373" s="305">
        <v>2.0064700000000002</v>
      </c>
      <c r="N373" s="1"/>
      <c r="O373" s="1"/>
    </row>
    <row r="374" spans="1:15" ht="12.75" customHeight="1">
      <c r="A374" s="30">
        <v>364</v>
      </c>
      <c r="B374" s="315" t="s">
        <v>841</v>
      </c>
      <c r="C374" s="305">
        <v>243.7</v>
      </c>
      <c r="D374" s="306">
        <v>245.19999999999996</v>
      </c>
      <c r="E374" s="306">
        <v>239.29999999999993</v>
      </c>
      <c r="F374" s="306">
        <v>234.89999999999998</v>
      </c>
      <c r="G374" s="306">
        <v>228.99999999999994</v>
      </c>
      <c r="H374" s="306">
        <v>249.59999999999991</v>
      </c>
      <c r="I374" s="306">
        <v>255.49999999999994</v>
      </c>
      <c r="J374" s="306">
        <v>259.89999999999986</v>
      </c>
      <c r="K374" s="305">
        <v>251.1</v>
      </c>
      <c r="L374" s="305">
        <v>240.8</v>
      </c>
      <c r="M374" s="305">
        <v>40.491120000000002</v>
      </c>
      <c r="N374" s="1"/>
      <c r="O374" s="1"/>
    </row>
    <row r="375" spans="1:15" ht="12.75" customHeight="1">
      <c r="A375" s="30">
        <v>365</v>
      </c>
      <c r="B375" s="315" t="s">
        <v>180</v>
      </c>
      <c r="C375" s="305">
        <v>229.05</v>
      </c>
      <c r="D375" s="306">
        <v>229.63333333333333</v>
      </c>
      <c r="E375" s="306">
        <v>226.16666666666666</v>
      </c>
      <c r="F375" s="306">
        <v>223.28333333333333</v>
      </c>
      <c r="G375" s="306">
        <v>219.81666666666666</v>
      </c>
      <c r="H375" s="306">
        <v>232.51666666666665</v>
      </c>
      <c r="I375" s="306">
        <v>235.98333333333335</v>
      </c>
      <c r="J375" s="306">
        <v>238.86666666666665</v>
      </c>
      <c r="K375" s="305">
        <v>233.1</v>
      </c>
      <c r="L375" s="305">
        <v>226.75</v>
      </c>
      <c r="M375" s="305">
        <v>113.61211</v>
      </c>
      <c r="N375" s="1"/>
      <c r="O375" s="1"/>
    </row>
    <row r="376" spans="1:15" ht="12.75" customHeight="1">
      <c r="A376" s="30">
        <v>366</v>
      </c>
      <c r="B376" s="315" t="s">
        <v>290</v>
      </c>
      <c r="C376" s="305">
        <v>3081.7</v>
      </c>
      <c r="D376" s="306">
        <v>3104.5666666666671</v>
      </c>
      <c r="E376" s="306">
        <v>3052.1333333333341</v>
      </c>
      <c r="F376" s="306">
        <v>3022.5666666666671</v>
      </c>
      <c r="G376" s="306">
        <v>2970.1333333333341</v>
      </c>
      <c r="H376" s="306">
        <v>3134.1333333333341</v>
      </c>
      <c r="I376" s="306">
        <v>3186.5666666666675</v>
      </c>
      <c r="J376" s="306">
        <v>3216.1333333333341</v>
      </c>
      <c r="K376" s="305">
        <v>3157</v>
      </c>
      <c r="L376" s="305">
        <v>3075</v>
      </c>
      <c r="M376" s="305">
        <v>0.12814</v>
      </c>
      <c r="N376" s="1"/>
      <c r="O376" s="1"/>
    </row>
    <row r="377" spans="1:15" ht="12.75" customHeight="1">
      <c r="A377" s="30">
        <v>367</v>
      </c>
      <c r="B377" s="315" t="s">
        <v>842</v>
      </c>
      <c r="C377" s="305">
        <v>362.8</v>
      </c>
      <c r="D377" s="306">
        <v>362.88333333333338</v>
      </c>
      <c r="E377" s="306">
        <v>355.91666666666674</v>
      </c>
      <c r="F377" s="306">
        <v>349.03333333333336</v>
      </c>
      <c r="G377" s="306">
        <v>342.06666666666672</v>
      </c>
      <c r="H377" s="306">
        <v>369.76666666666677</v>
      </c>
      <c r="I377" s="306">
        <v>376.73333333333335</v>
      </c>
      <c r="J377" s="306">
        <v>383.61666666666679</v>
      </c>
      <c r="K377" s="305">
        <v>369.85</v>
      </c>
      <c r="L377" s="305">
        <v>356</v>
      </c>
      <c r="M377" s="305">
        <v>9.0703300000000002</v>
      </c>
      <c r="N377" s="1"/>
      <c r="O377" s="1"/>
    </row>
    <row r="378" spans="1:15" ht="12.75" customHeight="1">
      <c r="A378" s="30">
        <v>368</v>
      </c>
      <c r="B378" s="315" t="s">
        <v>272</v>
      </c>
      <c r="C378" s="305">
        <v>441.85</v>
      </c>
      <c r="D378" s="306">
        <v>436.25</v>
      </c>
      <c r="E378" s="306">
        <v>428.1</v>
      </c>
      <c r="F378" s="306">
        <v>414.35</v>
      </c>
      <c r="G378" s="306">
        <v>406.20000000000005</v>
      </c>
      <c r="H378" s="306">
        <v>450</v>
      </c>
      <c r="I378" s="306">
        <v>458.15</v>
      </c>
      <c r="J378" s="306">
        <v>471.9</v>
      </c>
      <c r="K378" s="305">
        <v>444.4</v>
      </c>
      <c r="L378" s="305">
        <v>422.5</v>
      </c>
      <c r="M378" s="305">
        <v>3.2732800000000002</v>
      </c>
      <c r="N378" s="1"/>
      <c r="O378" s="1"/>
    </row>
    <row r="379" spans="1:15" ht="12.75" customHeight="1">
      <c r="A379" s="30">
        <v>369</v>
      </c>
      <c r="B379" s="315" t="s">
        <v>476</v>
      </c>
      <c r="C379" s="305">
        <v>634.9</v>
      </c>
      <c r="D379" s="306">
        <v>636.33333333333337</v>
      </c>
      <c r="E379" s="306">
        <v>623.56666666666672</v>
      </c>
      <c r="F379" s="306">
        <v>612.23333333333335</v>
      </c>
      <c r="G379" s="306">
        <v>599.4666666666667</v>
      </c>
      <c r="H379" s="306">
        <v>647.66666666666674</v>
      </c>
      <c r="I379" s="306">
        <v>660.43333333333339</v>
      </c>
      <c r="J379" s="306">
        <v>671.76666666666677</v>
      </c>
      <c r="K379" s="305">
        <v>649.1</v>
      </c>
      <c r="L379" s="305">
        <v>625</v>
      </c>
      <c r="M379" s="305">
        <v>2.65469</v>
      </c>
      <c r="N379" s="1"/>
      <c r="O379" s="1"/>
    </row>
    <row r="380" spans="1:15" ht="12.75" customHeight="1">
      <c r="A380" s="30">
        <v>370</v>
      </c>
      <c r="B380" s="315" t="s">
        <v>477</v>
      </c>
      <c r="C380" s="305">
        <v>112.1</v>
      </c>
      <c r="D380" s="306">
        <v>112.7</v>
      </c>
      <c r="E380" s="306">
        <v>111</v>
      </c>
      <c r="F380" s="306">
        <v>109.89999999999999</v>
      </c>
      <c r="G380" s="306">
        <v>108.19999999999999</v>
      </c>
      <c r="H380" s="306">
        <v>113.80000000000001</v>
      </c>
      <c r="I380" s="306">
        <v>115.50000000000003</v>
      </c>
      <c r="J380" s="306">
        <v>116.60000000000002</v>
      </c>
      <c r="K380" s="305">
        <v>114.4</v>
      </c>
      <c r="L380" s="305">
        <v>111.6</v>
      </c>
      <c r="M380" s="305">
        <v>0.72253999999999996</v>
      </c>
      <c r="N380" s="1"/>
      <c r="O380" s="1"/>
    </row>
    <row r="381" spans="1:15" ht="12.75" customHeight="1">
      <c r="A381" s="30">
        <v>371</v>
      </c>
      <c r="B381" s="315" t="s">
        <v>182</v>
      </c>
      <c r="C381" s="305">
        <v>1823.85</v>
      </c>
      <c r="D381" s="306">
        <v>1805.4166666666667</v>
      </c>
      <c r="E381" s="306">
        <v>1780.8333333333335</v>
      </c>
      <c r="F381" s="306">
        <v>1737.8166666666668</v>
      </c>
      <c r="G381" s="306">
        <v>1713.2333333333336</v>
      </c>
      <c r="H381" s="306">
        <v>1848.4333333333334</v>
      </c>
      <c r="I381" s="306">
        <v>1873.0166666666669</v>
      </c>
      <c r="J381" s="306">
        <v>1916.0333333333333</v>
      </c>
      <c r="K381" s="305">
        <v>1830</v>
      </c>
      <c r="L381" s="305">
        <v>1762.4</v>
      </c>
      <c r="M381" s="305">
        <v>7.5098500000000001</v>
      </c>
      <c r="N381" s="1"/>
      <c r="O381" s="1"/>
    </row>
    <row r="382" spans="1:15" ht="12.75" customHeight="1">
      <c r="A382" s="30">
        <v>372</v>
      </c>
      <c r="B382" s="315" t="s">
        <v>479</v>
      </c>
      <c r="C382" s="305">
        <v>655.5</v>
      </c>
      <c r="D382" s="306">
        <v>648.83333333333337</v>
      </c>
      <c r="E382" s="306">
        <v>637.66666666666674</v>
      </c>
      <c r="F382" s="306">
        <v>619.83333333333337</v>
      </c>
      <c r="G382" s="306">
        <v>608.66666666666674</v>
      </c>
      <c r="H382" s="306">
        <v>666.66666666666674</v>
      </c>
      <c r="I382" s="306">
        <v>677.83333333333348</v>
      </c>
      <c r="J382" s="306">
        <v>695.66666666666674</v>
      </c>
      <c r="K382" s="305">
        <v>660</v>
      </c>
      <c r="L382" s="305">
        <v>631</v>
      </c>
      <c r="M382" s="305">
        <v>0.77644000000000002</v>
      </c>
      <c r="N382" s="1"/>
      <c r="O382" s="1"/>
    </row>
    <row r="383" spans="1:15" ht="12.75" customHeight="1">
      <c r="A383" s="30">
        <v>373</v>
      </c>
      <c r="B383" s="315" t="s">
        <v>481</v>
      </c>
      <c r="C383" s="305">
        <v>839.5</v>
      </c>
      <c r="D383" s="306">
        <v>835.35</v>
      </c>
      <c r="E383" s="306">
        <v>827.65000000000009</v>
      </c>
      <c r="F383" s="306">
        <v>815.80000000000007</v>
      </c>
      <c r="G383" s="306">
        <v>808.10000000000014</v>
      </c>
      <c r="H383" s="306">
        <v>847.2</v>
      </c>
      <c r="I383" s="306">
        <v>854.90000000000009</v>
      </c>
      <c r="J383" s="306">
        <v>866.75</v>
      </c>
      <c r="K383" s="305">
        <v>843.05</v>
      </c>
      <c r="L383" s="305">
        <v>823.5</v>
      </c>
      <c r="M383" s="305">
        <v>1.9296199999999999</v>
      </c>
      <c r="N383" s="1"/>
      <c r="O383" s="1"/>
    </row>
    <row r="384" spans="1:15" ht="12.75" customHeight="1">
      <c r="A384" s="30">
        <v>374</v>
      </c>
      <c r="B384" s="315" t="s">
        <v>843</v>
      </c>
      <c r="C384" s="305">
        <v>97.7</v>
      </c>
      <c r="D384" s="306">
        <v>97.90000000000002</v>
      </c>
      <c r="E384" s="306">
        <v>96.900000000000034</v>
      </c>
      <c r="F384" s="306">
        <v>96.100000000000009</v>
      </c>
      <c r="G384" s="306">
        <v>95.100000000000023</v>
      </c>
      <c r="H384" s="306">
        <v>98.700000000000045</v>
      </c>
      <c r="I384" s="306">
        <v>99.700000000000017</v>
      </c>
      <c r="J384" s="306">
        <v>100.50000000000006</v>
      </c>
      <c r="K384" s="305">
        <v>98.9</v>
      </c>
      <c r="L384" s="305">
        <v>97.1</v>
      </c>
      <c r="M384" s="305">
        <v>3.5114399999999999</v>
      </c>
      <c r="N384" s="1"/>
      <c r="O384" s="1"/>
    </row>
    <row r="385" spans="1:15" ht="12.75" customHeight="1">
      <c r="A385" s="30">
        <v>375</v>
      </c>
      <c r="B385" s="315" t="s">
        <v>483</v>
      </c>
      <c r="C385" s="305">
        <v>162.5</v>
      </c>
      <c r="D385" s="306">
        <v>161.51666666666665</v>
      </c>
      <c r="E385" s="306">
        <v>157.08333333333331</v>
      </c>
      <c r="F385" s="306">
        <v>151.66666666666666</v>
      </c>
      <c r="G385" s="306">
        <v>147.23333333333332</v>
      </c>
      <c r="H385" s="306">
        <v>166.93333333333331</v>
      </c>
      <c r="I385" s="306">
        <v>171.36666666666665</v>
      </c>
      <c r="J385" s="306">
        <v>176.7833333333333</v>
      </c>
      <c r="K385" s="305">
        <v>165.95</v>
      </c>
      <c r="L385" s="305">
        <v>156.1</v>
      </c>
      <c r="M385" s="305">
        <v>25.292339999999999</v>
      </c>
      <c r="N385" s="1"/>
      <c r="O385" s="1"/>
    </row>
    <row r="386" spans="1:15" ht="12.75" customHeight="1">
      <c r="A386" s="30">
        <v>376</v>
      </c>
      <c r="B386" s="315" t="s">
        <v>484</v>
      </c>
      <c r="C386" s="305">
        <v>572.75</v>
      </c>
      <c r="D386" s="306">
        <v>573.63333333333333</v>
      </c>
      <c r="E386" s="306">
        <v>569.31666666666661</v>
      </c>
      <c r="F386" s="306">
        <v>565.88333333333333</v>
      </c>
      <c r="G386" s="306">
        <v>561.56666666666661</v>
      </c>
      <c r="H386" s="306">
        <v>577.06666666666661</v>
      </c>
      <c r="I386" s="306">
        <v>581.38333333333344</v>
      </c>
      <c r="J386" s="306">
        <v>584.81666666666661</v>
      </c>
      <c r="K386" s="305">
        <v>577.95000000000005</v>
      </c>
      <c r="L386" s="305">
        <v>570.20000000000005</v>
      </c>
      <c r="M386" s="305">
        <v>0.42431000000000002</v>
      </c>
      <c r="N386" s="1"/>
      <c r="O386" s="1"/>
    </row>
    <row r="387" spans="1:15" ht="12.75" customHeight="1">
      <c r="A387" s="30">
        <v>377</v>
      </c>
      <c r="B387" s="315" t="s">
        <v>485</v>
      </c>
      <c r="C387" s="305">
        <v>199.85</v>
      </c>
      <c r="D387" s="306">
        <v>200.38333333333333</v>
      </c>
      <c r="E387" s="306">
        <v>197.91666666666666</v>
      </c>
      <c r="F387" s="306">
        <v>195.98333333333332</v>
      </c>
      <c r="G387" s="306">
        <v>193.51666666666665</v>
      </c>
      <c r="H387" s="306">
        <v>202.31666666666666</v>
      </c>
      <c r="I387" s="306">
        <v>204.78333333333336</v>
      </c>
      <c r="J387" s="306">
        <v>206.71666666666667</v>
      </c>
      <c r="K387" s="305">
        <v>202.85</v>
      </c>
      <c r="L387" s="305">
        <v>198.45</v>
      </c>
      <c r="M387" s="305">
        <v>4.2402800000000003</v>
      </c>
      <c r="N387" s="1"/>
      <c r="O387" s="1"/>
    </row>
    <row r="388" spans="1:15" ht="12.75" customHeight="1">
      <c r="A388" s="30">
        <v>378</v>
      </c>
      <c r="B388" s="315" t="s">
        <v>183</v>
      </c>
      <c r="C388" s="305">
        <v>691.7</v>
      </c>
      <c r="D388" s="306">
        <v>691.43333333333339</v>
      </c>
      <c r="E388" s="306">
        <v>685.36666666666679</v>
      </c>
      <c r="F388" s="306">
        <v>679.03333333333342</v>
      </c>
      <c r="G388" s="306">
        <v>672.96666666666681</v>
      </c>
      <c r="H388" s="306">
        <v>697.76666666666677</v>
      </c>
      <c r="I388" s="306">
        <v>703.83333333333337</v>
      </c>
      <c r="J388" s="306">
        <v>710.16666666666674</v>
      </c>
      <c r="K388" s="305">
        <v>697.5</v>
      </c>
      <c r="L388" s="305">
        <v>685.1</v>
      </c>
      <c r="M388" s="305">
        <v>3.6871700000000001</v>
      </c>
      <c r="N388" s="1"/>
      <c r="O388" s="1"/>
    </row>
    <row r="389" spans="1:15" ht="12.75" customHeight="1">
      <c r="A389" s="30">
        <v>379</v>
      </c>
      <c r="B389" s="315" t="s">
        <v>487</v>
      </c>
      <c r="C389" s="305">
        <v>2586.6</v>
      </c>
      <c r="D389" s="306">
        <v>2571.2833333333333</v>
      </c>
      <c r="E389" s="306">
        <v>2542.5666666666666</v>
      </c>
      <c r="F389" s="306">
        <v>2498.5333333333333</v>
      </c>
      <c r="G389" s="306">
        <v>2469.8166666666666</v>
      </c>
      <c r="H389" s="306">
        <v>2615.3166666666666</v>
      </c>
      <c r="I389" s="306">
        <v>2644.0333333333328</v>
      </c>
      <c r="J389" s="306">
        <v>2688.0666666666666</v>
      </c>
      <c r="K389" s="305">
        <v>2600</v>
      </c>
      <c r="L389" s="305">
        <v>2527.25</v>
      </c>
      <c r="M389" s="305">
        <v>0.45726</v>
      </c>
      <c r="N389" s="1"/>
      <c r="O389" s="1"/>
    </row>
    <row r="390" spans="1:15" ht="12.75" customHeight="1">
      <c r="A390" s="30">
        <v>380</v>
      </c>
      <c r="B390" s="315" t="s">
        <v>858</v>
      </c>
      <c r="C390" s="305">
        <v>98</v>
      </c>
      <c r="D390" s="306">
        <v>97.116666666666674</v>
      </c>
      <c r="E390" s="306">
        <v>95.233333333333348</v>
      </c>
      <c r="F390" s="306">
        <v>92.466666666666669</v>
      </c>
      <c r="G390" s="306">
        <v>90.583333333333343</v>
      </c>
      <c r="H390" s="306">
        <v>99.883333333333354</v>
      </c>
      <c r="I390" s="306">
        <v>101.76666666666668</v>
      </c>
      <c r="J390" s="306">
        <v>104.53333333333336</v>
      </c>
      <c r="K390" s="305">
        <v>99</v>
      </c>
      <c r="L390" s="305">
        <v>94.35</v>
      </c>
      <c r="M390" s="305">
        <v>7.4275599999999997</v>
      </c>
      <c r="N390" s="1"/>
      <c r="O390" s="1"/>
    </row>
    <row r="391" spans="1:15" ht="12.75" customHeight="1">
      <c r="A391" s="30">
        <v>381</v>
      </c>
      <c r="B391" s="315" t="s">
        <v>184</v>
      </c>
      <c r="C391" s="305">
        <v>117.05</v>
      </c>
      <c r="D391" s="306">
        <v>116.45</v>
      </c>
      <c r="E391" s="306">
        <v>114.65</v>
      </c>
      <c r="F391" s="306">
        <v>112.25</v>
      </c>
      <c r="G391" s="306">
        <v>110.45</v>
      </c>
      <c r="H391" s="306">
        <v>118.85000000000001</v>
      </c>
      <c r="I391" s="306">
        <v>120.64999999999999</v>
      </c>
      <c r="J391" s="306">
        <v>123.05000000000001</v>
      </c>
      <c r="K391" s="305">
        <v>118.25</v>
      </c>
      <c r="L391" s="305">
        <v>114.05</v>
      </c>
      <c r="M391" s="305">
        <v>109.29646</v>
      </c>
      <c r="N391" s="1"/>
      <c r="O391" s="1"/>
    </row>
    <row r="392" spans="1:15" ht="12.75" customHeight="1">
      <c r="A392" s="30">
        <v>382</v>
      </c>
      <c r="B392" s="315" t="s">
        <v>486</v>
      </c>
      <c r="C392" s="305">
        <v>101.4</v>
      </c>
      <c r="D392" s="306">
        <v>100.73333333333333</v>
      </c>
      <c r="E392" s="306">
        <v>98.966666666666669</v>
      </c>
      <c r="F392" s="306">
        <v>96.533333333333331</v>
      </c>
      <c r="G392" s="306">
        <v>94.766666666666666</v>
      </c>
      <c r="H392" s="306">
        <v>103.16666666666667</v>
      </c>
      <c r="I392" s="306">
        <v>104.93333333333335</v>
      </c>
      <c r="J392" s="306">
        <v>107.36666666666667</v>
      </c>
      <c r="K392" s="305">
        <v>102.5</v>
      </c>
      <c r="L392" s="305">
        <v>98.3</v>
      </c>
      <c r="M392" s="305">
        <v>81.07508</v>
      </c>
      <c r="N392" s="1"/>
      <c r="O392" s="1"/>
    </row>
    <row r="393" spans="1:15" ht="12.75" customHeight="1">
      <c r="A393" s="30">
        <v>383</v>
      </c>
      <c r="B393" s="315" t="s">
        <v>185</v>
      </c>
      <c r="C393" s="305">
        <v>117.75</v>
      </c>
      <c r="D393" s="306">
        <v>117.60000000000001</v>
      </c>
      <c r="E393" s="306">
        <v>116.95000000000002</v>
      </c>
      <c r="F393" s="306">
        <v>116.15</v>
      </c>
      <c r="G393" s="306">
        <v>115.50000000000001</v>
      </c>
      <c r="H393" s="306">
        <v>118.40000000000002</v>
      </c>
      <c r="I393" s="306">
        <v>119.05000000000003</v>
      </c>
      <c r="J393" s="306">
        <v>119.85000000000002</v>
      </c>
      <c r="K393" s="305">
        <v>118.25</v>
      </c>
      <c r="L393" s="305">
        <v>116.8</v>
      </c>
      <c r="M393" s="305">
        <v>18.991530000000001</v>
      </c>
      <c r="N393" s="1"/>
      <c r="O393" s="1"/>
    </row>
    <row r="394" spans="1:15" ht="12.75" customHeight="1">
      <c r="A394" s="30">
        <v>384</v>
      </c>
      <c r="B394" s="315" t="s">
        <v>488</v>
      </c>
      <c r="C394" s="305">
        <v>143.19999999999999</v>
      </c>
      <c r="D394" s="306">
        <v>141.95000000000002</v>
      </c>
      <c r="E394" s="306">
        <v>139.40000000000003</v>
      </c>
      <c r="F394" s="306">
        <v>135.60000000000002</v>
      </c>
      <c r="G394" s="306">
        <v>133.05000000000004</v>
      </c>
      <c r="H394" s="306">
        <v>145.75000000000003</v>
      </c>
      <c r="I394" s="306">
        <v>148.30000000000004</v>
      </c>
      <c r="J394" s="306">
        <v>152.10000000000002</v>
      </c>
      <c r="K394" s="305">
        <v>144.5</v>
      </c>
      <c r="L394" s="305">
        <v>138.15</v>
      </c>
      <c r="M394" s="305">
        <v>15.17609</v>
      </c>
      <c r="N394" s="1"/>
      <c r="O394" s="1"/>
    </row>
    <row r="395" spans="1:15" ht="12.75" customHeight="1">
      <c r="A395" s="30">
        <v>385</v>
      </c>
      <c r="B395" s="315" t="s">
        <v>489</v>
      </c>
      <c r="C395" s="305">
        <v>1000.15</v>
      </c>
      <c r="D395" s="306">
        <v>1001.1</v>
      </c>
      <c r="E395" s="306">
        <v>994.05000000000007</v>
      </c>
      <c r="F395" s="306">
        <v>987.95</v>
      </c>
      <c r="G395" s="306">
        <v>980.90000000000009</v>
      </c>
      <c r="H395" s="306">
        <v>1007.2</v>
      </c>
      <c r="I395" s="306">
        <v>1014.25</v>
      </c>
      <c r="J395" s="306">
        <v>1020.35</v>
      </c>
      <c r="K395" s="305">
        <v>1008.15</v>
      </c>
      <c r="L395" s="305">
        <v>995</v>
      </c>
      <c r="M395" s="305">
        <v>0.92083000000000004</v>
      </c>
      <c r="N395" s="1"/>
      <c r="O395" s="1"/>
    </row>
    <row r="396" spans="1:15" ht="12.75" customHeight="1">
      <c r="A396" s="30">
        <v>386</v>
      </c>
      <c r="B396" s="315" t="s">
        <v>186</v>
      </c>
      <c r="C396" s="305">
        <v>2624.45</v>
      </c>
      <c r="D396" s="306">
        <v>2590.2833333333333</v>
      </c>
      <c r="E396" s="306">
        <v>2536.1666666666665</v>
      </c>
      <c r="F396" s="306">
        <v>2447.8833333333332</v>
      </c>
      <c r="G396" s="306">
        <v>2393.7666666666664</v>
      </c>
      <c r="H396" s="306">
        <v>2678.5666666666666</v>
      </c>
      <c r="I396" s="306">
        <v>2732.6833333333334</v>
      </c>
      <c r="J396" s="306">
        <v>2820.9666666666667</v>
      </c>
      <c r="K396" s="305">
        <v>2644.4</v>
      </c>
      <c r="L396" s="305">
        <v>2502</v>
      </c>
      <c r="M396" s="305">
        <v>100.57508</v>
      </c>
      <c r="N396" s="1"/>
      <c r="O396" s="1"/>
    </row>
    <row r="397" spans="1:15" ht="12.75" customHeight="1">
      <c r="A397" s="30">
        <v>387</v>
      </c>
      <c r="B397" s="315" t="s">
        <v>844</v>
      </c>
      <c r="C397" s="305">
        <v>600.9</v>
      </c>
      <c r="D397" s="306">
        <v>601.28333333333342</v>
      </c>
      <c r="E397" s="306">
        <v>597.06666666666683</v>
      </c>
      <c r="F397" s="306">
        <v>593.23333333333346</v>
      </c>
      <c r="G397" s="306">
        <v>589.01666666666688</v>
      </c>
      <c r="H397" s="306">
        <v>605.11666666666679</v>
      </c>
      <c r="I397" s="306">
        <v>609.33333333333326</v>
      </c>
      <c r="J397" s="306">
        <v>613.16666666666674</v>
      </c>
      <c r="K397" s="305">
        <v>605.5</v>
      </c>
      <c r="L397" s="305">
        <v>597.45000000000005</v>
      </c>
      <c r="M397" s="305">
        <v>1.15364</v>
      </c>
      <c r="N397" s="1"/>
      <c r="O397" s="1"/>
    </row>
    <row r="398" spans="1:15" ht="12.75" customHeight="1">
      <c r="A398" s="30">
        <v>388</v>
      </c>
      <c r="B398" s="315" t="s">
        <v>480</v>
      </c>
      <c r="C398" s="305">
        <v>251.1</v>
      </c>
      <c r="D398" s="306">
        <v>249.68333333333331</v>
      </c>
      <c r="E398" s="306">
        <v>247.41666666666663</v>
      </c>
      <c r="F398" s="306">
        <v>243.73333333333332</v>
      </c>
      <c r="G398" s="306">
        <v>241.46666666666664</v>
      </c>
      <c r="H398" s="306">
        <v>253.36666666666662</v>
      </c>
      <c r="I398" s="306">
        <v>255.63333333333333</v>
      </c>
      <c r="J398" s="306">
        <v>259.31666666666661</v>
      </c>
      <c r="K398" s="305">
        <v>251.95</v>
      </c>
      <c r="L398" s="305">
        <v>246</v>
      </c>
      <c r="M398" s="305">
        <v>1.0523800000000001</v>
      </c>
      <c r="N398" s="1"/>
      <c r="O398" s="1"/>
    </row>
    <row r="399" spans="1:15" ht="12.75" customHeight="1">
      <c r="A399" s="30">
        <v>389</v>
      </c>
      <c r="B399" s="315" t="s">
        <v>490</v>
      </c>
      <c r="C399" s="305">
        <v>888.75</v>
      </c>
      <c r="D399" s="306">
        <v>890.7833333333333</v>
      </c>
      <c r="E399" s="306">
        <v>873.71666666666658</v>
      </c>
      <c r="F399" s="306">
        <v>858.68333333333328</v>
      </c>
      <c r="G399" s="306">
        <v>841.61666666666656</v>
      </c>
      <c r="H399" s="306">
        <v>905.81666666666661</v>
      </c>
      <c r="I399" s="306">
        <v>922.88333333333321</v>
      </c>
      <c r="J399" s="306">
        <v>937.91666666666663</v>
      </c>
      <c r="K399" s="305">
        <v>907.85</v>
      </c>
      <c r="L399" s="305">
        <v>875.75</v>
      </c>
      <c r="M399" s="305">
        <v>0.49024000000000001</v>
      </c>
      <c r="N399" s="1"/>
      <c r="O399" s="1"/>
    </row>
    <row r="400" spans="1:15" ht="12.75" customHeight="1">
      <c r="A400" s="30">
        <v>390</v>
      </c>
      <c r="B400" s="315" t="s">
        <v>491</v>
      </c>
      <c r="C400" s="305">
        <v>1285.9000000000001</v>
      </c>
      <c r="D400" s="306">
        <v>1273.05</v>
      </c>
      <c r="E400" s="306">
        <v>1244.0999999999999</v>
      </c>
      <c r="F400" s="306">
        <v>1202.3</v>
      </c>
      <c r="G400" s="306">
        <v>1173.3499999999999</v>
      </c>
      <c r="H400" s="306">
        <v>1314.85</v>
      </c>
      <c r="I400" s="306">
        <v>1343.8000000000002</v>
      </c>
      <c r="J400" s="306">
        <v>1385.6</v>
      </c>
      <c r="K400" s="305">
        <v>1302</v>
      </c>
      <c r="L400" s="305">
        <v>1231.25</v>
      </c>
      <c r="M400" s="305">
        <v>9.9510900000000007</v>
      </c>
      <c r="N400" s="1"/>
      <c r="O400" s="1"/>
    </row>
    <row r="401" spans="1:15" ht="12.75" customHeight="1">
      <c r="A401" s="30">
        <v>391</v>
      </c>
      <c r="B401" s="315" t="s">
        <v>482</v>
      </c>
      <c r="C401" s="305">
        <v>31.85</v>
      </c>
      <c r="D401" s="306">
        <v>31.850000000000005</v>
      </c>
      <c r="E401" s="306">
        <v>31.600000000000009</v>
      </c>
      <c r="F401" s="306">
        <v>31.350000000000005</v>
      </c>
      <c r="G401" s="306">
        <v>31.100000000000009</v>
      </c>
      <c r="H401" s="306">
        <v>32.100000000000009</v>
      </c>
      <c r="I401" s="306">
        <v>32.35</v>
      </c>
      <c r="J401" s="306">
        <v>32.600000000000009</v>
      </c>
      <c r="K401" s="305">
        <v>32.1</v>
      </c>
      <c r="L401" s="305">
        <v>31.6</v>
      </c>
      <c r="M401" s="305">
        <v>7.7716099999999999</v>
      </c>
      <c r="N401" s="1"/>
      <c r="O401" s="1"/>
    </row>
    <row r="402" spans="1:15" ht="12.75" customHeight="1">
      <c r="A402" s="30">
        <v>392</v>
      </c>
      <c r="B402" s="315" t="s">
        <v>187</v>
      </c>
      <c r="C402" s="305">
        <v>83</v>
      </c>
      <c r="D402" s="306">
        <v>82.683333333333323</v>
      </c>
      <c r="E402" s="306">
        <v>81.916666666666643</v>
      </c>
      <c r="F402" s="306">
        <v>80.833333333333314</v>
      </c>
      <c r="G402" s="306">
        <v>80.066666666666634</v>
      </c>
      <c r="H402" s="306">
        <v>83.766666666666652</v>
      </c>
      <c r="I402" s="306">
        <v>84.533333333333331</v>
      </c>
      <c r="J402" s="306">
        <v>85.61666666666666</v>
      </c>
      <c r="K402" s="305">
        <v>83.45</v>
      </c>
      <c r="L402" s="305">
        <v>81.599999999999994</v>
      </c>
      <c r="M402" s="305">
        <v>300.11005999999998</v>
      </c>
      <c r="N402" s="1"/>
      <c r="O402" s="1"/>
    </row>
    <row r="403" spans="1:15" ht="12.75" customHeight="1">
      <c r="A403" s="30">
        <v>393</v>
      </c>
      <c r="B403" s="315" t="s">
        <v>275</v>
      </c>
      <c r="C403" s="305">
        <v>6579.15</v>
      </c>
      <c r="D403" s="306">
        <v>6599</v>
      </c>
      <c r="E403" s="306">
        <v>6548.15</v>
      </c>
      <c r="F403" s="306">
        <v>6517.15</v>
      </c>
      <c r="G403" s="306">
        <v>6466.2999999999993</v>
      </c>
      <c r="H403" s="306">
        <v>6630</v>
      </c>
      <c r="I403" s="306">
        <v>6680.85</v>
      </c>
      <c r="J403" s="306">
        <v>6711.85</v>
      </c>
      <c r="K403" s="305">
        <v>6649.85</v>
      </c>
      <c r="L403" s="305">
        <v>6568</v>
      </c>
      <c r="M403" s="305">
        <v>6.6339999999999996E-2</v>
      </c>
      <c r="N403" s="1"/>
      <c r="O403" s="1"/>
    </row>
    <row r="404" spans="1:15" ht="12.75" customHeight="1">
      <c r="A404" s="30">
        <v>394</v>
      </c>
      <c r="B404" s="315" t="s">
        <v>274</v>
      </c>
      <c r="C404" s="305">
        <v>741.4</v>
      </c>
      <c r="D404" s="306">
        <v>738.88333333333333</v>
      </c>
      <c r="E404" s="306">
        <v>732.76666666666665</v>
      </c>
      <c r="F404" s="306">
        <v>724.13333333333333</v>
      </c>
      <c r="G404" s="306">
        <v>718.01666666666665</v>
      </c>
      <c r="H404" s="306">
        <v>747.51666666666665</v>
      </c>
      <c r="I404" s="306">
        <v>753.63333333333321</v>
      </c>
      <c r="J404" s="306">
        <v>762.26666666666665</v>
      </c>
      <c r="K404" s="305">
        <v>745</v>
      </c>
      <c r="L404" s="305">
        <v>730.25</v>
      </c>
      <c r="M404" s="305">
        <v>9.8377700000000008</v>
      </c>
      <c r="N404" s="1"/>
      <c r="O404" s="1"/>
    </row>
    <row r="405" spans="1:15" ht="12.75" customHeight="1">
      <c r="A405" s="30">
        <v>395</v>
      </c>
      <c r="B405" s="315" t="s">
        <v>188</v>
      </c>
      <c r="C405" s="305">
        <v>1071.3499999999999</v>
      </c>
      <c r="D405" s="306">
        <v>1072.0666666666666</v>
      </c>
      <c r="E405" s="306">
        <v>1060.6333333333332</v>
      </c>
      <c r="F405" s="306">
        <v>1049.9166666666665</v>
      </c>
      <c r="G405" s="306">
        <v>1038.4833333333331</v>
      </c>
      <c r="H405" s="306">
        <v>1082.7833333333333</v>
      </c>
      <c r="I405" s="306">
        <v>1094.2166666666667</v>
      </c>
      <c r="J405" s="306">
        <v>1104.9333333333334</v>
      </c>
      <c r="K405" s="305">
        <v>1083.5</v>
      </c>
      <c r="L405" s="305">
        <v>1061.3499999999999</v>
      </c>
      <c r="M405" s="305">
        <v>9.4117499999999996</v>
      </c>
      <c r="N405" s="1"/>
      <c r="O405" s="1"/>
    </row>
    <row r="406" spans="1:15" ht="12.75" customHeight="1">
      <c r="A406" s="30">
        <v>396</v>
      </c>
      <c r="B406" s="315" t="s">
        <v>189</v>
      </c>
      <c r="C406" s="305">
        <v>462.4</v>
      </c>
      <c r="D406" s="306">
        <v>460.18333333333334</v>
      </c>
      <c r="E406" s="306">
        <v>456.36666666666667</v>
      </c>
      <c r="F406" s="306">
        <v>450.33333333333331</v>
      </c>
      <c r="G406" s="306">
        <v>446.51666666666665</v>
      </c>
      <c r="H406" s="306">
        <v>466.2166666666667</v>
      </c>
      <c r="I406" s="306">
        <v>470.03333333333342</v>
      </c>
      <c r="J406" s="306">
        <v>476.06666666666672</v>
      </c>
      <c r="K406" s="305">
        <v>464</v>
      </c>
      <c r="L406" s="305">
        <v>454.15</v>
      </c>
      <c r="M406" s="305">
        <v>135.96860000000001</v>
      </c>
      <c r="N406" s="1"/>
      <c r="O406" s="1"/>
    </row>
    <row r="407" spans="1:15" ht="12.75" customHeight="1">
      <c r="A407" s="30">
        <v>397</v>
      </c>
      <c r="B407" s="315" t="s">
        <v>495</v>
      </c>
      <c r="C407" s="305">
        <v>2117.65</v>
      </c>
      <c r="D407" s="306">
        <v>2110.9499999999998</v>
      </c>
      <c r="E407" s="306">
        <v>2026.8999999999996</v>
      </c>
      <c r="F407" s="306">
        <v>1936.1499999999999</v>
      </c>
      <c r="G407" s="306">
        <v>1852.0999999999997</v>
      </c>
      <c r="H407" s="306">
        <v>2201.6999999999998</v>
      </c>
      <c r="I407" s="306">
        <v>2285.75</v>
      </c>
      <c r="J407" s="306">
        <v>2376.4999999999995</v>
      </c>
      <c r="K407" s="305">
        <v>2195</v>
      </c>
      <c r="L407" s="305">
        <v>2020.2</v>
      </c>
      <c r="M407" s="305">
        <v>0.76043000000000005</v>
      </c>
      <c r="N407" s="1"/>
      <c r="O407" s="1"/>
    </row>
    <row r="408" spans="1:15" ht="12.75" customHeight="1">
      <c r="A408" s="30">
        <v>398</v>
      </c>
      <c r="B408" s="315" t="s">
        <v>496</v>
      </c>
      <c r="C408" s="305">
        <v>122.8</v>
      </c>
      <c r="D408" s="306">
        <v>122.06666666666666</v>
      </c>
      <c r="E408" s="306">
        <v>119.43333333333332</v>
      </c>
      <c r="F408" s="306">
        <v>116.06666666666666</v>
      </c>
      <c r="G408" s="306">
        <v>113.43333333333332</v>
      </c>
      <c r="H408" s="306">
        <v>125.43333333333332</v>
      </c>
      <c r="I408" s="306">
        <v>128.06666666666666</v>
      </c>
      <c r="J408" s="306">
        <v>131.43333333333334</v>
      </c>
      <c r="K408" s="305">
        <v>124.7</v>
      </c>
      <c r="L408" s="305">
        <v>118.7</v>
      </c>
      <c r="M408" s="305">
        <v>6.0165300000000004</v>
      </c>
      <c r="N408" s="1"/>
      <c r="O408" s="1"/>
    </row>
    <row r="409" spans="1:15" ht="12.75" customHeight="1">
      <c r="A409" s="30">
        <v>399</v>
      </c>
      <c r="B409" s="315" t="s">
        <v>501</v>
      </c>
      <c r="C409" s="305">
        <v>121.6</v>
      </c>
      <c r="D409" s="306">
        <v>122.01666666666665</v>
      </c>
      <c r="E409" s="306">
        <v>120.23333333333331</v>
      </c>
      <c r="F409" s="306">
        <v>118.86666666666666</v>
      </c>
      <c r="G409" s="306">
        <v>117.08333333333331</v>
      </c>
      <c r="H409" s="306">
        <v>123.3833333333333</v>
      </c>
      <c r="I409" s="306">
        <v>125.16666666666666</v>
      </c>
      <c r="J409" s="306">
        <v>126.53333333333329</v>
      </c>
      <c r="K409" s="305">
        <v>123.8</v>
      </c>
      <c r="L409" s="305">
        <v>120.65</v>
      </c>
      <c r="M409" s="305">
        <v>12.109</v>
      </c>
      <c r="N409" s="1"/>
      <c r="O409" s="1"/>
    </row>
    <row r="410" spans="1:15" ht="12.75" customHeight="1">
      <c r="A410" s="30">
        <v>400</v>
      </c>
      <c r="B410" s="315" t="s">
        <v>497</v>
      </c>
      <c r="C410" s="305">
        <v>114.7</v>
      </c>
      <c r="D410" s="306">
        <v>114.76666666666667</v>
      </c>
      <c r="E410" s="306">
        <v>113.18333333333334</v>
      </c>
      <c r="F410" s="306">
        <v>111.66666666666667</v>
      </c>
      <c r="G410" s="306">
        <v>110.08333333333334</v>
      </c>
      <c r="H410" s="306">
        <v>116.28333333333333</v>
      </c>
      <c r="I410" s="306">
        <v>117.86666666666667</v>
      </c>
      <c r="J410" s="306">
        <v>119.38333333333333</v>
      </c>
      <c r="K410" s="305">
        <v>116.35</v>
      </c>
      <c r="L410" s="305">
        <v>113.25</v>
      </c>
      <c r="M410" s="305">
        <v>6.5943800000000001</v>
      </c>
      <c r="N410" s="1"/>
      <c r="O410" s="1"/>
    </row>
    <row r="411" spans="1:15" ht="12.75" customHeight="1">
      <c r="A411" s="30">
        <v>401</v>
      </c>
      <c r="B411" s="315" t="s">
        <v>499</v>
      </c>
      <c r="C411" s="305">
        <v>3076.6</v>
      </c>
      <c r="D411" s="306">
        <v>3092.9833333333336</v>
      </c>
      <c r="E411" s="306">
        <v>3038.5666666666671</v>
      </c>
      <c r="F411" s="306">
        <v>3000.5333333333333</v>
      </c>
      <c r="G411" s="306">
        <v>2946.1166666666668</v>
      </c>
      <c r="H411" s="306">
        <v>3131.0166666666673</v>
      </c>
      <c r="I411" s="306">
        <v>3185.4333333333334</v>
      </c>
      <c r="J411" s="306">
        <v>3223.4666666666676</v>
      </c>
      <c r="K411" s="305">
        <v>3147.4</v>
      </c>
      <c r="L411" s="305">
        <v>3054.95</v>
      </c>
      <c r="M411" s="305">
        <v>0.13586999999999999</v>
      </c>
      <c r="N411" s="1"/>
      <c r="O411" s="1"/>
    </row>
    <row r="412" spans="1:15" ht="12.75" customHeight="1">
      <c r="A412" s="30">
        <v>402</v>
      </c>
      <c r="B412" s="315" t="s">
        <v>498</v>
      </c>
      <c r="C412" s="305">
        <v>707.6</v>
      </c>
      <c r="D412" s="306">
        <v>711.69999999999993</v>
      </c>
      <c r="E412" s="306">
        <v>692.39999999999986</v>
      </c>
      <c r="F412" s="306">
        <v>677.19999999999993</v>
      </c>
      <c r="G412" s="306">
        <v>657.89999999999986</v>
      </c>
      <c r="H412" s="306">
        <v>726.89999999999986</v>
      </c>
      <c r="I412" s="306">
        <v>746.19999999999982</v>
      </c>
      <c r="J412" s="306">
        <v>761.39999999999986</v>
      </c>
      <c r="K412" s="305">
        <v>731</v>
      </c>
      <c r="L412" s="305">
        <v>696.5</v>
      </c>
      <c r="M412" s="305">
        <v>4.5849200000000003</v>
      </c>
      <c r="N412" s="1"/>
      <c r="O412" s="1"/>
    </row>
    <row r="413" spans="1:15" ht="12.75" customHeight="1">
      <c r="A413" s="30">
        <v>403</v>
      </c>
      <c r="B413" s="315" t="s">
        <v>500</v>
      </c>
      <c r="C413" s="305">
        <v>421.55</v>
      </c>
      <c r="D413" s="306">
        <v>415.76666666666671</v>
      </c>
      <c r="E413" s="306">
        <v>401.68333333333339</v>
      </c>
      <c r="F413" s="306">
        <v>381.81666666666666</v>
      </c>
      <c r="G413" s="306">
        <v>367.73333333333335</v>
      </c>
      <c r="H413" s="306">
        <v>435.63333333333344</v>
      </c>
      <c r="I413" s="306">
        <v>449.71666666666681</v>
      </c>
      <c r="J413" s="306">
        <v>469.58333333333348</v>
      </c>
      <c r="K413" s="305">
        <v>429.85</v>
      </c>
      <c r="L413" s="305">
        <v>395.9</v>
      </c>
      <c r="M413" s="305">
        <v>0.90697000000000005</v>
      </c>
      <c r="N413" s="1"/>
      <c r="O413" s="1"/>
    </row>
    <row r="414" spans="1:15" ht="12.75" customHeight="1">
      <c r="A414" s="30">
        <v>404</v>
      </c>
      <c r="B414" s="315" t="s">
        <v>190</v>
      </c>
      <c r="C414" s="305">
        <v>22001.200000000001</v>
      </c>
      <c r="D414" s="306">
        <v>22598.783333333336</v>
      </c>
      <c r="E414" s="306">
        <v>21222.566666666673</v>
      </c>
      <c r="F414" s="306">
        <v>20443.933333333338</v>
      </c>
      <c r="G414" s="306">
        <v>19067.716666666674</v>
      </c>
      <c r="H414" s="306">
        <v>23377.416666666672</v>
      </c>
      <c r="I414" s="306">
        <v>24753.633333333339</v>
      </c>
      <c r="J414" s="306">
        <v>25532.26666666667</v>
      </c>
      <c r="K414" s="305">
        <v>23975</v>
      </c>
      <c r="L414" s="305">
        <v>21820.15</v>
      </c>
      <c r="M414" s="305">
        <v>0.50619999999999998</v>
      </c>
      <c r="N414" s="1"/>
      <c r="O414" s="1"/>
    </row>
    <row r="415" spans="1:15" ht="12.75" customHeight="1">
      <c r="A415" s="30">
        <v>405</v>
      </c>
      <c r="B415" s="315" t="s">
        <v>502</v>
      </c>
      <c r="C415" s="305">
        <v>1647.6</v>
      </c>
      <c r="D415" s="306">
        <v>1646.8666666666668</v>
      </c>
      <c r="E415" s="306">
        <v>1631.7333333333336</v>
      </c>
      <c r="F415" s="306">
        <v>1615.8666666666668</v>
      </c>
      <c r="G415" s="306">
        <v>1600.7333333333336</v>
      </c>
      <c r="H415" s="306">
        <v>1662.7333333333336</v>
      </c>
      <c r="I415" s="306">
        <v>1677.8666666666668</v>
      </c>
      <c r="J415" s="306">
        <v>1693.7333333333336</v>
      </c>
      <c r="K415" s="305">
        <v>1662</v>
      </c>
      <c r="L415" s="305">
        <v>1631</v>
      </c>
      <c r="M415" s="305">
        <v>0.20918</v>
      </c>
      <c r="N415" s="1"/>
      <c r="O415" s="1"/>
    </row>
    <row r="416" spans="1:15" ht="12.75" customHeight="1">
      <c r="A416" s="30">
        <v>406</v>
      </c>
      <c r="B416" s="315" t="s">
        <v>191</v>
      </c>
      <c r="C416" s="305">
        <v>2372.3000000000002</v>
      </c>
      <c r="D416" s="306">
        <v>2354.4333333333334</v>
      </c>
      <c r="E416" s="306">
        <v>2328.8666666666668</v>
      </c>
      <c r="F416" s="306">
        <v>2285.4333333333334</v>
      </c>
      <c r="G416" s="306">
        <v>2259.8666666666668</v>
      </c>
      <c r="H416" s="306">
        <v>2397.8666666666668</v>
      </c>
      <c r="I416" s="306">
        <v>2423.4333333333334</v>
      </c>
      <c r="J416" s="306">
        <v>2466.8666666666668</v>
      </c>
      <c r="K416" s="305">
        <v>2380</v>
      </c>
      <c r="L416" s="305">
        <v>2311</v>
      </c>
      <c r="M416" s="305">
        <v>2.5238100000000001</v>
      </c>
      <c r="N416" s="1"/>
      <c r="O416" s="1"/>
    </row>
    <row r="417" spans="1:15" ht="12.75" customHeight="1">
      <c r="A417" s="30">
        <v>407</v>
      </c>
      <c r="B417" s="315" t="s">
        <v>492</v>
      </c>
      <c r="C417" s="305">
        <v>482</v>
      </c>
      <c r="D417" s="306">
        <v>482.3</v>
      </c>
      <c r="E417" s="306">
        <v>478.95000000000005</v>
      </c>
      <c r="F417" s="306">
        <v>475.90000000000003</v>
      </c>
      <c r="G417" s="306">
        <v>472.55000000000007</v>
      </c>
      <c r="H417" s="306">
        <v>485.35</v>
      </c>
      <c r="I417" s="306">
        <v>488.70000000000005</v>
      </c>
      <c r="J417" s="306">
        <v>491.75</v>
      </c>
      <c r="K417" s="305">
        <v>485.65</v>
      </c>
      <c r="L417" s="305">
        <v>479.25</v>
      </c>
      <c r="M417" s="305">
        <v>0.18357999999999999</v>
      </c>
      <c r="N417" s="1"/>
      <c r="O417" s="1"/>
    </row>
    <row r="418" spans="1:15" ht="12.75" customHeight="1">
      <c r="A418" s="30">
        <v>408</v>
      </c>
      <c r="B418" s="315" t="s">
        <v>493</v>
      </c>
      <c r="C418" s="305">
        <v>27.9</v>
      </c>
      <c r="D418" s="306">
        <v>27.883333333333336</v>
      </c>
      <c r="E418" s="306">
        <v>27.716666666666672</v>
      </c>
      <c r="F418" s="306">
        <v>27.533333333333335</v>
      </c>
      <c r="G418" s="306">
        <v>27.366666666666671</v>
      </c>
      <c r="H418" s="306">
        <v>28.066666666666674</v>
      </c>
      <c r="I418" s="306">
        <v>28.233333333333338</v>
      </c>
      <c r="J418" s="306">
        <v>28.416666666666675</v>
      </c>
      <c r="K418" s="305">
        <v>28.05</v>
      </c>
      <c r="L418" s="305">
        <v>27.7</v>
      </c>
      <c r="M418" s="305">
        <v>8.8359400000000008</v>
      </c>
      <c r="N418" s="1"/>
      <c r="O418" s="1"/>
    </row>
    <row r="419" spans="1:15" ht="12.75" customHeight="1">
      <c r="A419" s="30">
        <v>409</v>
      </c>
      <c r="B419" s="315" t="s">
        <v>494</v>
      </c>
      <c r="C419" s="305">
        <v>3193.65</v>
      </c>
      <c r="D419" s="306">
        <v>3175.8666666666663</v>
      </c>
      <c r="E419" s="306">
        <v>3154.7333333333327</v>
      </c>
      <c r="F419" s="306">
        <v>3115.8166666666662</v>
      </c>
      <c r="G419" s="306">
        <v>3094.6833333333325</v>
      </c>
      <c r="H419" s="306">
        <v>3214.7833333333328</v>
      </c>
      <c r="I419" s="306">
        <v>3235.916666666667</v>
      </c>
      <c r="J419" s="306">
        <v>3274.833333333333</v>
      </c>
      <c r="K419" s="305">
        <v>3197</v>
      </c>
      <c r="L419" s="305">
        <v>3136.95</v>
      </c>
      <c r="M419" s="305">
        <v>0.35160000000000002</v>
      </c>
      <c r="N419" s="1"/>
      <c r="O419" s="1"/>
    </row>
    <row r="420" spans="1:15" ht="12.75" customHeight="1">
      <c r="A420" s="30">
        <v>410</v>
      </c>
      <c r="B420" s="315" t="s">
        <v>503</v>
      </c>
      <c r="C420" s="305">
        <v>543.6</v>
      </c>
      <c r="D420" s="306">
        <v>544.5333333333333</v>
      </c>
      <c r="E420" s="306">
        <v>539.06666666666661</v>
      </c>
      <c r="F420" s="306">
        <v>534.5333333333333</v>
      </c>
      <c r="G420" s="306">
        <v>529.06666666666661</v>
      </c>
      <c r="H420" s="306">
        <v>549.06666666666661</v>
      </c>
      <c r="I420" s="306">
        <v>554.5333333333333</v>
      </c>
      <c r="J420" s="306">
        <v>559.06666666666661</v>
      </c>
      <c r="K420" s="305">
        <v>550</v>
      </c>
      <c r="L420" s="305">
        <v>540</v>
      </c>
      <c r="M420" s="305">
        <v>1.5813900000000001</v>
      </c>
      <c r="N420" s="1"/>
      <c r="O420" s="1"/>
    </row>
    <row r="421" spans="1:15" ht="12.75" customHeight="1">
      <c r="A421" s="30">
        <v>411</v>
      </c>
      <c r="B421" s="315" t="s">
        <v>505</v>
      </c>
      <c r="C421" s="305">
        <v>430.65</v>
      </c>
      <c r="D421" s="306">
        <v>432.2166666666667</v>
      </c>
      <c r="E421" s="306">
        <v>424.43333333333339</v>
      </c>
      <c r="F421" s="306">
        <v>418.2166666666667</v>
      </c>
      <c r="G421" s="306">
        <v>410.43333333333339</v>
      </c>
      <c r="H421" s="306">
        <v>438.43333333333339</v>
      </c>
      <c r="I421" s="306">
        <v>446.2166666666667</v>
      </c>
      <c r="J421" s="306">
        <v>452.43333333333339</v>
      </c>
      <c r="K421" s="305">
        <v>440</v>
      </c>
      <c r="L421" s="305">
        <v>426</v>
      </c>
      <c r="M421" s="305">
        <v>0.46787000000000001</v>
      </c>
      <c r="N421" s="1"/>
      <c r="O421" s="1"/>
    </row>
    <row r="422" spans="1:15" ht="12.75" customHeight="1">
      <c r="A422" s="30">
        <v>412</v>
      </c>
      <c r="B422" s="315" t="s">
        <v>504</v>
      </c>
      <c r="C422" s="305">
        <v>2797.35</v>
      </c>
      <c r="D422" s="306">
        <v>2844.5666666666671</v>
      </c>
      <c r="E422" s="306">
        <v>2714.1333333333341</v>
      </c>
      <c r="F422" s="306">
        <v>2630.916666666667</v>
      </c>
      <c r="G422" s="306">
        <v>2500.483333333334</v>
      </c>
      <c r="H422" s="306">
        <v>2927.7833333333342</v>
      </c>
      <c r="I422" s="306">
        <v>3058.2166666666676</v>
      </c>
      <c r="J422" s="306">
        <v>3141.4333333333343</v>
      </c>
      <c r="K422" s="305">
        <v>2975</v>
      </c>
      <c r="L422" s="305">
        <v>2761.35</v>
      </c>
      <c r="M422" s="305">
        <v>0.47070000000000001</v>
      </c>
      <c r="N422" s="1"/>
      <c r="O422" s="1"/>
    </row>
    <row r="423" spans="1:15" ht="12.75" customHeight="1">
      <c r="A423" s="30">
        <v>413</v>
      </c>
      <c r="B423" s="315" t="s">
        <v>859</v>
      </c>
      <c r="C423" s="305">
        <v>555.29999999999995</v>
      </c>
      <c r="D423" s="306">
        <v>559.1</v>
      </c>
      <c r="E423" s="306">
        <v>545.20000000000005</v>
      </c>
      <c r="F423" s="306">
        <v>535.1</v>
      </c>
      <c r="G423" s="306">
        <v>521.20000000000005</v>
      </c>
      <c r="H423" s="306">
        <v>569.20000000000005</v>
      </c>
      <c r="I423" s="306">
        <v>583.09999999999991</v>
      </c>
      <c r="J423" s="306">
        <v>593.20000000000005</v>
      </c>
      <c r="K423" s="305">
        <v>573</v>
      </c>
      <c r="L423" s="305">
        <v>549</v>
      </c>
      <c r="M423" s="305">
        <v>11.49255</v>
      </c>
      <c r="N423" s="1"/>
      <c r="O423" s="1"/>
    </row>
    <row r="424" spans="1:15" ht="12.75" customHeight="1">
      <c r="A424" s="30">
        <v>414</v>
      </c>
      <c r="B424" s="315" t="s">
        <v>506</v>
      </c>
      <c r="C424" s="305">
        <v>671.65</v>
      </c>
      <c r="D424" s="306">
        <v>675.80000000000007</v>
      </c>
      <c r="E424" s="306">
        <v>663.60000000000014</v>
      </c>
      <c r="F424" s="306">
        <v>655.55000000000007</v>
      </c>
      <c r="G424" s="306">
        <v>643.35000000000014</v>
      </c>
      <c r="H424" s="306">
        <v>683.85000000000014</v>
      </c>
      <c r="I424" s="306">
        <v>696.05000000000018</v>
      </c>
      <c r="J424" s="306">
        <v>704.10000000000014</v>
      </c>
      <c r="K424" s="305">
        <v>688</v>
      </c>
      <c r="L424" s="305">
        <v>667.75</v>
      </c>
      <c r="M424" s="305">
        <v>1.2471099999999999</v>
      </c>
      <c r="N424" s="1"/>
      <c r="O424" s="1"/>
    </row>
    <row r="425" spans="1:15" ht="12.75" customHeight="1">
      <c r="A425" s="30">
        <v>415</v>
      </c>
      <c r="B425" s="315" t="s">
        <v>507</v>
      </c>
      <c r="C425" s="305">
        <v>415.3</v>
      </c>
      <c r="D425" s="306">
        <v>415.25</v>
      </c>
      <c r="E425" s="306">
        <v>409.5</v>
      </c>
      <c r="F425" s="306">
        <v>403.7</v>
      </c>
      <c r="G425" s="306">
        <v>397.95</v>
      </c>
      <c r="H425" s="306">
        <v>421.05</v>
      </c>
      <c r="I425" s="306">
        <v>426.8</v>
      </c>
      <c r="J425" s="306">
        <v>432.6</v>
      </c>
      <c r="K425" s="305">
        <v>421</v>
      </c>
      <c r="L425" s="305">
        <v>409.45</v>
      </c>
      <c r="M425" s="305">
        <v>0.65725</v>
      </c>
      <c r="N425" s="1"/>
      <c r="O425" s="1"/>
    </row>
    <row r="426" spans="1:15" ht="12.75" customHeight="1">
      <c r="A426" s="30">
        <v>416</v>
      </c>
      <c r="B426" s="315" t="s">
        <v>515</v>
      </c>
      <c r="C426" s="305">
        <v>223.55</v>
      </c>
      <c r="D426" s="306">
        <v>222.73333333333335</v>
      </c>
      <c r="E426" s="306">
        <v>219.76666666666671</v>
      </c>
      <c r="F426" s="306">
        <v>215.98333333333335</v>
      </c>
      <c r="G426" s="306">
        <v>213.01666666666671</v>
      </c>
      <c r="H426" s="306">
        <v>226.51666666666671</v>
      </c>
      <c r="I426" s="306">
        <v>229.48333333333335</v>
      </c>
      <c r="J426" s="306">
        <v>233.26666666666671</v>
      </c>
      <c r="K426" s="305">
        <v>225.7</v>
      </c>
      <c r="L426" s="305">
        <v>218.95</v>
      </c>
      <c r="M426" s="305">
        <v>5.2706600000000003</v>
      </c>
      <c r="N426" s="1"/>
      <c r="O426" s="1"/>
    </row>
    <row r="427" spans="1:15" ht="12.75" customHeight="1">
      <c r="A427" s="30">
        <v>417</v>
      </c>
      <c r="B427" s="315" t="s">
        <v>508</v>
      </c>
      <c r="C427" s="305">
        <v>49.8</v>
      </c>
      <c r="D427" s="306">
        <v>49.933333333333337</v>
      </c>
      <c r="E427" s="306">
        <v>49.166666666666671</v>
      </c>
      <c r="F427" s="306">
        <v>48.533333333333331</v>
      </c>
      <c r="G427" s="306">
        <v>47.766666666666666</v>
      </c>
      <c r="H427" s="306">
        <v>50.566666666666677</v>
      </c>
      <c r="I427" s="306">
        <v>51.333333333333343</v>
      </c>
      <c r="J427" s="306">
        <v>51.966666666666683</v>
      </c>
      <c r="K427" s="305">
        <v>50.7</v>
      </c>
      <c r="L427" s="305">
        <v>49.3</v>
      </c>
      <c r="M427" s="305">
        <v>13.00939</v>
      </c>
      <c r="N427" s="1"/>
      <c r="O427" s="1"/>
    </row>
    <row r="428" spans="1:15" ht="12.75" customHeight="1">
      <c r="A428" s="30">
        <v>418</v>
      </c>
      <c r="B428" s="315" t="s">
        <v>192</v>
      </c>
      <c r="C428" s="305">
        <v>2337.6999999999998</v>
      </c>
      <c r="D428" s="306">
        <v>2344.8333333333335</v>
      </c>
      <c r="E428" s="306">
        <v>2305.8666666666668</v>
      </c>
      <c r="F428" s="306">
        <v>2274.0333333333333</v>
      </c>
      <c r="G428" s="306">
        <v>2235.0666666666666</v>
      </c>
      <c r="H428" s="306">
        <v>2376.666666666667</v>
      </c>
      <c r="I428" s="306">
        <v>2415.6333333333332</v>
      </c>
      <c r="J428" s="306">
        <v>2447.4666666666672</v>
      </c>
      <c r="K428" s="305">
        <v>2383.8000000000002</v>
      </c>
      <c r="L428" s="305">
        <v>2313</v>
      </c>
      <c r="M428" s="305">
        <v>4.6240300000000003</v>
      </c>
      <c r="N428" s="1"/>
      <c r="O428" s="1"/>
    </row>
    <row r="429" spans="1:15" ht="12.75" customHeight="1">
      <c r="A429" s="30">
        <v>419</v>
      </c>
      <c r="B429" s="315" t="s">
        <v>193</v>
      </c>
      <c r="C429" s="305">
        <v>1096</v>
      </c>
      <c r="D429" s="306">
        <v>1096.2</v>
      </c>
      <c r="E429" s="306">
        <v>1083.4000000000001</v>
      </c>
      <c r="F429" s="306">
        <v>1070.8</v>
      </c>
      <c r="G429" s="306">
        <v>1058</v>
      </c>
      <c r="H429" s="306">
        <v>1108.8000000000002</v>
      </c>
      <c r="I429" s="306">
        <v>1121.5999999999999</v>
      </c>
      <c r="J429" s="306">
        <v>1134.2000000000003</v>
      </c>
      <c r="K429" s="305">
        <v>1109</v>
      </c>
      <c r="L429" s="305">
        <v>1083.5999999999999</v>
      </c>
      <c r="M429" s="305">
        <v>6.5926299999999998</v>
      </c>
      <c r="N429" s="1"/>
      <c r="O429" s="1"/>
    </row>
    <row r="430" spans="1:15" ht="12.75" customHeight="1">
      <c r="A430" s="30">
        <v>420</v>
      </c>
      <c r="B430" s="315" t="s">
        <v>512</v>
      </c>
      <c r="C430" s="305">
        <v>307.75</v>
      </c>
      <c r="D430" s="306">
        <v>303.8</v>
      </c>
      <c r="E430" s="306">
        <v>297.8</v>
      </c>
      <c r="F430" s="306">
        <v>287.85000000000002</v>
      </c>
      <c r="G430" s="306">
        <v>281.85000000000002</v>
      </c>
      <c r="H430" s="306">
        <v>313.75</v>
      </c>
      <c r="I430" s="306">
        <v>319.75</v>
      </c>
      <c r="J430" s="306">
        <v>329.7</v>
      </c>
      <c r="K430" s="305">
        <v>309.8</v>
      </c>
      <c r="L430" s="305">
        <v>293.85000000000002</v>
      </c>
      <c r="M430" s="305">
        <v>7.2966199999999999</v>
      </c>
      <c r="N430" s="1"/>
      <c r="O430" s="1"/>
    </row>
    <row r="431" spans="1:15" ht="12.75" customHeight="1">
      <c r="A431" s="30">
        <v>421</v>
      </c>
      <c r="B431" s="315" t="s">
        <v>509</v>
      </c>
      <c r="C431" s="305">
        <v>90.15</v>
      </c>
      <c r="D431" s="306">
        <v>90.95</v>
      </c>
      <c r="E431" s="306">
        <v>89</v>
      </c>
      <c r="F431" s="306">
        <v>87.85</v>
      </c>
      <c r="G431" s="306">
        <v>85.899999999999991</v>
      </c>
      <c r="H431" s="306">
        <v>92.100000000000009</v>
      </c>
      <c r="I431" s="306">
        <v>94.050000000000026</v>
      </c>
      <c r="J431" s="306">
        <v>95.200000000000017</v>
      </c>
      <c r="K431" s="305">
        <v>92.9</v>
      </c>
      <c r="L431" s="305">
        <v>89.8</v>
      </c>
      <c r="M431" s="305">
        <v>1.1736500000000001</v>
      </c>
      <c r="N431" s="1"/>
      <c r="O431" s="1"/>
    </row>
    <row r="432" spans="1:15" ht="12.75" customHeight="1">
      <c r="A432" s="30">
        <v>422</v>
      </c>
      <c r="B432" s="315" t="s">
        <v>511</v>
      </c>
      <c r="C432" s="305">
        <v>168.7</v>
      </c>
      <c r="D432" s="306">
        <v>170.23333333333332</v>
      </c>
      <c r="E432" s="306">
        <v>166.21666666666664</v>
      </c>
      <c r="F432" s="306">
        <v>163.73333333333332</v>
      </c>
      <c r="G432" s="306">
        <v>159.71666666666664</v>
      </c>
      <c r="H432" s="306">
        <v>172.71666666666664</v>
      </c>
      <c r="I432" s="306">
        <v>176.73333333333335</v>
      </c>
      <c r="J432" s="306">
        <v>179.21666666666664</v>
      </c>
      <c r="K432" s="305">
        <v>174.25</v>
      </c>
      <c r="L432" s="305">
        <v>167.75</v>
      </c>
      <c r="M432" s="305">
        <v>5.3910400000000003</v>
      </c>
      <c r="N432" s="1"/>
      <c r="O432" s="1"/>
    </row>
    <row r="433" spans="1:15" ht="12.75" customHeight="1">
      <c r="A433" s="30">
        <v>423</v>
      </c>
      <c r="B433" s="315" t="s">
        <v>513</v>
      </c>
      <c r="C433" s="305">
        <v>476</v>
      </c>
      <c r="D433" s="306">
        <v>478.86666666666662</v>
      </c>
      <c r="E433" s="306">
        <v>465.53333333333325</v>
      </c>
      <c r="F433" s="306">
        <v>455.06666666666661</v>
      </c>
      <c r="G433" s="306">
        <v>441.73333333333323</v>
      </c>
      <c r="H433" s="306">
        <v>489.33333333333326</v>
      </c>
      <c r="I433" s="306">
        <v>502.66666666666663</v>
      </c>
      <c r="J433" s="306">
        <v>513.13333333333321</v>
      </c>
      <c r="K433" s="305">
        <v>492.2</v>
      </c>
      <c r="L433" s="305">
        <v>468.4</v>
      </c>
      <c r="M433" s="305">
        <v>5.1882000000000001</v>
      </c>
      <c r="N433" s="1"/>
      <c r="O433" s="1"/>
    </row>
    <row r="434" spans="1:15" ht="12.75" customHeight="1">
      <c r="A434" s="30">
        <v>424</v>
      </c>
      <c r="B434" s="315" t="s">
        <v>514</v>
      </c>
      <c r="C434" s="305">
        <v>442.5</v>
      </c>
      <c r="D434" s="306">
        <v>443.09999999999997</v>
      </c>
      <c r="E434" s="306">
        <v>437.39999999999992</v>
      </c>
      <c r="F434" s="306">
        <v>432.29999999999995</v>
      </c>
      <c r="G434" s="306">
        <v>426.59999999999991</v>
      </c>
      <c r="H434" s="306">
        <v>448.19999999999993</v>
      </c>
      <c r="I434" s="306">
        <v>453.9</v>
      </c>
      <c r="J434" s="306">
        <v>458.99999999999994</v>
      </c>
      <c r="K434" s="305">
        <v>448.8</v>
      </c>
      <c r="L434" s="305">
        <v>438</v>
      </c>
      <c r="M434" s="305">
        <v>2.2225799999999998</v>
      </c>
      <c r="N434" s="1"/>
      <c r="O434" s="1"/>
    </row>
    <row r="435" spans="1:15" ht="12.75" customHeight="1">
      <c r="A435" s="30">
        <v>425</v>
      </c>
      <c r="B435" s="315" t="s">
        <v>516</v>
      </c>
      <c r="C435" s="305">
        <v>1802.95</v>
      </c>
      <c r="D435" s="306">
        <v>1797.9833333333336</v>
      </c>
      <c r="E435" s="306">
        <v>1782.8166666666671</v>
      </c>
      <c r="F435" s="306">
        <v>1762.6833333333334</v>
      </c>
      <c r="G435" s="306">
        <v>1747.5166666666669</v>
      </c>
      <c r="H435" s="306">
        <v>1818.1166666666672</v>
      </c>
      <c r="I435" s="306">
        <v>1833.2833333333338</v>
      </c>
      <c r="J435" s="306">
        <v>1853.4166666666674</v>
      </c>
      <c r="K435" s="305">
        <v>1813.15</v>
      </c>
      <c r="L435" s="305">
        <v>1777.85</v>
      </c>
      <c r="M435" s="305">
        <v>0.10967</v>
      </c>
      <c r="N435" s="1"/>
      <c r="O435" s="1"/>
    </row>
    <row r="436" spans="1:15" ht="12.75" customHeight="1">
      <c r="A436" s="30">
        <v>426</v>
      </c>
      <c r="B436" s="315" t="s">
        <v>517</v>
      </c>
      <c r="C436" s="305">
        <v>717.7</v>
      </c>
      <c r="D436" s="306">
        <v>717.98333333333323</v>
      </c>
      <c r="E436" s="306">
        <v>712.71666666666647</v>
      </c>
      <c r="F436" s="306">
        <v>707.73333333333323</v>
      </c>
      <c r="G436" s="306">
        <v>702.46666666666647</v>
      </c>
      <c r="H436" s="306">
        <v>722.96666666666647</v>
      </c>
      <c r="I436" s="306">
        <v>728.23333333333312</v>
      </c>
      <c r="J436" s="306">
        <v>733.21666666666647</v>
      </c>
      <c r="K436" s="305">
        <v>723.25</v>
      </c>
      <c r="L436" s="305">
        <v>713</v>
      </c>
      <c r="M436" s="305">
        <v>0.14712</v>
      </c>
      <c r="N436" s="1"/>
      <c r="O436" s="1"/>
    </row>
    <row r="437" spans="1:15" ht="12.75" customHeight="1">
      <c r="A437" s="30">
        <v>427</v>
      </c>
      <c r="B437" s="315" t="s">
        <v>194</v>
      </c>
      <c r="C437" s="305">
        <v>915.65</v>
      </c>
      <c r="D437" s="306">
        <v>907.46666666666658</v>
      </c>
      <c r="E437" s="306">
        <v>897.23333333333312</v>
      </c>
      <c r="F437" s="306">
        <v>878.81666666666649</v>
      </c>
      <c r="G437" s="306">
        <v>868.58333333333303</v>
      </c>
      <c r="H437" s="306">
        <v>925.88333333333321</v>
      </c>
      <c r="I437" s="306">
        <v>936.11666666666656</v>
      </c>
      <c r="J437" s="306">
        <v>954.5333333333333</v>
      </c>
      <c r="K437" s="305">
        <v>917.7</v>
      </c>
      <c r="L437" s="305">
        <v>889.05</v>
      </c>
      <c r="M437" s="305">
        <v>28.779170000000001</v>
      </c>
      <c r="N437" s="1"/>
      <c r="O437" s="1"/>
    </row>
    <row r="438" spans="1:15" ht="12.75" customHeight="1">
      <c r="A438" s="30">
        <v>428</v>
      </c>
      <c r="B438" s="315" t="s">
        <v>518</v>
      </c>
      <c r="C438" s="305">
        <v>444.3</v>
      </c>
      <c r="D438" s="306">
        <v>440.41666666666669</v>
      </c>
      <c r="E438" s="306">
        <v>428.78333333333336</v>
      </c>
      <c r="F438" s="306">
        <v>413.26666666666665</v>
      </c>
      <c r="G438" s="306">
        <v>401.63333333333333</v>
      </c>
      <c r="H438" s="306">
        <v>455.93333333333339</v>
      </c>
      <c r="I438" s="306">
        <v>467.56666666666672</v>
      </c>
      <c r="J438" s="306">
        <v>483.08333333333343</v>
      </c>
      <c r="K438" s="305">
        <v>452.05</v>
      </c>
      <c r="L438" s="305">
        <v>424.9</v>
      </c>
      <c r="M438" s="305">
        <v>8.7374799999999997</v>
      </c>
      <c r="N438" s="1"/>
      <c r="O438" s="1"/>
    </row>
    <row r="439" spans="1:15" ht="12.75" customHeight="1">
      <c r="A439" s="30">
        <v>429</v>
      </c>
      <c r="B439" s="315" t="s">
        <v>195</v>
      </c>
      <c r="C439" s="305">
        <v>438.35</v>
      </c>
      <c r="D439" s="306">
        <v>429.4666666666667</v>
      </c>
      <c r="E439" s="306">
        <v>416.38333333333338</v>
      </c>
      <c r="F439" s="306">
        <v>394.41666666666669</v>
      </c>
      <c r="G439" s="306">
        <v>381.33333333333337</v>
      </c>
      <c r="H439" s="306">
        <v>451.43333333333339</v>
      </c>
      <c r="I439" s="306">
        <v>464.51666666666665</v>
      </c>
      <c r="J439" s="306">
        <v>486.48333333333341</v>
      </c>
      <c r="K439" s="305">
        <v>442.55</v>
      </c>
      <c r="L439" s="305">
        <v>407.5</v>
      </c>
      <c r="M439" s="305">
        <v>13.921939999999999</v>
      </c>
      <c r="N439" s="1"/>
      <c r="O439" s="1"/>
    </row>
    <row r="440" spans="1:15" ht="12.75" customHeight="1">
      <c r="A440" s="30">
        <v>430</v>
      </c>
      <c r="B440" s="315" t="s">
        <v>887</v>
      </c>
      <c r="C440" s="305" t="e">
        <v>#N/A</v>
      </c>
      <c r="D440" s="306" t="e">
        <v>#N/A</v>
      </c>
      <c r="E440" s="306" t="e">
        <v>#N/A</v>
      </c>
      <c r="F440" s="306" t="e">
        <v>#N/A</v>
      </c>
      <c r="G440" s="306" t="e">
        <v>#N/A</v>
      </c>
      <c r="H440" s="306" t="e">
        <v>#N/A</v>
      </c>
      <c r="I440" s="306" t="e">
        <v>#N/A</v>
      </c>
      <c r="J440" s="306" t="e">
        <v>#N/A</v>
      </c>
      <c r="K440" s="305" t="e">
        <v>#N/A</v>
      </c>
      <c r="L440" s="305" t="e">
        <v>#N/A</v>
      </c>
      <c r="M440" s="305" t="e">
        <v>#N/A</v>
      </c>
      <c r="N440" s="1"/>
      <c r="O440" s="1"/>
    </row>
    <row r="441" spans="1:15" ht="12.75" customHeight="1">
      <c r="A441" s="30">
        <v>431</v>
      </c>
      <c r="B441" s="315" t="s">
        <v>519</v>
      </c>
      <c r="C441" s="305">
        <v>332.4</v>
      </c>
      <c r="D441" s="306">
        <v>328.40000000000003</v>
      </c>
      <c r="E441" s="306">
        <v>317.50000000000006</v>
      </c>
      <c r="F441" s="306">
        <v>302.60000000000002</v>
      </c>
      <c r="G441" s="306">
        <v>291.70000000000005</v>
      </c>
      <c r="H441" s="306">
        <v>343.30000000000007</v>
      </c>
      <c r="I441" s="306">
        <v>354.20000000000005</v>
      </c>
      <c r="J441" s="306">
        <v>369.10000000000008</v>
      </c>
      <c r="K441" s="305">
        <v>339.3</v>
      </c>
      <c r="L441" s="305">
        <v>313.5</v>
      </c>
      <c r="M441" s="305">
        <v>1.20831</v>
      </c>
      <c r="N441" s="1"/>
      <c r="O441" s="1"/>
    </row>
    <row r="442" spans="1:15" ht="12.75" customHeight="1">
      <c r="A442" s="30">
        <v>432</v>
      </c>
      <c r="B442" s="315" t="s">
        <v>520</v>
      </c>
      <c r="C442" s="305">
        <v>1802.5</v>
      </c>
      <c r="D442" s="306">
        <v>1812.8666666666668</v>
      </c>
      <c r="E442" s="306">
        <v>1780.6333333333337</v>
      </c>
      <c r="F442" s="306">
        <v>1758.7666666666669</v>
      </c>
      <c r="G442" s="306">
        <v>1726.5333333333338</v>
      </c>
      <c r="H442" s="306">
        <v>1834.7333333333336</v>
      </c>
      <c r="I442" s="306">
        <v>1866.9666666666667</v>
      </c>
      <c r="J442" s="306">
        <v>1888.8333333333335</v>
      </c>
      <c r="K442" s="305">
        <v>1845.1</v>
      </c>
      <c r="L442" s="305">
        <v>1791</v>
      </c>
      <c r="M442" s="305">
        <v>1.15794</v>
      </c>
      <c r="N442" s="1"/>
      <c r="O442" s="1"/>
    </row>
    <row r="443" spans="1:15" ht="12.75" customHeight="1">
      <c r="A443" s="30">
        <v>433</v>
      </c>
      <c r="B443" s="315" t="s">
        <v>521</v>
      </c>
      <c r="C443" s="305">
        <v>522</v>
      </c>
      <c r="D443" s="306">
        <v>521.36666666666667</v>
      </c>
      <c r="E443" s="306">
        <v>513.73333333333335</v>
      </c>
      <c r="F443" s="306">
        <v>505.4666666666667</v>
      </c>
      <c r="G443" s="306">
        <v>497.83333333333337</v>
      </c>
      <c r="H443" s="306">
        <v>529.63333333333333</v>
      </c>
      <c r="I443" s="306">
        <v>537.26666666666677</v>
      </c>
      <c r="J443" s="306">
        <v>545.5333333333333</v>
      </c>
      <c r="K443" s="305">
        <v>529</v>
      </c>
      <c r="L443" s="305">
        <v>513.1</v>
      </c>
      <c r="M443" s="305">
        <v>1.1812800000000001</v>
      </c>
      <c r="N443" s="1"/>
      <c r="O443" s="1"/>
    </row>
    <row r="444" spans="1:15" ht="12.75" customHeight="1">
      <c r="A444" s="30">
        <v>434</v>
      </c>
      <c r="B444" s="315" t="s">
        <v>522</v>
      </c>
      <c r="C444" s="305">
        <v>9.15</v>
      </c>
      <c r="D444" s="306">
        <v>9.1333333333333329</v>
      </c>
      <c r="E444" s="306">
        <v>9.0166666666666657</v>
      </c>
      <c r="F444" s="306">
        <v>8.8833333333333329</v>
      </c>
      <c r="G444" s="306">
        <v>8.7666666666666657</v>
      </c>
      <c r="H444" s="306">
        <v>9.2666666666666657</v>
      </c>
      <c r="I444" s="306">
        <v>9.3833333333333329</v>
      </c>
      <c r="J444" s="306">
        <v>9.5166666666666657</v>
      </c>
      <c r="K444" s="305">
        <v>9.25</v>
      </c>
      <c r="L444" s="305">
        <v>9</v>
      </c>
      <c r="M444" s="305">
        <v>208.35470000000001</v>
      </c>
      <c r="N444" s="1"/>
      <c r="O444" s="1"/>
    </row>
    <row r="445" spans="1:15" ht="12.75" customHeight="1">
      <c r="A445" s="30">
        <v>435</v>
      </c>
      <c r="B445" s="315" t="s">
        <v>510</v>
      </c>
      <c r="C445" s="305">
        <v>325.55</v>
      </c>
      <c r="D445" s="306">
        <v>323.78333333333336</v>
      </c>
      <c r="E445" s="306">
        <v>321.01666666666671</v>
      </c>
      <c r="F445" s="306">
        <v>316.48333333333335</v>
      </c>
      <c r="G445" s="306">
        <v>313.7166666666667</v>
      </c>
      <c r="H445" s="306">
        <v>328.31666666666672</v>
      </c>
      <c r="I445" s="306">
        <v>331.08333333333337</v>
      </c>
      <c r="J445" s="306">
        <v>335.61666666666673</v>
      </c>
      <c r="K445" s="305">
        <v>326.55</v>
      </c>
      <c r="L445" s="305">
        <v>319.25</v>
      </c>
      <c r="M445" s="305">
        <v>1.8351599999999999</v>
      </c>
      <c r="N445" s="1"/>
      <c r="O445" s="1"/>
    </row>
    <row r="446" spans="1:15" ht="12.75" customHeight="1">
      <c r="A446" s="30">
        <v>436</v>
      </c>
      <c r="B446" s="315" t="s">
        <v>523</v>
      </c>
      <c r="C446" s="305">
        <v>1079.95</v>
      </c>
      <c r="D446" s="306">
        <v>1089.3000000000002</v>
      </c>
      <c r="E446" s="306">
        <v>1064.2000000000003</v>
      </c>
      <c r="F446" s="306">
        <v>1048.45</v>
      </c>
      <c r="G446" s="306">
        <v>1023.3500000000001</v>
      </c>
      <c r="H446" s="306">
        <v>1105.0500000000004</v>
      </c>
      <c r="I446" s="306">
        <v>1130.1500000000003</v>
      </c>
      <c r="J446" s="306">
        <v>1145.9000000000005</v>
      </c>
      <c r="K446" s="305">
        <v>1114.4000000000001</v>
      </c>
      <c r="L446" s="305">
        <v>1073.55</v>
      </c>
      <c r="M446" s="305">
        <v>0.33146999999999999</v>
      </c>
      <c r="N446" s="1"/>
      <c r="O446" s="1"/>
    </row>
    <row r="447" spans="1:15" ht="12.75" customHeight="1">
      <c r="A447" s="30">
        <v>437</v>
      </c>
      <c r="B447" s="315" t="s">
        <v>276</v>
      </c>
      <c r="C447" s="305">
        <v>559.5</v>
      </c>
      <c r="D447" s="306">
        <v>555.68333333333328</v>
      </c>
      <c r="E447" s="306">
        <v>549.11666666666656</v>
      </c>
      <c r="F447" s="306">
        <v>538.73333333333323</v>
      </c>
      <c r="G447" s="306">
        <v>532.16666666666652</v>
      </c>
      <c r="H447" s="306">
        <v>566.06666666666661</v>
      </c>
      <c r="I447" s="306">
        <v>572.63333333333344</v>
      </c>
      <c r="J447" s="306">
        <v>583.01666666666665</v>
      </c>
      <c r="K447" s="305">
        <v>562.25</v>
      </c>
      <c r="L447" s="305">
        <v>545.29999999999995</v>
      </c>
      <c r="M447" s="305">
        <v>1.25553</v>
      </c>
      <c r="N447" s="1"/>
      <c r="O447" s="1"/>
    </row>
    <row r="448" spans="1:15" ht="12.75" customHeight="1">
      <c r="A448" s="30">
        <v>438</v>
      </c>
      <c r="B448" s="315" t="s">
        <v>528</v>
      </c>
      <c r="C448" s="305">
        <v>1172.3499999999999</v>
      </c>
      <c r="D448" s="306">
        <v>1178.8333333333333</v>
      </c>
      <c r="E448" s="306">
        <v>1137.7166666666665</v>
      </c>
      <c r="F448" s="306">
        <v>1103.0833333333333</v>
      </c>
      <c r="G448" s="306">
        <v>1061.9666666666665</v>
      </c>
      <c r="H448" s="306">
        <v>1213.4666666666665</v>
      </c>
      <c r="I448" s="306">
        <v>1254.5833333333333</v>
      </c>
      <c r="J448" s="306">
        <v>1289.2166666666665</v>
      </c>
      <c r="K448" s="305">
        <v>1219.95</v>
      </c>
      <c r="L448" s="305">
        <v>1144.2</v>
      </c>
      <c r="M448" s="305">
        <v>3.4314499999999999</v>
      </c>
      <c r="N448" s="1"/>
      <c r="O448" s="1"/>
    </row>
    <row r="449" spans="1:15" ht="12.75" customHeight="1">
      <c r="A449" s="30">
        <v>439</v>
      </c>
      <c r="B449" s="315" t="s">
        <v>529</v>
      </c>
      <c r="C449" s="305">
        <v>9971.1</v>
      </c>
      <c r="D449" s="306">
        <v>10022.233333333332</v>
      </c>
      <c r="E449" s="306">
        <v>9879.4666666666635</v>
      </c>
      <c r="F449" s="306">
        <v>9787.8333333333321</v>
      </c>
      <c r="G449" s="306">
        <v>9645.0666666666639</v>
      </c>
      <c r="H449" s="306">
        <v>10113.866666666663</v>
      </c>
      <c r="I449" s="306">
        <v>10256.63333333333</v>
      </c>
      <c r="J449" s="306">
        <v>10348.266666666663</v>
      </c>
      <c r="K449" s="305">
        <v>10165</v>
      </c>
      <c r="L449" s="305">
        <v>9930.6</v>
      </c>
      <c r="M449" s="305">
        <v>6.3800000000000003E-3</v>
      </c>
      <c r="N449" s="1"/>
      <c r="O449" s="1"/>
    </row>
    <row r="450" spans="1:15" ht="12.75" customHeight="1">
      <c r="A450" s="30">
        <v>440</v>
      </c>
      <c r="B450" s="315" t="s">
        <v>196</v>
      </c>
      <c r="C450" s="305">
        <v>989.15</v>
      </c>
      <c r="D450" s="306">
        <v>982.65</v>
      </c>
      <c r="E450" s="306">
        <v>970.8</v>
      </c>
      <c r="F450" s="306">
        <v>952.44999999999993</v>
      </c>
      <c r="G450" s="306">
        <v>940.59999999999991</v>
      </c>
      <c r="H450" s="306">
        <v>1001</v>
      </c>
      <c r="I450" s="306">
        <v>1012.8500000000001</v>
      </c>
      <c r="J450" s="306">
        <v>1031.2</v>
      </c>
      <c r="K450" s="305">
        <v>994.5</v>
      </c>
      <c r="L450" s="305">
        <v>964.3</v>
      </c>
      <c r="M450" s="305">
        <v>14.557320000000001</v>
      </c>
      <c r="N450" s="1"/>
      <c r="O450" s="1"/>
    </row>
    <row r="451" spans="1:15" ht="12.75" customHeight="1">
      <c r="A451" s="30">
        <v>441</v>
      </c>
      <c r="B451" s="315" t="s">
        <v>530</v>
      </c>
      <c r="C451" s="305">
        <v>199.95</v>
      </c>
      <c r="D451" s="306">
        <v>199.81666666666669</v>
      </c>
      <c r="E451" s="306">
        <v>198.73333333333338</v>
      </c>
      <c r="F451" s="306">
        <v>197.51666666666668</v>
      </c>
      <c r="G451" s="306">
        <v>196.43333333333337</v>
      </c>
      <c r="H451" s="306">
        <v>201.03333333333339</v>
      </c>
      <c r="I451" s="306">
        <v>202.1166666666667</v>
      </c>
      <c r="J451" s="306">
        <v>203.3333333333334</v>
      </c>
      <c r="K451" s="305">
        <v>200.9</v>
      </c>
      <c r="L451" s="305">
        <v>198.6</v>
      </c>
      <c r="M451" s="305">
        <v>8.0197699999999994</v>
      </c>
      <c r="N451" s="1"/>
      <c r="O451" s="1"/>
    </row>
    <row r="452" spans="1:15" ht="12.75" customHeight="1">
      <c r="A452" s="30">
        <v>442</v>
      </c>
      <c r="B452" s="315" t="s">
        <v>531</v>
      </c>
      <c r="C452" s="305">
        <v>981.2</v>
      </c>
      <c r="D452" s="306">
        <v>981.68333333333339</v>
      </c>
      <c r="E452" s="306">
        <v>971.41666666666674</v>
      </c>
      <c r="F452" s="306">
        <v>961.63333333333333</v>
      </c>
      <c r="G452" s="306">
        <v>951.36666666666667</v>
      </c>
      <c r="H452" s="306">
        <v>991.46666666666681</v>
      </c>
      <c r="I452" s="306">
        <v>1001.7333333333335</v>
      </c>
      <c r="J452" s="306">
        <v>1011.5166666666669</v>
      </c>
      <c r="K452" s="305">
        <v>991.95</v>
      </c>
      <c r="L452" s="305">
        <v>971.9</v>
      </c>
      <c r="M452" s="305">
        <v>2.9431099999999999</v>
      </c>
      <c r="N452" s="1"/>
      <c r="O452" s="1"/>
    </row>
    <row r="453" spans="1:15" ht="12.75" customHeight="1">
      <c r="A453" s="30">
        <v>443</v>
      </c>
      <c r="B453" s="315" t="s">
        <v>197</v>
      </c>
      <c r="C453" s="305">
        <v>739.6</v>
      </c>
      <c r="D453" s="306">
        <v>737.91666666666663</v>
      </c>
      <c r="E453" s="306">
        <v>733.08333333333326</v>
      </c>
      <c r="F453" s="306">
        <v>726.56666666666661</v>
      </c>
      <c r="G453" s="306">
        <v>721.73333333333323</v>
      </c>
      <c r="H453" s="306">
        <v>744.43333333333328</v>
      </c>
      <c r="I453" s="306">
        <v>749.26666666666654</v>
      </c>
      <c r="J453" s="306">
        <v>755.7833333333333</v>
      </c>
      <c r="K453" s="305">
        <v>742.75</v>
      </c>
      <c r="L453" s="305">
        <v>731.4</v>
      </c>
      <c r="M453" s="305">
        <v>12.05301</v>
      </c>
      <c r="N453" s="1"/>
      <c r="O453" s="1"/>
    </row>
    <row r="454" spans="1:15" ht="12.75" customHeight="1">
      <c r="A454" s="30">
        <v>444</v>
      </c>
      <c r="B454" s="315" t="s">
        <v>277</v>
      </c>
      <c r="C454" s="305">
        <v>8412.4</v>
      </c>
      <c r="D454" s="306">
        <v>8449.6333333333332</v>
      </c>
      <c r="E454" s="306">
        <v>8278.7666666666664</v>
      </c>
      <c r="F454" s="306">
        <v>8145.1333333333332</v>
      </c>
      <c r="G454" s="306">
        <v>7974.2666666666664</v>
      </c>
      <c r="H454" s="306">
        <v>8583.2666666666664</v>
      </c>
      <c r="I454" s="306">
        <v>8754.1333333333314</v>
      </c>
      <c r="J454" s="306">
        <v>8887.7666666666664</v>
      </c>
      <c r="K454" s="305">
        <v>8620.5</v>
      </c>
      <c r="L454" s="305">
        <v>8316</v>
      </c>
      <c r="M454" s="305">
        <v>7.5043199999999999</v>
      </c>
      <c r="N454" s="1"/>
      <c r="O454" s="1"/>
    </row>
    <row r="455" spans="1:15" ht="12.75" customHeight="1">
      <c r="A455" s="30">
        <v>445</v>
      </c>
      <c r="B455" s="315" t="s">
        <v>198</v>
      </c>
      <c r="C455" s="305">
        <v>418</v>
      </c>
      <c r="D455" s="306">
        <v>416.4666666666667</v>
      </c>
      <c r="E455" s="306">
        <v>411.53333333333342</v>
      </c>
      <c r="F455" s="306">
        <v>405.06666666666672</v>
      </c>
      <c r="G455" s="306">
        <v>400.13333333333344</v>
      </c>
      <c r="H455" s="306">
        <v>422.93333333333339</v>
      </c>
      <c r="I455" s="306">
        <v>427.86666666666667</v>
      </c>
      <c r="J455" s="306">
        <v>434.33333333333337</v>
      </c>
      <c r="K455" s="305">
        <v>421.4</v>
      </c>
      <c r="L455" s="305">
        <v>410</v>
      </c>
      <c r="M455" s="305">
        <v>235.04236</v>
      </c>
      <c r="N455" s="1"/>
      <c r="O455" s="1"/>
    </row>
    <row r="456" spans="1:15" ht="12.75" customHeight="1">
      <c r="A456" s="30">
        <v>446</v>
      </c>
      <c r="B456" s="315" t="s">
        <v>532</v>
      </c>
      <c r="C456" s="305">
        <v>202.45</v>
      </c>
      <c r="D456" s="306">
        <v>200.95000000000002</v>
      </c>
      <c r="E456" s="306">
        <v>197.90000000000003</v>
      </c>
      <c r="F456" s="306">
        <v>193.35000000000002</v>
      </c>
      <c r="G456" s="306">
        <v>190.30000000000004</v>
      </c>
      <c r="H456" s="306">
        <v>205.50000000000003</v>
      </c>
      <c r="I456" s="306">
        <v>208.55000000000004</v>
      </c>
      <c r="J456" s="306">
        <v>213.10000000000002</v>
      </c>
      <c r="K456" s="305">
        <v>204</v>
      </c>
      <c r="L456" s="305">
        <v>196.4</v>
      </c>
      <c r="M456" s="305">
        <v>24.060829999999999</v>
      </c>
      <c r="N456" s="1"/>
      <c r="O456" s="1"/>
    </row>
    <row r="457" spans="1:15" ht="12.75" customHeight="1">
      <c r="A457" s="30">
        <v>447</v>
      </c>
      <c r="B457" s="315" t="s">
        <v>199</v>
      </c>
      <c r="C457" s="305">
        <v>233.25</v>
      </c>
      <c r="D457" s="306">
        <v>233.16666666666666</v>
      </c>
      <c r="E457" s="306">
        <v>230.33333333333331</v>
      </c>
      <c r="F457" s="306">
        <v>227.41666666666666</v>
      </c>
      <c r="G457" s="306">
        <v>224.58333333333331</v>
      </c>
      <c r="H457" s="306">
        <v>236.08333333333331</v>
      </c>
      <c r="I457" s="306">
        <v>238.91666666666663</v>
      </c>
      <c r="J457" s="306">
        <v>241.83333333333331</v>
      </c>
      <c r="K457" s="305">
        <v>236</v>
      </c>
      <c r="L457" s="305">
        <v>230.25</v>
      </c>
      <c r="M457" s="305">
        <v>182.94157000000001</v>
      </c>
      <c r="N457" s="1"/>
      <c r="O457" s="1"/>
    </row>
    <row r="458" spans="1:15" ht="12.75" customHeight="1">
      <c r="A458" s="30">
        <v>448</v>
      </c>
      <c r="B458" s="315" t="s">
        <v>200</v>
      </c>
      <c r="C458" s="305">
        <v>1170.5999999999999</v>
      </c>
      <c r="D458" s="306">
        <v>1163.3999999999999</v>
      </c>
      <c r="E458" s="306">
        <v>1148.3999999999996</v>
      </c>
      <c r="F458" s="306">
        <v>1126.1999999999998</v>
      </c>
      <c r="G458" s="306">
        <v>1111.1999999999996</v>
      </c>
      <c r="H458" s="306">
        <v>1185.5999999999997</v>
      </c>
      <c r="I458" s="306">
        <v>1200.6000000000001</v>
      </c>
      <c r="J458" s="306">
        <v>1222.7999999999997</v>
      </c>
      <c r="K458" s="305">
        <v>1178.4000000000001</v>
      </c>
      <c r="L458" s="305">
        <v>1141.2</v>
      </c>
      <c r="M458" s="305">
        <v>65.527500000000003</v>
      </c>
      <c r="N458" s="1"/>
      <c r="O458" s="1"/>
    </row>
    <row r="459" spans="1:15" ht="12.75" customHeight="1">
      <c r="A459" s="30">
        <v>449</v>
      </c>
      <c r="B459" s="315" t="s">
        <v>845</v>
      </c>
      <c r="C459" s="305">
        <v>663.8</v>
      </c>
      <c r="D459" s="306">
        <v>665.96666666666658</v>
      </c>
      <c r="E459" s="306">
        <v>654.53333333333319</v>
      </c>
      <c r="F459" s="306">
        <v>645.26666666666665</v>
      </c>
      <c r="G459" s="306">
        <v>633.83333333333326</v>
      </c>
      <c r="H459" s="306">
        <v>675.23333333333312</v>
      </c>
      <c r="I459" s="306">
        <v>686.66666666666652</v>
      </c>
      <c r="J459" s="306">
        <v>695.93333333333305</v>
      </c>
      <c r="K459" s="305">
        <v>677.4</v>
      </c>
      <c r="L459" s="305">
        <v>656.7</v>
      </c>
      <c r="M459" s="305">
        <v>0.22270999999999999</v>
      </c>
      <c r="N459" s="1"/>
      <c r="O459" s="1"/>
    </row>
    <row r="460" spans="1:15" ht="12.75" customHeight="1">
      <c r="A460" s="30">
        <v>450</v>
      </c>
      <c r="B460" s="315" t="s">
        <v>524</v>
      </c>
      <c r="C460" s="305">
        <v>1588.55</v>
      </c>
      <c r="D460" s="306">
        <v>1579</v>
      </c>
      <c r="E460" s="306">
        <v>1537.65</v>
      </c>
      <c r="F460" s="306">
        <v>1486.75</v>
      </c>
      <c r="G460" s="306">
        <v>1445.4</v>
      </c>
      <c r="H460" s="306">
        <v>1629.9</v>
      </c>
      <c r="I460" s="306">
        <v>1671.25</v>
      </c>
      <c r="J460" s="306">
        <v>1722.15</v>
      </c>
      <c r="K460" s="305">
        <v>1620.35</v>
      </c>
      <c r="L460" s="305">
        <v>1528.1</v>
      </c>
      <c r="M460" s="305">
        <v>0.22953999999999999</v>
      </c>
      <c r="N460" s="1"/>
      <c r="O460" s="1"/>
    </row>
    <row r="461" spans="1:15" ht="12.75" customHeight="1">
      <c r="A461" s="30">
        <v>451</v>
      </c>
      <c r="B461" s="315" t="s">
        <v>525</v>
      </c>
      <c r="C461" s="305">
        <v>632.65</v>
      </c>
      <c r="D461" s="306">
        <v>629.68333333333339</v>
      </c>
      <c r="E461" s="306">
        <v>615.36666666666679</v>
      </c>
      <c r="F461" s="306">
        <v>598.08333333333337</v>
      </c>
      <c r="G461" s="306">
        <v>583.76666666666677</v>
      </c>
      <c r="H461" s="306">
        <v>646.96666666666681</v>
      </c>
      <c r="I461" s="306">
        <v>661.28333333333342</v>
      </c>
      <c r="J461" s="306">
        <v>678.56666666666683</v>
      </c>
      <c r="K461" s="305">
        <v>644</v>
      </c>
      <c r="L461" s="305">
        <v>612.4</v>
      </c>
      <c r="M461" s="305">
        <v>0.25292999999999999</v>
      </c>
      <c r="N461" s="1"/>
      <c r="O461" s="1"/>
    </row>
    <row r="462" spans="1:15" ht="12.75" customHeight="1">
      <c r="A462" s="30">
        <v>452</v>
      </c>
      <c r="B462" s="315" t="s">
        <v>201</v>
      </c>
      <c r="C462" s="305">
        <v>3293</v>
      </c>
      <c r="D462" s="306">
        <v>3292.3166666666671</v>
      </c>
      <c r="E462" s="306">
        <v>3270.733333333334</v>
      </c>
      <c r="F462" s="306">
        <v>3248.4666666666672</v>
      </c>
      <c r="G462" s="306">
        <v>3226.8833333333341</v>
      </c>
      <c r="H462" s="306">
        <v>3314.5833333333339</v>
      </c>
      <c r="I462" s="306">
        <v>3336.166666666667</v>
      </c>
      <c r="J462" s="306">
        <v>3358.4333333333338</v>
      </c>
      <c r="K462" s="305">
        <v>3313.9</v>
      </c>
      <c r="L462" s="305">
        <v>3270.05</v>
      </c>
      <c r="M462" s="305">
        <v>30.651250000000001</v>
      </c>
      <c r="N462" s="1"/>
      <c r="O462" s="1"/>
    </row>
    <row r="463" spans="1:15" ht="12.75" customHeight="1">
      <c r="A463" s="30">
        <v>453</v>
      </c>
      <c r="B463" s="315" t="s">
        <v>533</v>
      </c>
      <c r="C463" s="305">
        <v>3336.45</v>
      </c>
      <c r="D463" s="306">
        <v>3342.1333333333332</v>
      </c>
      <c r="E463" s="306">
        <v>3294.3166666666666</v>
      </c>
      <c r="F463" s="306">
        <v>3252.1833333333334</v>
      </c>
      <c r="G463" s="306">
        <v>3204.3666666666668</v>
      </c>
      <c r="H463" s="306">
        <v>3384.2666666666664</v>
      </c>
      <c r="I463" s="306">
        <v>3432.083333333333</v>
      </c>
      <c r="J463" s="306">
        <v>3474.2166666666662</v>
      </c>
      <c r="K463" s="305">
        <v>3389.95</v>
      </c>
      <c r="L463" s="305">
        <v>3300</v>
      </c>
      <c r="M463" s="305">
        <v>0.69721</v>
      </c>
      <c r="N463" s="1"/>
      <c r="O463" s="1"/>
    </row>
    <row r="464" spans="1:15" ht="12.75" customHeight="1">
      <c r="A464" s="30">
        <v>454</v>
      </c>
      <c r="B464" s="315" t="s">
        <v>202</v>
      </c>
      <c r="C464" s="305">
        <v>1130.9000000000001</v>
      </c>
      <c r="D464" s="306">
        <v>1126.8166666666666</v>
      </c>
      <c r="E464" s="306">
        <v>1118.8333333333333</v>
      </c>
      <c r="F464" s="306">
        <v>1106.7666666666667</v>
      </c>
      <c r="G464" s="306">
        <v>1098.7833333333333</v>
      </c>
      <c r="H464" s="306">
        <v>1138.8833333333332</v>
      </c>
      <c r="I464" s="306">
        <v>1146.8666666666668</v>
      </c>
      <c r="J464" s="306">
        <v>1158.9333333333332</v>
      </c>
      <c r="K464" s="305">
        <v>1134.8</v>
      </c>
      <c r="L464" s="305">
        <v>1114.75</v>
      </c>
      <c r="M464" s="305">
        <v>24.616510000000002</v>
      </c>
      <c r="N464" s="1"/>
      <c r="O464" s="1"/>
    </row>
    <row r="465" spans="1:15" ht="12.75" customHeight="1">
      <c r="A465" s="30">
        <v>455</v>
      </c>
      <c r="B465" s="315" t="s">
        <v>535</v>
      </c>
      <c r="C465" s="305">
        <v>2170.4</v>
      </c>
      <c r="D465" s="306">
        <v>2154.1333333333332</v>
      </c>
      <c r="E465" s="306">
        <v>2121.1166666666663</v>
      </c>
      <c r="F465" s="306">
        <v>2071.833333333333</v>
      </c>
      <c r="G465" s="306">
        <v>2038.8166666666662</v>
      </c>
      <c r="H465" s="306">
        <v>2203.4166666666665</v>
      </c>
      <c r="I465" s="306">
        <v>2236.4333333333329</v>
      </c>
      <c r="J465" s="306">
        <v>2285.7166666666667</v>
      </c>
      <c r="K465" s="305">
        <v>2187.15</v>
      </c>
      <c r="L465" s="305">
        <v>2104.85</v>
      </c>
      <c r="M465" s="305">
        <v>0.45911999999999997</v>
      </c>
      <c r="N465" s="1"/>
      <c r="O465" s="1"/>
    </row>
    <row r="466" spans="1:15" ht="12.75" customHeight="1">
      <c r="A466" s="30">
        <v>456</v>
      </c>
      <c r="B466" s="315" t="s">
        <v>536</v>
      </c>
      <c r="C466" s="305">
        <v>670.65</v>
      </c>
      <c r="D466" s="306">
        <v>671.58333333333337</v>
      </c>
      <c r="E466" s="306">
        <v>665.16666666666674</v>
      </c>
      <c r="F466" s="306">
        <v>659.68333333333339</v>
      </c>
      <c r="G466" s="306">
        <v>653.26666666666677</v>
      </c>
      <c r="H466" s="306">
        <v>677.06666666666672</v>
      </c>
      <c r="I466" s="306">
        <v>683.48333333333346</v>
      </c>
      <c r="J466" s="306">
        <v>688.9666666666667</v>
      </c>
      <c r="K466" s="305">
        <v>678</v>
      </c>
      <c r="L466" s="305">
        <v>666.1</v>
      </c>
      <c r="M466" s="305">
        <v>0.19791</v>
      </c>
      <c r="N466" s="1"/>
      <c r="O466" s="1"/>
    </row>
    <row r="467" spans="1:15" ht="12.75" customHeight="1">
      <c r="A467" s="30">
        <v>457</v>
      </c>
      <c r="B467" s="315" t="s">
        <v>540</v>
      </c>
      <c r="C467" s="305">
        <v>1629.7</v>
      </c>
      <c r="D467" s="306">
        <v>1639.8000000000002</v>
      </c>
      <c r="E467" s="306">
        <v>1602.4500000000003</v>
      </c>
      <c r="F467" s="306">
        <v>1575.2</v>
      </c>
      <c r="G467" s="306">
        <v>1537.8500000000001</v>
      </c>
      <c r="H467" s="306">
        <v>1667.0500000000004</v>
      </c>
      <c r="I467" s="306">
        <v>1704.4000000000003</v>
      </c>
      <c r="J467" s="306">
        <v>1731.6500000000005</v>
      </c>
      <c r="K467" s="305">
        <v>1677.15</v>
      </c>
      <c r="L467" s="305">
        <v>1612.55</v>
      </c>
      <c r="M467" s="305">
        <v>0.36327999999999999</v>
      </c>
      <c r="N467" s="1"/>
      <c r="O467" s="1"/>
    </row>
    <row r="468" spans="1:15" ht="12.75" customHeight="1">
      <c r="A468" s="30">
        <v>458</v>
      </c>
      <c r="B468" s="315" t="s">
        <v>537</v>
      </c>
      <c r="C468" s="305">
        <v>1931.35</v>
      </c>
      <c r="D468" s="306">
        <v>1944.8833333333332</v>
      </c>
      <c r="E468" s="306">
        <v>1896.7666666666664</v>
      </c>
      <c r="F468" s="306">
        <v>1862.1833333333332</v>
      </c>
      <c r="G468" s="306">
        <v>1814.0666666666664</v>
      </c>
      <c r="H468" s="306">
        <v>1979.4666666666665</v>
      </c>
      <c r="I468" s="306">
        <v>2027.5833333333333</v>
      </c>
      <c r="J468" s="306">
        <v>2062.1666666666665</v>
      </c>
      <c r="K468" s="305">
        <v>1993</v>
      </c>
      <c r="L468" s="305">
        <v>1910.3</v>
      </c>
      <c r="M468" s="305">
        <v>0.19383</v>
      </c>
      <c r="N468" s="1"/>
      <c r="O468" s="1"/>
    </row>
    <row r="469" spans="1:15" ht="12.75" customHeight="1">
      <c r="A469" s="30">
        <v>459</v>
      </c>
      <c r="B469" s="315" t="s">
        <v>203</v>
      </c>
      <c r="C469" s="305">
        <v>2137.0500000000002</v>
      </c>
      <c r="D469" s="306">
        <v>2140.6</v>
      </c>
      <c r="E469" s="306">
        <v>2125.6499999999996</v>
      </c>
      <c r="F469" s="306">
        <v>2114.2499999999995</v>
      </c>
      <c r="G469" s="306">
        <v>2099.2999999999993</v>
      </c>
      <c r="H469" s="306">
        <v>2152</v>
      </c>
      <c r="I469" s="306">
        <v>2166.9499999999998</v>
      </c>
      <c r="J469" s="306">
        <v>2178.3500000000004</v>
      </c>
      <c r="K469" s="305">
        <v>2155.5500000000002</v>
      </c>
      <c r="L469" s="305">
        <v>2129.1999999999998</v>
      </c>
      <c r="M469" s="305">
        <v>10.175420000000001</v>
      </c>
      <c r="N469" s="1"/>
      <c r="O469" s="1"/>
    </row>
    <row r="470" spans="1:15" ht="12.75" customHeight="1">
      <c r="A470" s="30">
        <v>460</v>
      </c>
      <c r="B470" s="315" t="s">
        <v>204</v>
      </c>
      <c r="C470" s="305">
        <v>2664.7</v>
      </c>
      <c r="D470" s="306">
        <v>2645.2000000000003</v>
      </c>
      <c r="E470" s="306">
        <v>2610.5000000000005</v>
      </c>
      <c r="F470" s="306">
        <v>2556.3000000000002</v>
      </c>
      <c r="G470" s="306">
        <v>2521.6000000000004</v>
      </c>
      <c r="H470" s="306">
        <v>2699.4000000000005</v>
      </c>
      <c r="I470" s="306">
        <v>2734.1000000000004</v>
      </c>
      <c r="J470" s="306">
        <v>2788.3000000000006</v>
      </c>
      <c r="K470" s="305">
        <v>2679.9</v>
      </c>
      <c r="L470" s="305">
        <v>2591</v>
      </c>
      <c r="M470" s="305">
        <v>4.3519600000000001</v>
      </c>
      <c r="N470" s="1"/>
      <c r="O470" s="1"/>
    </row>
    <row r="471" spans="1:15" ht="12.75" customHeight="1">
      <c r="A471" s="30">
        <v>461</v>
      </c>
      <c r="B471" s="315" t="s">
        <v>205</v>
      </c>
      <c r="C471" s="305">
        <v>429.65</v>
      </c>
      <c r="D471" s="306">
        <v>428.23333333333329</v>
      </c>
      <c r="E471" s="306">
        <v>425.01666666666659</v>
      </c>
      <c r="F471" s="306">
        <v>420.38333333333333</v>
      </c>
      <c r="G471" s="306">
        <v>417.16666666666663</v>
      </c>
      <c r="H471" s="306">
        <v>432.86666666666656</v>
      </c>
      <c r="I471" s="306">
        <v>436.08333333333326</v>
      </c>
      <c r="J471" s="306">
        <v>440.71666666666653</v>
      </c>
      <c r="K471" s="305">
        <v>431.45</v>
      </c>
      <c r="L471" s="305">
        <v>423.6</v>
      </c>
      <c r="M471" s="305">
        <v>2.3754599999999999</v>
      </c>
      <c r="N471" s="1"/>
      <c r="O471" s="1"/>
    </row>
    <row r="472" spans="1:15" ht="12.75" customHeight="1">
      <c r="A472" s="30">
        <v>462</v>
      </c>
      <c r="B472" s="315" t="s">
        <v>206</v>
      </c>
      <c r="C472" s="305">
        <v>1086.95</v>
      </c>
      <c r="D472" s="306">
        <v>1074.5166666666667</v>
      </c>
      <c r="E472" s="306">
        <v>1057.0333333333333</v>
      </c>
      <c r="F472" s="306">
        <v>1027.1166666666666</v>
      </c>
      <c r="G472" s="306">
        <v>1009.6333333333332</v>
      </c>
      <c r="H472" s="306">
        <v>1104.4333333333334</v>
      </c>
      <c r="I472" s="306">
        <v>1121.9166666666665</v>
      </c>
      <c r="J472" s="306">
        <v>1151.8333333333335</v>
      </c>
      <c r="K472" s="305">
        <v>1092</v>
      </c>
      <c r="L472" s="305">
        <v>1044.5999999999999</v>
      </c>
      <c r="M472" s="305">
        <v>6.2972000000000001</v>
      </c>
      <c r="N472" s="1"/>
      <c r="O472" s="1"/>
    </row>
    <row r="473" spans="1:15" ht="12.75" customHeight="1">
      <c r="A473" s="30">
        <v>463</v>
      </c>
      <c r="B473" s="315" t="s">
        <v>538</v>
      </c>
      <c r="C473" s="305">
        <v>48.55</v>
      </c>
      <c r="D473" s="306">
        <v>48.816666666666663</v>
      </c>
      <c r="E473" s="306">
        <v>48.033333333333324</v>
      </c>
      <c r="F473" s="306">
        <v>47.516666666666659</v>
      </c>
      <c r="G473" s="306">
        <v>46.73333333333332</v>
      </c>
      <c r="H473" s="306">
        <v>49.333333333333329</v>
      </c>
      <c r="I473" s="306">
        <v>50.11666666666666</v>
      </c>
      <c r="J473" s="306">
        <v>50.633333333333333</v>
      </c>
      <c r="K473" s="305">
        <v>49.6</v>
      </c>
      <c r="L473" s="305">
        <v>48.3</v>
      </c>
      <c r="M473" s="305">
        <v>27.387370000000001</v>
      </c>
      <c r="N473" s="1"/>
      <c r="O473" s="1"/>
    </row>
    <row r="474" spans="1:15" ht="12.75" customHeight="1">
      <c r="A474" s="30">
        <v>464</v>
      </c>
      <c r="B474" s="315" t="s">
        <v>539</v>
      </c>
      <c r="C474" s="305">
        <v>179.1</v>
      </c>
      <c r="D474" s="306">
        <v>180.63333333333333</v>
      </c>
      <c r="E474" s="306">
        <v>176.56666666666666</v>
      </c>
      <c r="F474" s="306">
        <v>174.03333333333333</v>
      </c>
      <c r="G474" s="306">
        <v>169.96666666666667</v>
      </c>
      <c r="H474" s="306">
        <v>183.16666666666666</v>
      </c>
      <c r="I474" s="306">
        <v>187.23333333333332</v>
      </c>
      <c r="J474" s="306">
        <v>189.76666666666665</v>
      </c>
      <c r="K474" s="305">
        <v>184.7</v>
      </c>
      <c r="L474" s="305">
        <v>178.1</v>
      </c>
      <c r="M474" s="305">
        <v>4.1117299999999997</v>
      </c>
      <c r="N474" s="1"/>
      <c r="O474" s="1"/>
    </row>
    <row r="475" spans="1:15" ht="12.75" customHeight="1">
      <c r="A475" s="30">
        <v>465</v>
      </c>
      <c r="B475" s="315" t="s">
        <v>526</v>
      </c>
      <c r="C475" s="305">
        <v>825.25</v>
      </c>
      <c r="D475" s="306">
        <v>822.08333333333337</v>
      </c>
      <c r="E475" s="306">
        <v>815.16666666666674</v>
      </c>
      <c r="F475" s="306">
        <v>805.08333333333337</v>
      </c>
      <c r="G475" s="306">
        <v>798.16666666666674</v>
      </c>
      <c r="H475" s="306">
        <v>832.16666666666674</v>
      </c>
      <c r="I475" s="306">
        <v>839.08333333333348</v>
      </c>
      <c r="J475" s="306">
        <v>849.16666666666674</v>
      </c>
      <c r="K475" s="305">
        <v>829</v>
      </c>
      <c r="L475" s="305">
        <v>812</v>
      </c>
      <c r="M475" s="305">
        <v>0.29006999999999999</v>
      </c>
      <c r="N475" s="1"/>
      <c r="O475" s="1"/>
    </row>
    <row r="476" spans="1:15" ht="12.75" customHeight="1">
      <c r="A476" s="30">
        <v>466</v>
      </c>
      <c r="B476" s="315" t="s">
        <v>846</v>
      </c>
      <c r="C476" s="305">
        <v>128.05000000000001</v>
      </c>
      <c r="D476" s="306">
        <v>129.78333333333333</v>
      </c>
      <c r="E476" s="306">
        <v>124.56666666666666</v>
      </c>
      <c r="F476" s="306">
        <v>121.08333333333333</v>
      </c>
      <c r="G476" s="306">
        <v>115.86666666666666</v>
      </c>
      <c r="H476" s="306">
        <v>133.26666666666665</v>
      </c>
      <c r="I476" s="306">
        <v>138.48333333333329</v>
      </c>
      <c r="J476" s="306">
        <v>141.96666666666667</v>
      </c>
      <c r="K476" s="305">
        <v>135</v>
      </c>
      <c r="L476" s="305">
        <v>126.3</v>
      </c>
      <c r="M476" s="305">
        <v>55.911670000000001</v>
      </c>
      <c r="N476" s="1"/>
      <c r="O476" s="1"/>
    </row>
    <row r="477" spans="1:15" ht="12.75" customHeight="1">
      <c r="A477" s="30">
        <v>467</v>
      </c>
      <c r="B477" s="315" t="s">
        <v>527</v>
      </c>
      <c r="C477" s="305">
        <v>41.45</v>
      </c>
      <c r="D477" s="306">
        <v>41.066666666666663</v>
      </c>
      <c r="E477" s="306">
        <v>40.233333333333327</v>
      </c>
      <c r="F477" s="306">
        <v>39.016666666666666</v>
      </c>
      <c r="G477" s="306">
        <v>38.18333333333333</v>
      </c>
      <c r="H477" s="306">
        <v>42.283333333333324</v>
      </c>
      <c r="I477" s="306">
        <v>43.116666666666667</v>
      </c>
      <c r="J477" s="306">
        <v>44.333333333333321</v>
      </c>
      <c r="K477" s="305">
        <v>41.9</v>
      </c>
      <c r="L477" s="305">
        <v>39.85</v>
      </c>
      <c r="M477" s="305">
        <v>111.22906</v>
      </c>
      <c r="N477" s="1"/>
      <c r="O477" s="1"/>
    </row>
    <row r="478" spans="1:15" ht="12.75" customHeight="1">
      <c r="A478" s="30">
        <v>468</v>
      </c>
      <c r="B478" s="315" t="s">
        <v>207</v>
      </c>
      <c r="C478" s="305">
        <v>684.55</v>
      </c>
      <c r="D478" s="306">
        <v>686.0333333333333</v>
      </c>
      <c r="E478" s="306">
        <v>676.16666666666663</v>
      </c>
      <c r="F478" s="306">
        <v>667.7833333333333</v>
      </c>
      <c r="G478" s="306">
        <v>657.91666666666663</v>
      </c>
      <c r="H478" s="306">
        <v>694.41666666666663</v>
      </c>
      <c r="I478" s="306">
        <v>704.28333333333342</v>
      </c>
      <c r="J478" s="306">
        <v>712.66666666666663</v>
      </c>
      <c r="K478" s="305">
        <v>695.9</v>
      </c>
      <c r="L478" s="305">
        <v>677.65</v>
      </c>
      <c r="M478" s="305">
        <v>19.57573</v>
      </c>
      <c r="N478" s="1"/>
      <c r="O478" s="1"/>
    </row>
    <row r="479" spans="1:15" ht="12.75" customHeight="1">
      <c r="A479" s="30">
        <v>469</v>
      </c>
      <c r="B479" s="315" t="s">
        <v>208</v>
      </c>
      <c r="C479" s="305">
        <v>1476.75</v>
      </c>
      <c r="D479" s="306">
        <v>1478.95</v>
      </c>
      <c r="E479" s="306">
        <v>1465.8000000000002</v>
      </c>
      <c r="F479" s="306">
        <v>1454.8500000000001</v>
      </c>
      <c r="G479" s="306">
        <v>1441.7000000000003</v>
      </c>
      <c r="H479" s="306">
        <v>1489.9</v>
      </c>
      <c r="I479" s="306">
        <v>1503.0500000000002</v>
      </c>
      <c r="J479" s="306">
        <v>1514</v>
      </c>
      <c r="K479" s="305">
        <v>1492.1</v>
      </c>
      <c r="L479" s="305">
        <v>1468</v>
      </c>
      <c r="M479" s="305">
        <v>1.1243799999999999</v>
      </c>
      <c r="N479" s="1"/>
      <c r="O479" s="1"/>
    </row>
    <row r="480" spans="1:15" ht="12.75" customHeight="1">
      <c r="A480" s="30">
        <v>470</v>
      </c>
      <c r="B480" s="315" t="s">
        <v>541</v>
      </c>
      <c r="C480" s="305">
        <v>11.5</v>
      </c>
      <c r="D480" s="306">
        <v>11.549999999999999</v>
      </c>
      <c r="E480" s="306">
        <v>11.349999999999998</v>
      </c>
      <c r="F480" s="306">
        <v>11.2</v>
      </c>
      <c r="G480" s="306">
        <v>10.999999999999998</v>
      </c>
      <c r="H480" s="306">
        <v>11.699999999999998</v>
      </c>
      <c r="I480" s="306">
        <v>11.899999999999997</v>
      </c>
      <c r="J480" s="306">
        <v>12.049999999999997</v>
      </c>
      <c r="K480" s="305">
        <v>11.75</v>
      </c>
      <c r="L480" s="305">
        <v>11.4</v>
      </c>
      <c r="M480" s="305">
        <v>22.971969999999999</v>
      </c>
      <c r="N480" s="1"/>
      <c r="O480" s="1"/>
    </row>
    <row r="481" spans="1:15" ht="12.75" customHeight="1">
      <c r="A481" s="30">
        <v>471</v>
      </c>
      <c r="B481" s="315" t="s">
        <v>542</v>
      </c>
      <c r="C481" s="305">
        <v>579.20000000000005</v>
      </c>
      <c r="D481" s="306">
        <v>577.36666666666667</v>
      </c>
      <c r="E481" s="306">
        <v>571.5333333333333</v>
      </c>
      <c r="F481" s="306">
        <v>563.86666666666667</v>
      </c>
      <c r="G481" s="306">
        <v>558.0333333333333</v>
      </c>
      <c r="H481" s="306">
        <v>585.0333333333333</v>
      </c>
      <c r="I481" s="306">
        <v>590.86666666666656</v>
      </c>
      <c r="J481" s="306">
        <v>598.5333333333333</v>
      </c>
      <c r="K481" s="305">
        <v>583.20000000000005</v>
      </c>
      <c r="L481" s="305">
        <v>569.70000000000005</v>
      </c>
      <c r="M481" s="305">
        <v>0.65947</v>
      </c>
      <c r="N481" s="1"/>
      <c r="O481" s="1"/>
    </row>
    <row r="482" spans="1:15" ht="12.75" customHeight="1">
      <c r="A482" s="30">
        <v>472</v>
      </c>
      <c r="B482" s="315" t="s">
        <v>544</v>
      </c>
      <c r="C482" s="305">
        <v>137.25</v>
      </c>
      <c r="D482" s="306">
        <v>138.76666666666668</v>
      </c>
      <c r="E482" s="306">
        <v>134.53333333333336</v>
      </c>
      <c r="F482" s="306">
        <v>131.81666666666669</v>
      </c>
      <c r="G482" s="306">
        <v>127.58333333333337</v>
      </c>
      <c r="H482" s="306">
        <v>141.48333333333335</v>
      </c>
      <c r="I482" s="306">
        <v>145.71666666666664</v>
      </c>
      <c r="J482" s="306">
        <v>148.43333333333334</v>
      </c>
      <c r="K482" s="305">
        <v>143</v>
      </c>
      <c r="L482" s="305">
        <v>136.05000000000001</v>
      </c>
      <c r="M482" s="305">
        <v>7.3516399999999997</v>
      </c>
      <c r="N482" s="1"/>
      <c r="O482" s="1"/>
    </row>
    <row r="483" spans="1:15" ht="12.75" customHeight="1">
      <c r="A483" s="30">
        <v>473</v>
      </c>
      <c r="B483" s="315" t="s">
        <v>545</v>
      </c>
      <c r="C483" s="305">
        <v>16.95</v>
      </c>
      <c r="D483" s="306">
        <v>17.033333333333335</v>
      </c>
      <c r="E483" s="306">
        <v>16.81666666666667</v>
      </c>
      <c r="F483" s="306">
        <v>16.683333333333334</v>
      </c>
      <c r="G483" s="306">
        <v>16.466666666666669</v>
      </c>
      <c r="H483" s="306">
        <v>17.166666666666671</v>
      </c>
      <c r="I483" s="306">
        <v>17.383333333333333</v>
      </c>
      <c r="J483" s="306">
        <v>17.516666666666673</v>
      </c>
      <c r="K483" s="305">
        <v>17.25</v>
      </c>
      <c r="L483" s="305">
        <v>16.899999999999999</v>
      </c>
      <c r="M483" s="305">
        <v>4.9649200000000002</v>
      </c>
      <c r="N483" s="1"/>
      <c r="O483" s="1"/>
    </row>
    <row r="484" spans="1:15" ht="12.75" customHeight="1">
      <c r="A484" s="30">
        <v>474</v>
      </c>
      <c r="B484" s="315" t="s">
        <v>209</v>
      </c>
      <c r="C484" s="305">
        <v>6128.65</v>
      </c>
      <c r="D484" s="306">
        <v>6119.2833333333328</v>
      </c>
      <c r="E484" s="306">
        <v>6073.5666666666657</v>
      </c>
      <c r="F484" s="306">
        <v>6018.4833333333327</v>
      </c>
      <c r="G484" s="306">
        <v>5972.7666666666655</v>
      </c>
      <c r="H484" s="306">
        <v>6174.3666666666659</v>
      </c>
      <c r="I484" s="306">
        <v>6220.083333333333</v>
      </c>
      <c r="J484" s="306">
        <v>6275.1666666666661</v>
      </c>
      <c r="K484" s="305">
        <v>6165</v>
      </c>
      <c r="L484" s="305">
        <v>6064.2</v>
      </c>
      <c r="M484" s="305">
        <v>3.7454000000000001</v>
      </c>
      <c r="N484" s="1"/>
      <c r="O484" s="1"/>
    </row>
    <row r="485" spans="1:15" ht="12.75" customHeight="1">
      <c r="A485" s="30">
        <v>475</v>
      </c>
      <c r="B485" s="315" t="s">
        <v>278</v>
      </c>
      <c r="C485" s="305">
        <v>36.049999999999997</v>
      </c>
      <c r="D485" s="306">
        <v>36.049999999999997</v>
      </c>
      <c r="E485" s="306">
        <v>35.799999999999997</v>
      </c>
      <c r="F485" s="306">
        <v>35.549999999999997</v>
      </c>
      <c r="G485" s="306">
        <v>35.299999999999997</v>
      </c>
      <c r="H485" s="306">
        <v>36.299999999999997</v>
      </c>
      <c r="I485" s="306">
        <v>36.549999999999997</v>
      </c>
      <c r="J485" s="306">
        <v>36.799999999999997</v>
      </c>
      <c r="K485" s="305">
        <v>36.299999999999997</v>
      </c>
      <c r="L485" s="305">
        <v>35.799999999999997</v>
      </c>
      <c r="M485" s="305">
        <v>55.218499999999999</v>
      </c>
      <c r="N485" s="1"/>
      <c r="O485" s="1"/>
    </row>
    <row r="486" spans="1:15" ht="12.75" customHeight="1">
      <c r="A486" s="30">
        <v>476</v>
      </c>
      <c r="B486" s="315" t="s">
        <v>210</v>
      </c>
      <c r="C486" s="305">
        <v>808.25</v>
      </c>
      <c r="D486" s="306">
        <v>813.25</v>
      </c>
      <c r="E486" s="306">
        <v>798.5</v>
      </c>
      <c r="F486" s="306">
        <v>788.75</v>
      </c>
      <c r="G486" s="306">
        <v>774</v>
      </c>
      <c r="H486" s="306">
        <v>823</v>
      </c>
      <c r="I486" s="306">
        <v>837.75</v>
      </c>
      <c r="J486" s="306">
        <v>847.5</v>
      </c>
      <c r="K486" s="305">
        <v>828</v>
      </c>
      <c r="L486" s="305">
        <v>803.5</v>
      </c>
      <c r="M486" s="305">
        <v>22.355239999999998</v>
      </c>
      <c r="N486" s="1"/>
      <c r="O486" s="1"/>
    </row>
    <row r="487" spans="1:15" ht="12.75" customHeight="1">
      <c r="A487" s="30">
        <v>477</v>
      </c>
      <c r="B487" s="315" t="s">
        <v>543</v>
      </c>
      <c r="C487" s="305">
        <v>709.1</v>
      </c>
      <c r="D487" s="306">
        <v>709.9666666666667</v>
      </c>
      <c r="E487" s="306">
        <v>695.08333333333337</v>
      </c>
      <c r="F487" s="306">
        <v>681.06666666666672</v>
      </c>
      <c r="G487" s="306">
        <v>666.18333333333339</v>
      </c>
      <c r="H487" s="306">
        <v>723.98333333333335</v>
      </c>
      <c r="I487" s="306">
        <v>738.86666666666656</v>
      </c>
      <c r="J487" s="306">
        <v>752.88333333333333</v>
      </c>
      <c r="K487" s="305">
        <v>724.85</v>
      </c>
      <c r="L487" s="305">
        <v>695.95</v>
      </c>
      <c r="M487" s="305">
        <v>1.9754</v>
      </c>
      <c r="N487" s="1"/>
      <c r="O487" s="1"/>
    </row>
    <row r="488" spans="1:15" ht="12.75" customHeight="1">
      <c r="A488" s="30">
        <v>478</v>
      </c>
      <c r="B488" s="315" t="s">
        <v>548</v>
      </c>
      <c r="C488" s="305">
        <v>401.7</v>
      </c>
      <c r="D488" s="306">
        <v>410.7</v>
      </c>
      <c r="E488" s="306">
        <v>390.5</v>
      </c>
      <c r="F488" s="306">
        <v>379.3</v>
      </c>
      <c r="G488" s="306">
        <v>359.1</v>
      </c>
      <c r="H488" s="306">
        <v>421.9</v>
      </c>
      <c r="I488" s="306">
        <v>442.09999999999991</v>
      </c>
      <c r="J488" s="306">
        <v>453.29999999999995</v>
      </c>
      <c r="K488" s="305">
        <v>430.9</v>
      </c>
      <c r="L488" s="305">
        <v>399.5</v>
      </c>
      <c r="M488" s="305">
        <v>1.9033199999999999</v>
      </c>
      <c r="N488" s="1"/>
      <c r="O488" s="1"/>
    </row>
    <row r="489" spans="1:15" ht="12.75" customHeight="1">
      <c r="A489" s="30">
        <v>479</v>
      </c>
      <c r="B489" s="315" t="s">
        <v>549</v>
      </c>
      <c r="C489" s="305">
        <v>30.75</v>
      </c>
      <c r="D489" s="306">
        <v>30.916666666666668</v>
      </c>
      <c r="E489" s="306">
        <v>30.233333333333334</v>
      </c>
      <c r="F489" s="306">
        <v>29.716666666666665</v>
      </c>
      <c r="G489" s="306">
        <v>29.033333333333331</v>
      </c>
      <c r="H489" s="306">
        <v>31.433333333333337</v>
      </c>
      <c r="I489" s="306">
        <v>32.116666666666667</v>
      </c>
      <c r="J489" s="306">
        <v>32.63333333333334</v>
      </c>
      <c r="K489" s="305">
        <v>31.6</v>
      </c>
      <c r="L489" s="305">
        <v>30.4</v>
      </c>
      <c r="M489" s="305">
        <v>21.692620000000002</v>
      </c>
      <c r="N489" s="1"/>
      <c r="O489" s="1"/>
    </row>
    <row r="490" spans="1:15" ht="12.75" customHeight="1">
      <c r="A490" s="30">
        <v>480</v>
      </c>
      <c r="B490" s="315" t="s">
        <v>550</v>
      </c>
      <c r="C490" s="305">
        <v>714.3</v>
      </c>
      <c r="D490" s="306">
        <v>709.5</v>
      </c>
      <c r="E490" s="306">
        <v>702.8</v>
      </c>
      <c r="F490" s="306">
        <v>691.3</v>
      </c>
      <c r="G490" s="306">
        <v>684.59999999999991</v>
      </c>
      <c r="H490" s="306">
        <v>721</v>
      </c>
      <c r="I490" s="306">
        <v>727.7</v>
      </c>
      <c r="J490" s="306">
        <v>739.2</v>
      </c>
      <c r="K490" s="305">
        <v>716.2</v>
      </c>
      <c r="L490" s="305">
        <v>698</v>
      </c>
      <c r="M490" s="305">
        <v>0.31470999999999999</v>
      </c>
      <c r="N490" s="1"/>
      <c r="O490" s="1"/>
    </row>
    <row r="491" spans="1:15" ht="12.75" customHeight="1">
      <c r="A491" s="30">
        <v>481</v>
      </c>
      <c r="B491" s="315" t="s">
        <v>552</v>
      </c>
      <c r="C491" s="305">
        <v>353.35</v>
      </c>
      <c r="D491" s="306">
        <v>354.16666666666669</v>
      </c>
      <c r="E491" s="306">
        <v>349.13333333333338</v>
      </c>
      <c r="F491" s="306">
        <v>344.91666666666669</v>
      </c>
      <c r="G491" s="306">
        <v>339.88333333333338</v>
      </c>
      <c r="H491" s="306">
        <v>358.38333333333338</v>
      </c>
      <c r="I491" s="306">
        <v>363.41666666666669</v>
      </c>
      <c r="J491" s="306">
        <v>367.63333333333338</v>
      </c>
      <c r="K491" s="305">
        <v>359.2</v>
      </c>
      <c r="L491" s="305">
        <v>349.95</v>
      </c>
      <c r="M491" s="305">
        <v>2.7680500000000001</v>
      </c>
      <c r="N491" s="1"/>
      <c r="O491" s="1"/>
    </row>
    <row r="492" spans="1:15" ht="12.75" customHeight="1">
      <c r="A492" s="30">
        <v>482</v>
      </c>
      <c r="B492" s="315" t="s">
        <v>280</v>
      </c>
      <c r="C492" s="305">
        <v>1103.3499999999999</v>
      </c>
      <c r="D492" s="306">
        <v>1091.4333333333334</v>
      </c>
      <c r="E492" s="306">
        <v>1068.9166666666667</v>
      </c>
      <c r="F492" s="306">
        <v>1034.4833333333333</v>
      </c>
      <c r="G492" s="306">
        <v>1011.9666666666667</v>
      </c>
      <c r="H492" s="306">
        <v>1125.8666666666668</v>
      </c>
      <c r="I492" s="306">
        <v>1148.3833333333332</v>
      </c>
      <c r="J492" s="306">
        <v>1182.8166666666668</v>
      </c>
      <c r="K492" s="305">
        <v>1113.95</v>
      </c>
      <c r="L492" s="305">
        <v>1057</v>
      </c>
      <c r="M492" s="305">
        <v>7.9839799999999999</v>
      </c>
      <c r="N492" s="1"/>
      <c r="O492" s="1"/>
    </row>
    <row r="493" spans="1:15" ht="12.75" customHeight="1">
      <c r="A493" s="30">
        <v>483</v>
      </c>
      <c r="B493" s="315" t="s">
        <v>211</v>
      </c>
      <c r="C493" s="305">
        <v>314.39999999999998</v>
      </c>
      <c r="D493" s="306">
        <v>314.60000000000002</v>
      </c>
      <c r="E493" s="306">
        <v>309.40000000000003</v>
      </c>
      <c r="F493" s="306">
        <v>304.40000000000003</v>
      </c>
      <c r="G493" s="306">
        <v>299.20000000000005</v>
      </c>
      <c r="H493" s="306">
        <v>319.60000000000002</v>
      </c>
      <c r="I493" s="306">
        <v>324.80000000000007</v>
      </c>
      <c r="J493" s="306">
        <v>329.8</v>
      </c>
      <c r="K493" s="305">
        <v>319.8</v>
      </c>
      <c r="L493" s="305">
        <v>309.60000000000002</v>
      </c>
      <c r="M493" s="305">
        <v>116.1901</v>
      </c>
      <c r="N493" s="1"/>
      <c r="O493" s="1"/>
    </row>
    <row r="494" spans="1:15" ht="12.75" customHeight="1">
      <c r="A494" s="30">
        <v>484</v>
      </c>
      <c r="B494" s="315" t="s">
        <v>553</v>
      </c>
      <c r="C494" s="305">
        <v>1974.7</v>
      </c>
      <c r="D494" s="306">
        <v>1960.7666666666667</v>
      </c>
      <c r="E494" s="306">
        <v>1935.5833333333333</v>
      </c>
      <c r="F494" s="306">
        <v>1896.4666666666667</v>
      </c>
      <c r="G494" s="306">
        <v>1871.2833333333333</v>
      </c>
      <c r="H494" s="306">
        <v>1999.8833333333332</v>
      </c>
      <c r="I494" s="306">
        <v>2025.0666666666666</v>
      </c>
      <c r="J494" s="306">
        <v>2064.1833333333334</v>
      </c>
      <c r="K494" s="305">
        <v>1985.95</v>
      </c>
      <c r="L494" s="305">
        <v>1921.65</v>
      </c>
      <c r="M494" s="305">
        <v>0.23047000000000001</v>
      </c>
      <c r="N494" s="1"/>
      <c r="O494" s="1"/>
    </row>
    <row r="495" spans="1:15" ht="12.75" customHeight="1">
      <c r="A495" s="30">
        <v>485</v>
      </c>
      <c r="B495" s="315" t="s">
        <v>279</v>
      </c>
      <c r="C495" s="305">
        <v>224.9</v>
      </c>
      <c r="D495" s="306">
        <v>226.20000000000002</v>
      </c>
      <c r="E495" s="306">
        <v>221.00000000000003</v>
      </c>
      <c r="F495" s="306">
        <v>217.10000000000002</v>
      </c>
      <c r="G495" s="306">
        <v>211.90000000000003</v>
      </c>
      <c r="H495" s="306">
        <v>230.10000000000002</v>
      </c>
      <c r="I495" s="306">
        <v>235.3</v>
      </c>
      <c r="J495" s="306">
        <v>239.20000000000002</v>
      </c>
      <c r="K495" s="305">
        <v>231.4</v>
      </c>
      <c r="L495" s="305">
        <v>222.3</v>
      </c>
      <c r="M495" s="305">
        <v>11.88611</v>
      </c>
      <c r="N495" s="1"/>
      <c r="O495" s="1"/>
    </row>
    <row r="496" spans="1:15" ht="12.75" customHeight="1">
      <c r="A496" s="30">
        <v>486</v>
      </c>
      <c r="B496" s="315" t="s">
        <v>554</v>
      </c>
      <c r="C496" s="305">
        <v>2106.9</v>
      </c>
      <c r="D496" s="306">
        <v>2091.6166666666663</v>
      </c>
      <c r="E496" s="306">
        <v>2068.2333333333327</v>
      </c>
      <c r="F496" s="306">
        <v>2029.5666666666662</v>
      </c>
      <c r="G496" s="306">
        <v>2006.1833333333325</v>
      </c>
      <c r="H496" s="306">
        <v>2130.2833333333328</v>
      </c>
      <c r="I496" s="306">
        <v>2153.666666666667</v>
      </c>
      <c r="J496" s="306">
        <v>2192.333333333333</v>
      </c>
      <c r="K496" s="305">
        <v>2115</v>
      </c>
      <c r="L496" s="305">
        <v>2052.9499999999998</v>
      </c>
      <c r="M496" s="305">
        <v>1.25864</v>
      </c>
      <c r="N496" s="1"/>
      <c r="O496" s="1"/>
    </row>
    <row r="497" spans="1:15" ht="12.75" customHeight="1">
      <c r="A497" s="30">
        <v>487</v>
      </c>
      <c r="B497" s="315" t="s">
        <v>547</v>
      </c>
      <c r="C497" s="305">
        <v>553.9</v>
      </c>
      <c r="D497" s="306">
        <v>557.75</v>
      </c>
      <c r="E497" s="306">
        <v>541.5</v>
      </c>
      <c r="F497" s="306">
        <v>529.1</v>
      </c>
      <c r="G497" s="306">
        <v>512.85</v>
      </c>
      <c r="H497" s="306">
        <v>570.15</v>
      </c>
      <c r="I497" s="306">
        <v>586.4</v>
      </c>
      <c r="J497" s="306">
        <v>598.79999999999995</v>
      </c>
      <c r="K497" s="305">
        <v>574</v>
      </c>
      <c r="L497" s="305">
        <v>545.35</v>
      </c>
      <c r="M497" s="305">
        <v>3.5455999999999999</v>
      </c>
      <c r="N497" s="1"/>
      <c r="O497" s="1"/>
    </row>
    <row r="498" spans="1:15" ht="12.75" customHeight="1">
      <c r="A498" s="30">
        <v>488</v>
      </c>
      <c r="B498" s="315" t="s">
        <v>546</v>
      </c>
      <c r="C498" s="305">
        <v>3064.55</v>
      </c>
      <c r="D498" s="306">
        <v>3078.0333333333333</v>
      </c>
      <c r="E498" s="306">
        <v>3011.0666666666666</v>
      </c>
      <c r="F498" s="306">
        <v>2957.5833333333335</v>
      </c>
      <c r="G498" s="306">
        <v>2890.6166666666668</v>
      </c>
      <c r="H498" s="306">
        <v>3131.5166666666664</v>
      </c>
      <c r="I498" s="306">
        <v>3198.4833333333327</v>
      </c>
      <c r="J498" s="306">
        <v>3251.9666666666662</v>
      </c>
      <c r="K498" s="305">
        <v>3145</v>
      </c>
      <c r="L498" s="305">
        <v>3024.55</v>
      </c>
      <c r="M498" s="305">
        <v>0.24518999999999999</v>
      </c>
      <c r="N498" s="1"/>
      <c r="O498" s="1"/>
    </row>
    <row r="499" spans="1:15" ht="12.75" customHeight="1">
      <c r="A499" s="30">
        <v>489</v>
      </c>
      <c r="B499" s="315" t="s">
        <v>212</v>
      </c>
      <c r="C499" s="305">
        <v>975.15</v>
      </c>
      <c r="D499" s="306">
        <v>970.66666666666663</v>
      </c>
      <c r="E499" s="306">
        <v>960.5333333333333</v>
      </c>
      <c r="F499" s="306">
        <v>945.91666666666663</v>
      </c>
      <c r="G499" s="306">
        <v>935.7833333333333</v>
      </c>
      <c r="H499" s="306">
        <v>985.2833333333333</v>
      </c>
      <c r="I499" s="306">
        <v>995.41666666666674</v>
      </c>
      <c r="J499" s="306">
        <v>1010.0333333333333</v>
      </c>
      <c r="K499" s="305">
        <v>980.8</v>
      </c>
      <c r="L499" s="305">
        <v>956.05</v>
      </c>
      <c r="M499" s="305">
        <v>7.7188999999999997</v>
      </c>
      <c r="N499" s="1"/>
      <c r="O499" s="1"/>
    </row>
    <row r="500" spans="1:15" ht="12.75" customHeight="1">
      <c r="A500" s="30">
        <v>490</v>
      </c>
      <c r="B500" s="315" t="s">
        <v>551</v>
      </c>
      <c r="C500" s="305">
        <v>350.9</v>
      </c>
      <c r="D500" s="306">
        <v>350.26666666666665</v>
      </c>
      <c r="E500" s="306">
        <v>341.63333333333333</v>
      </c>
      <c r="F500" s="306">
        <v>332.36666666666667</v>
      </c>
      <c r="G500" s="306">
        <v>323.73333333333335</v>
      </c>
      <c r="H500" s="306">
        <v>359.5333333333333</v>
      </c>
      <c r="I500" s="306">
        <v>368.16666666666663</v>
      </c>
      <c r="J500" s="306">
        <v>377.43333333333328</v>
      </c>
      <c r="K500" s="305">
        <v>358.9</v>
      </c>
      <c r="L500" s="305">
        <v>341</v>
      </c>
      <c r="M500" s="305">
        <v>5.1905599999999996</v>
      </c>
      <c r="N500" s="1"/>
      <c r="O500" s="1"/>
    </row>
    <row r="501" spans="1:15" ht="12.75" customHeight="1">
      <c r="A501" s="30">
        <v>491</v>
      </c>
      <c r="B501" s="315" t="s">
        <v>555</v>
      </c>
      <c r="C501" s="305">
        <v>244.9</v>
      </c>
      <c r="D501" s="306">
        <v>235.5</v>
      </c>
      <c r="E501" s="306">
        <v>220.35</v>
      </c>
      <c r="F501" s="306">
        <v>195.79999999999998</v>
      </c>
      <c r="G501" s="306">
        <v>180.64999999999998</v>
      </c>
      <c r="H501" s="306">
        <v>260.05</v>
      </c>
      <c r="I501" s="306">
        <v>275.2</v>
      </c>
      <c r="J501" s="306">
        <v>299.75</v>
      </c>
      <c r="K501" s="305">
        <v>250.65</v>
      </c>
      <c r="L501" s="305">
        <v>210.95</v>
      </c>
      <c r="M501" s="305">
        <v>299.45638000000002</v>
      </c>
      <c r="N501" s="1"/>
      <c r="O501" s="1"/>
    </row>
    <row r="502" spans="1:15" ht="12.75" customHeight="1">
      <c r="A502" s="30">
        <v>492</v>
      </c>
      <c r="B502" s="315" t="s">
        <v>556</v>
      </c>
      <c r="C502" s="305">
        <v>73.45</v>
      </c>
      <c r="D502" s="306">
        <v>71.25</v>
      </c>
      <c r="E502" s="306">
        <v>67.900000000000006</v>
      </c>
      <c r="F502" s="306">
        <v>62.350000000000009</v>
      </c>
      <c r="G502" s="306">
        <v>59.000000000000014</v>
      </c>
      <c r="H502" s="306">
        <v>76.8</v>
      </c>
      <c r="I502" s="306">
        <v>80.149999999999991</v>
      </c>
      <c r="J502" s="306">
        <v>85.699999999999989</v>
      </c>
      <c r="K502" s="305">
        <v>74.599999999999994</v>
      </c>
      <c r="L502" s="305">
        <v>65.7</v>
      </c>
      <c r="M502" s="305">
        <v>89.646460000000005</v>
      </c>
      <c r="N502" s="1"/>
      <c r="O502" s="1"/>
    </row>
    <row r="503" spans="1:15" ht="12.75" customHeight="1">
      <c r="A503" s="30">
        <v>493</v>
      </c>
      <c r="B503" s="315" t="s">
        <v>557</v>
      </c>
      <c r="C503" s="305">
        <v>459.95</v>
      </c>
      <c r="D503" s="306">
        <v>461.06666666666666</v>
      </c>
      <c r="E503" s="306">
        <v>453.88333333333333</v>
      </c>
      <c r="F503" s="306">
        <v>447.81666666666666</v>
      </c>
      <c r="G503" s="306">
        <v>440.63333333333333</v>
      </c>
      <c r="H503" s="306">
        <v>467.13333333333333</v>
      </c>
      <c r="I503" s="306">
        <v>474.31666666666661</v>
      </c>
      <c r="J503" s="306">
        <v>480.38333333333333</v>
      </c>
      <c r="K503" s="305">
        <v>468.25</v>
      </c>
      <c r="L503" s="305">
        <v>455</v>
      </c>
      <c r="M503" s="305">
        <v>1.1881600000000001</v>
      </c>
      <c r="N503" s="1"/>
      <c r="O503" s="1"/>
    </row>
    <row r="504" spans="1:15" ht="12.75" customHeight="1">
      <c r="A504" s="30">
        <v>494</v>
      </c>
      <c r="B504" s="315" t="s">
        <v>281</v>
      </c>
      <c r="C504" s="305">
        <v>1543.55</v>
      </c>
      <c r="D504" s="306">
        <v>1543.8999999999999</v>
      </c>
      <c r="E504" s="306">
        <v>1529.6999999999998</v>
      </c>
      <c r="F504" s="306">
        <v>1515.85</v>
      </c>
      <c r="G504" s="306">
        <v>1501.6499999999999</v>
      </c>
      <c r="H504" s="306">
        <v>1557.7499999999998</v>
      </c>
      <c r="I504" s="306">
        <v>1571.95</v>
      </c>
      <c r="J504" s="306">
        <v>1585.7999999999997</v>
      </c>
      <c r="K504" s="305">
        <v>1558.1</v>
      </c>
      <c r="L504" s="305">
        <v>1530.05</v>
      </c>
      <c r="M504" s="305">
        <v>1.34328</v>
      </c>
      <c r="N504" s="1"/>
      <c r="O504" s="1"/>
    </row>
    <row r="505" spans="1:15" ht="12.75" customHeight="1">
      <c r="A505" s="30">
        <v>495</v>
      </c>
      <c r="B505" s="315" t="s">
        <v>213</v>
      </c>
      <c r="C505" s="305">
        <v>459.6</v>
      </c>
      <c r="D505" s="306">
        <v>458.93333333333334</v>
      </c>
      <c r="E505" s="306">
        <v>455.66666666666669</v>
      </c>
      <c r="F505" s="306">
        <v>451.73333333333335</v>
      </c>
      <c r="G505" s="306">
        <v>448.4666666666667</v>
      </c>
      <c r="H505" s="306">
        <v>462.86666666666667</v>
      </c>
      <c r="I505" s="306">
        <v>466.13333333333333</v>
      </c>
      <c r="J505" s="306">
        <v>470.06666666666666</v>
      </c>
      <c r="K505" s="305">
        <v>462.2</v>
      </c>
      <c r="L505" s="305">
        <v>455</v>
      </c>
      <c r="M505" s="305">
        <v>63.659559999999999</v>
      </c>
      <c r="N505" s="1"/>
      <c r="O505" s="1"/>
    </row>
    <row r="506" spans="1:15" ht="12.75" customHeight="1">
      <c r="A506" s="30">
        <v>496</v>
      </c>
      <c r="B506" s="315" t="s">
        <v>558</v>
      </c>
      <c r="C506" s="305">
        <v>271.25</v>
      </c>
      <c r="D506" s="306">
        <v>272.26666666666665</v>
      </c>
      <c r="E506" s="306">
        <v>266.5333333333333</v>
      </c>
      <c r="F506" s="306">
        <v>261.81666666666666</v>
      </c>
      <c r="G506" s="306">
        <v>256.08333333333331</v>
      </c>
      <c r="H506" s="306">
        <v>276.98333333333329</v>
      </c>
      <c r="I506" s="306">
        <v>282.71666666666664</v>
      </c>
      <c r="J506" s="306">
        <v>287.43333333333328</v>
      </c>
      <c r="K506" s="305">
        <v>278</v>
      </c>
      <c r="L506" s="305">
        <v>267.55</v>
      </c>
      <c r="M506" s="305">
        <v>6.9607099999999997</v>
      </c>
      <c r="N506" s="1"/>
      <c r="O506" s="1"/>
    </row>
    <row r="507" spans="1:15" ht="12.75" customHeight="1">
      <c r="A507" s="30">
        <v>497</v>
      </c>
      <c r="B507" s="327" t="s">
        <v>282</v>
      </c>
      <c r="C507" s="328">
        <v>13.95</v>
      </c>
      <c r="D507" s="328">
        <v>13.966666666666667</v>
      </c>
      <c r="E507" s="328">
        <v>13.633333333333333</v>
      </c>
      <c r="F507" s="328">
        <v>13.316666666666666</v>
      </c>
      <c r="G507" s="328">
        <v>12.983333333333333</v>
      </c>
      <c r="H507" s="328">
        <v>14.283333333333333</v>
      </c>
      <c r="I507" s="328">
        <v>14.616666666666665</v>
      </c>
      <c r="J507" s="327">
        <v>14.933333333333334</v>
      </c>
      <c r="K507" s="327">
        <v>14.3</v>
      </c>
      <c r="L507" s="327">
        <v>13.65</v>
      </c>
      <c r="M507" s="270">
        <v>1549.35644</v>
      </c>
      <c r="N507" s="1"/>
      <c r="O507" s="1"/>
    </row>
    <row r="508" spans="1:15" ht="12.75" customHeight="1">
      <c r="A508" s="30">
        <v>498</v>
      </c>
      <c r="B508" s="327" t="s">
        <v>214</v>
      </c>
      <c r="C508" s="328">
        <v>238.7</v>
      </c>
      <c r="D508" s="328">
        <v>237.13333333333335</v>
      </c>
      <c r="E508" s="328">
        <v>234.8666666666667</v>
      </c>
      <c r="F508" s="328">
        <v>231.03333333333336</v>
      </c>
      <c r="G508" s="328">
        <v>228.76666666666671</v>
      </c>
      <c r="H508" s="328">
        <v>240.9666666666667</v>
      </c>
      <c r="I508" s="328">
        <v>243.23333333333335</v>
      </c>
      <c r="J508" s="327">
        <v>247.06666666666669</v>
      </c>
      <c r="K508" s="327">
        <v>239.4</v>
      </c>
      <c r="L508" s="327">
        <v>233.3</v>
      </c>
      <c r="M508" s="270">
        <v>56.51099</v>
      </c>
      <c r="N508" s="1"/>
      <c r="O508" s="1"/>
    </row>
    <row r="509" spans="1:15" ht="12.75" customHeight="1">
      <c r="A509" s="30">
        <v>499</v>
      </c>
      <c r="B509" s="327" t="s">
        <v>559</v>
      </c>
      <c r="C509" s="328">
        <v>297.14999999999998</v>
      </c>
      <c r="D509" s="328">
        <v>296.95</v>
      </c>
      <c r="E509" s="328">
        <v>294.5</v>
      </c>
      <c r="F509" s="328">
        <v>291.85000000000002</v>
      </c>
      <c r="G509" s="328">
        <v>289.40000000000003</v>
      </c>
      <c r="H509" s="328">
        <v>299.59999999999997</v>
      </c>
      <c r="I509" s="328">
        <v>302.0499999999999</v>
      </c>
      <c r="J509" s="327">
        <v>304.69999999999993</v>
      </c>
      <c r="K509" s="327">
        <v>299.39999999999998</v>
      </c>
      <c r="L509" s="327">
        <v>294.3</v>
      </c>
      <c r="M509" s="270">
        <v>3.0335800000000002</v>
      </c>
      <c r="N509" s="1"/>
      <c r="O509" s="1"/>
    </row>
    <row r="510" spans="1:15" ht="12.75" customHeight="1">
      <c r="A510" s="30"/>
      <c r="B510" s="327" t="s">
        <v>560</v>
      </c>
      <c r="C510" s="328">
        <v>1548.7</v>
      </c>
      <c r="D510" s="328">
        <v>1563.5666666666666</v>
      </c>
      <c r="E510" s="328">
        <v>1531.0833333333333</v>
      </c>
      <c r="F510" s="328">
        <v>1513.4666666666667</v>
      </c>
      <c r="G510" s="328">
        <v>1480.9833333333333</v>
      </c>
      <c r="H510" s="328">
        <v>1581.1833333333332</v>
      </c>
      <c r="I510" s="328">
        <v>1613.6666666666667</v>
      </c>
      <c r="J510" s="327">
        <v>1631.2833333333331</v>
      </c>
      <c r="K510" s="327">
        <v>1596.05</v>
      </c>
      <c r="L510" s="327">
        <v>1545.95</v>
      </c>
      <c r="M510" s="270">
        <v>0.22602</v>
      </c>
      <c r="N510" s="1"/>
      <c r="O510" s="1"/>
    </row>
    <row r="511" spans="1:15" ht="12.75" customHeight="1">
      <c r="A511" s="284"/>
      <c r="B511" s="284"/>
      <c r="C511" s="285"/>
      <c r="D511" s="285"/>
      <c r="E511" s="285"/>
      <c r="F511" s="285"/>
      <c r="G511" s="285"/>
      <c r="H511" s="285"/>
      <c r="I511" s="285"/>
      <c r="J511" s="284"/>
      <c r="K511" s="284"/>
      <c r="L511" s="284"/>
      <c r="M511" s="286"/>
      <c r="N511" s="1"/>
      <c r="O511" s="1"/>
    </row>
    <row r="512" spans="1:15" ht="12.75" customHeight="1">
      <c r="A512" s="284"/>
      <c r="B512" s="284"/>
      <c r="C512" s="285"/>
      <c r="D512" s="285"/>
      <c r="E512" s="285"/>
      <c r="F512" s="285"/>
      <c r="G512" s="285"/>
      <c r="H512" s="285"/>
      <c r="I512" s="285"/>
      <c r="J512" s="284"/>
      <c r="K512" s="284"/>
      <c r="L512" s="284"/>
      <c r="M512" s="286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9"/>
      <c r="B5" s="460"/>
      <c r="C5" s="459"/>
      <c r="D5" s="46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9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61" t="s">
        <v>563</v>
      </c>
      <c r="C7" s="460"/>
      <c r="D7" s="7">
        <f>Main!B10</f>
        <v>44704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44701</v>
      </c>
      <c r="B10" s="29">
        <v>538351</v>
      </c>
      <c r="C10" s="28" t="s">
        <v>1037</v>
      </c>
      <c r="D10" s="28" t="s">
        <v>1038</v>
      </c>
      <c r="E10" s="28" t="s">
        <v>572</v>
      </c>
      <c r="F10" s="87">
        <v>70000</v>
      </c>
      <c r="G10" s="29">
        <v>79.91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44701</v>
      </c>
      <c r="B11" s="29">
        <v>540135</v>
      </c>
      <c r="C11" s="28" t="s">
        <v>1039</v>
      </c>
      <c r="D11" s="28" t="s">
        <v>1040</v>
      </c>
      <c r="E11" s="28" t="s">
        <v>572</v>
      </c>
      <c r="F11" s="87">
        <v>2950000</v>
      </c>
      <c r="G11" s="29">
        <v>1.38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44701</v>
      </c>
      <c r="B12" s="29">
        <v>539621</v>
      </c>
      <c r="C12" s="28" t="s">
        <v>1041</v>
      </c>
      <c r="D12" s="28" t="s">
        <v>1042</v>
      </c>
      <c r="E12" s="28" t="s">
        <v>573</v>
      </c>
      <c r="F12" s="87">
        <v>500000</v>
      </c>
      <c r="G12" s="29">
        <v>2.1800000000000002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44701</v>
      </c>
      <c r="B13" s="29">
        <v>541299</v>
      </c>
      <c r="C13" s="28" t="s">
        <v>1043</v>
      </c>
      <c r="D13" s="28" t="s">
        <v>1044</v>
      </c>
      <c r="E13" s="28" t="s">
        <v>573</v>
      </c>
      <c r="F13" s="87">
        <v>28000</v>
      </c>
      <c r="G13" s="29">
        <v>28.26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44701</v>
      </c>
      <c r="B14" s="29">
        <v>538787</v>
      </c>
      <c r="C14" s="28" t="s">
        <v>1045</v>
      </c>
      <c r="D14" s="28" t="s">
        <v>1046</v>
      </c>
      <c r="E14" s="28" t="s">
        <v>573</v>
      </c>
      <c r="F14" s="87">
        <v>65128</v>
      </c>
      <c r="G14" s="29">
        <v>9.17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44701</v>
      </c>
      <c r="B15" s="29">
        <v>538180</v>
      </c>
      <c r="C15" s="28" t="s">
        <v>1047</v>
      </c>
      <c r="D15" s="28" t="s">
        <v>1048</v>
      </c>
      <c r="E15" s="28" t="s">
        <v>572</v>
      </c>
      <c r="F15" s="87">
        <v>3393983</v>
      </c>
      <c r="G15" s="29">
        <v>1.0900000000000001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44701</v>
      </c>
      <c r="B16" s="29">
        <v>538979</v>
      </c>
      <c r="C16" s="28" t="s">
        <v>1049</v>
      </c>
      <c r="D16" s="28" t="s">
        <v>1050</v>
      </c>
      <c r="E16" s="28" t="s">
        <v>573</v>
      </c>
      <c r="F16" s="87">
        <v>2000000</v>
      </c>
      <c r="G16" s="29">
        <v>300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44701</v>
      </c>
      <c r="B17" s="29">
        <v>538979</v>
      </c>
      <c r="C17" s="28" t="s">
        <v>1049</v>
      </c>
      <c r="D17" s="28" t="s">
        <v>1051</v>
      </c>
      <c r="E17" s="28" t="s">
        <v>572</v>
      </c>
      <c r="F17" s="87">
        <v>2000000</v>
      </c>
      <c r="G17" s="29">
        <v>300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44701</v>
      </c>
      <c r="B18" s="29">
        <v>540377</v>
      </c>
      <c r="C18" s="28" t="s">
        <v>1052</v>
      </c>
      <c r="D18" s="28" t="s">
        <v>1053</v>
      </c>
      <c r="E18" s="28" t="s">
        <v>573</v>
      </c>
      <c r="F18" s="87">
        <v>18000</v>
      </c>
      <c r="G18" s="29">
        <v>59.1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44701</v>
      </c>
      <c r="B19" s="29">
        <v>540377</v>
      </c>
      <c r="C19" s="28" t="s">
        <v>1052</v>
      </c>
      <c r="D19" s="28" t="s">
        <v>1054</v>
      </c>
      <c r="E19" s="28" t="s">
        <v>572</v>
      </c>
      <c r="F19" s="87">
        <v>24000</v>
      </c>
      <c r="G19" s="29">
        <v>59.71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44701</v>
      </c>
      <c r="B20" s="29">
        <v>540377</v>
      </c>
      <c r="C20" s="28" t="s">
        <v>1052</v>
      </c>
      <c r="D20" s="28" t="s">
        <v>1055</v>
      </c>
      <c r="E20" s="28" t="s">
        <v>573</v>
      </c>
      <c r="F20" s="87">
        <v>24000</v>
      </c>
      <c r="G20" s="29">
        <v>59.65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44701</v>
      </c>
      <c r="B21" s="29">
        <v>540377</v>
      </c>
      <c r="C21" s="28" t="s">
        <v>1052</v>
      </c>
      <c r="D21" s="28" t="s">
        <v>1056</v>
      </c>
      <c r="E21" s="28" t="s">
        <v>572</v>
      </c>
      <c r="F21" s="87">
        <v>18000</v>
      </c>
      <c r="G21" s="29">
        <v>59.9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44701</v>
      </c>
      <c r="B22" s="29">
        <v>542446</v>
      </c>
      <c r="C22" s="28" t="s">
        <v>1057</v>
      </c>
      <c r="D22" s="28" t="s">
        <v>1059</v>
      </c>
      <c r="E22" s="28" t="s">
        <v>572</v>
      </c>
      <c r="F22" s="87">
        <v>59020</v>
      </c>
      <c r="G22" s="29">
        <v>15.83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44701</v>
      </c>
      <c r="B23" s="29">
        <v>542446</v>
      </c>
      <c r="C23" s="28" t="s">
        <v>1057</v>
      </c>
      <c r="D23" s="28" t="s">
        <v>1060</v>
      </c>
      <c r="E23" s="28" t="s">
        <v>572</v>
      </c>
      <c r="F23" s="87">
        <v>41314</v>
      </c>
      <c r="G23" s="29">
        <v>16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44701</v>
      </c>
      <c r="B24" s="29">
        <v>542446</v>
      </c>
      <c r="C24" s="28" t="s">
        <v>1057</v>
      </c>
      <c r="D24" s="28" t="s">
        <v>1058</v>
      </c>
      <c r="E24" s="28" t="s">
        <v>573</v>
      </c>
      <c r="F24" s="87">
        <v>283296</v>
      </c>
      <c r="G24" s="29">
        <v>15.94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44701</v>
      </c>
      <c r="B25" s="29">
        <v>540385</v>
      </c>
      <c r="C25" s="28" t="s">
        <v>1061</v>
      </c>
      <c r="D25" s="28" t="s">
        <v>1062</v>
      </c>
      <c r="E25" s="28" t="s">
        <v>572</v>
      </c>
      <c r="F25" s="87">
        <v>25000</v>
      </c>
      <c r="G25" s="29">
        <v>14.05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44701</v>
      </c>
      <c r="B26" s="29">
        <v>540385</v>
      </c>
      <c r="C26" s="28" t="s">
        <v>1061</v>
      </c>
      <c r="D26" s="28" t="s">
        <v>1063</v>
      </c>
      <c r="E26" s="28" t="s">
        <v>573</v>
      </c>
      <c r="F26" s="87">
        <v>26000</v>
      </c>
      <c r="G26" s="29">
        <v>14.05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44701</v>
      </c>
      <c r="B27" s="29">
        <v>531328</v>
      </c>
      <c r="C27" s="28" t="s">
        <v>1064</v>
      </c>
      <c r="D27" s="28" t="s">
        <v>1065</v>
      </c>
      <c r="E27" s="28" t="s">
        <v>573</v>
      </c>
      <c r="F27" s="87">
        <v>1150000</v>
      </c>
      <c r="G27" s="29">
        <v>0.85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44701</v>
      </c>
      <c r="B28" s="29">
        <v>533602</v>
      </c>
      <c r="C28" s="28" t="s">
        <v>1066</v>
      </c>
      <c r="D28" s="28" t="s">
        <v>1067</v>
      </c>
      <c r="E28" s="28" t="s">
        <v>573</v>
      </c>
      <c r="F28" s="87">
        <v>650000</v>
      </c>
      <c r="G28" s="29">
        <v>18.149999999999999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44701</v>
      </c>
      <c r="B29" s="29">
        <v>531494</v>
      </c>
      <c r="C29" s="28" t="s">
        <v>1068</v>
      </c>
      <c r="D29" s="28" t="s">
        <v>1069</v>
      </c>
      <c r="E29" s="28" t="s">
        <v>572</v>
      </c>
      <c r="F29" s="87">
        <v>102979</v>
      </c>
      <c r="G29" s="29">
        <v>89.52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44701</v>
      </c>
      <c r="B30" s="29">
        <v>539143</v>
      </c>
      <c r="C30" s="28" t="s">
        <v>1070</v>
      </c>
      <c r="D30" s="28" t="s">
        <v>1071</v>
      </c>
      <c r="E30" s="28" t="s">
        <v>572</v>
      </c>
      <c r="F30" s="87">
        <v>65737</v>
      </c>
      <c r="G30" s="29">
        <v>34.6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44701</v>
      </c>
      <c r="B31" s="29">
        <v>539143</v>
      </c>
      <c r="C31" s="28" t="s">
        <v>1070</v>
      </c>
      <c r="D31" s="28" t="s">
        <v>1071</v>
      </c>
      <c r="E31" s="28" t="s">
        <v>573</v>
      </c>
      <c r="F31" s="87">
        <v>64761</v>
      </c>
      <c r="G31" s="29">
        <v>34.799999999999997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44701</v>
      </c>
      <c r="B32" s="29">
        <v>531364</v>
      </c>
      <c r="C32" s="28" t="s">
        <v>1072</v>
      </c>
      <c r="D32" s="28" t="s">
        <v>1073</v>
      </c>
      <c r="E32" s="28" t="s">
        <v>572</v>
      </c>
      <c r="F32" s="87">
        <v>200000</v>
      </c>
      <c r="G32" s="29">
        <v>25.22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44701</v>
      </c>
      <c r="B33" s="29">
        <v>531364</v>
      </c>
      <c r="C33" s="28" t="s">
        <v>1072</v>
      </c>
      <c r="D33" s="28" t="s">
        <v>1074</v>
      </c>
      <c r="E33" s="28" t="s">
        <v>573</v>
      </c>
      <c r="F33" s="87">
        <v>200000</v>
      </c>
      <c r="G33" s="29">
        <v>25.22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44701</v>
      </c>
      <c r="B34" s="29">
        <v>513403</v>
      </c>
      <c r="C34" s="28" t="s">
        <v>1075</v>
      </c>
      <c r="D34" s="28" t="s">
        <v>1076</v>
      </c>
      <c r="E34" s="28" t="s">
        <v>572</v>
      </c>
      <c r="F34" s="87">
        <v>57626</v>
      </c>
      <c r="G34" s="29">
        <v>4.3499999999999996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44701</v>
      </c>
      <c r="B35" s="29">
        <v>540727</v>
      </c>
      <c r="C35" s="28" t="s">
        <v>1077</v>
      </c>
      <c r="D35" s="28" t="s">
        <v>1078</v>
      </c>
      <c r="E35" s="28" t="s">
        <v>572</v>
      </c>
      <c r="F35" s="87">
        <v>75000</v>
      </c>
      <c r="G35" s="29">
        <v>41.15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44701</v>
      </c>
      <c r="B36" s="29">
        <v>540727</v>
      </c>
      <c r="C36" s="28" t="s">
        <v>1077</v>
      </c>
      <c r="D36" s="28" t="s">
        <v>1040</v>
      </c>
      <c r="E36" s="28" t="s">
        <v>573</v>
      </c>
      <c r="F36" s="87">
        <v>53010</v>
      </c>
      <c r="G36" s="29">
        <v>41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44701</v>
      </c>
      <c r="B37" s="29">
        <v>540727</v>
      </c>
      <c r="C37" s="28" t="s">
        <v>1077</v>
      </c>
      <c r="D37" s="28" t="s">
        <v>1040</v>
      </c>
      <c r="E37" s="28" t="s">
        <v>572</v>
      </c>
      <c r="F37" s="87">
        <v>63670</v>
      </c>
      <c r="G37" s="29">
        <v>40.86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44701</v>
      </c>
      <c r="B38" s="29">
        <v>538707</v>
      </c>
      <c r="C38" s="28" t="s">
        <v>1079</v>
      </c>
      <c r="D38" s="28" t="s">
        <v>1080</v>
      </c>
      <c r="E38" s="28" t="s">
        <v>573</v>
      </c>
      <c r="F38" s="87">
        <v>30001</v>
      </c>
      <c r="G38" s="29">
        <v>20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44701</v>
      </c>
      <c r="B39" s="29">
        <v>531931</v>
      </c>
      <c r="C39" s="28" t="s">
        <v>1081</v>
      </c>
      <c r="D39" s="28" t="s">
        <v>1082</v>
      </c>
      <c r="E39" s="28" t="s">
        <v>573</v>
      </c>
      <c r="F39" s="87">
        <v>16010</v>
      </c>
      <c r="G39" s="29">
        <v>207.05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44701</v>
      </c>
      <c r="B40" s="29">
        <v>538875</v>
      </c>
      <c r="C40" s="28" t="s">
        <v>1083</v>
      </c>
      <c r="D40" s="28" t="s">
        <v>1084</v>
      </c>
      <c r="E40" s="28" t="s">
        <v>572</v>
      </c>
      <c r="F40" s="87">
        <v>64501</v>
      </c>
      <c r="G40" s="29">
        <v>23.71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44701</v>
      </c>
      <c r="B41" s="29">
        <v>530017</v>
      </c>
      <c r="C41" s="28" t="s">
        <v>1085</v>
      </c>
      <c r="D41" s="28" t="s">
        <v>1086</v>
      </c>
      <c r="E41" s="28" t="s">
        <v>573</v>
      </c>
      <c r="F41" s="87">
        <v>500000</v>
      </c>
      <c r="G41" s="29">
        <v>18.100000000000001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44701</v>
      </c>
      <c r="B42" s="29">
        <v>539584</v>
      </c>
      <c r="C42" s="28" t="s">
        <v>1087</v>
      </c>
      <c r="D42" s="28" t="s">
        <v>1088</v>
      </c>
      <c r="E42" s="28" t="s">
        <v>572</v>
      </c>
      <c r="F42" s="87">
        <v>300000</v>
      </c>
      <c r="G42" s="29">
        <v>1.82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44701</v>
      </c>
      <c r="B43" s="29">
        <v>521005</v>
      </c>
      <c r="C43" s="28" t="s">
        <v>1089</v>
      </c>
      <c r="D43" s="28" t="s">
        <v>1090</v>
      </c>
      <c r="E43" s="28" t="s">
        <v>572</v>
      </c>
      <c r="F43" s="87">
        <v>15120</v>
      </c>
      <c r="G43" s="29">
        <v>36.6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44701</v>
      </c>
      <c r="B44" s="29">
        <v>521005</v>
      </c>
      <c r="C44" s="28" t="s">
        <v>1089</v>
      </c>
      <c r="D44" s="28" t="s">
        <v>1090</v>
      </c>
      <c r="E44" s="28" t="s">
        <v>573</v>
      </c>
      <c r="F44" s="87">
        <v>12120</v>
      </c>
      <c r="G44" s="29">
        <v>36.6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44701</v>
      </c>
      <c r="B45" s="29">
        <v>538569</v>
      </c>
      <c r="C45" s="28" t="s">
        <v>1091</v>
      </c>
      <c r="D45" s="28" t="s">
        <v>1092</v>
      </c>
      <c r="E45" s="28" t="s">
        <v>572</v>
      </c>
      <c r="F45" s="87">
        <v>764507</v>
      </c>
      <c r="G45" s="29">
        <v>12.95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44701</v>
      </c>
      <c r="B46" s="29" t="s">
        <v>1093</v>
      </c>
      <c r="C46" s="28" t="s">
        <v>1094</v>
      </c>
      <c r="D46" s="28" t="s">
        <v>1071</v>
      </c>
      <c r="E46" s="28" t="s">
        <v>572</v>
      </c>
      <c r="F46" s="87">
        <v>80000</v>
      </c>
      <c r="G46" s="29">
        <v>6.62</v>
      </c>
      <c r="H46" s="29" t="s">
        <v>851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44701</v>
      </c>
      <c r="B47" s="29" t="s">
        <v>1095</v>
      </c>
      <c r="C47" s="28" t="s">
        <v>1096</v>
      </c>
      <c r="D47" s="28" t="s">
        <v>1097</v>
      </c>
      <c r="E47" s="28" t="s">
        <v>572</v>
      </c>
      <c r="F47" s="87">
        <v>10800</v>
      </c>
      <c r="G47" s="29">
        <v>123.37</v>
      </c>
      <c r="H47" s="29" t="s">
        <v>851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44701</v>
      </c>
      <c r="B48" s="29" t="s">
        <v>258</v>
      </c>
      <c r="C48" s="28" t="s">
        <v>1098</v>
      </c>
      <c r="D48" s="28" t="s">
        <v>1099</v>
      </c>
      <c r="E48" s="28" t="s">
        <v>572</v>
      </c>
      <c r="F48" s="87">
        <v>4000000</v>
      </c>
      <c r="G48" s="29">
        <v>492.6</v>
      </c>
      <c r="H48" s="29" t="s">
        <v>851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44701</v>
      </c>
      <c r="B49" s="29" t="s">
        <v>982</v>
      </c>
      <c r="C49" s="28" t="s">
        <v>983</v>
      </c>
      <c r="D49" s="28" t="s">
        <v>1100</v>
      </c>
      <c r="E49" s="28" t="s">
        <v>572</v>
      </c>
      <c r="F49" s="87">
        <v>65324</v>
      </c>
      <c r="G49" s="29">
        <v>29.46</v>
      </c>
      <c r="H49" s="29" t="s">
        <v>851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44701</v>
      </c>
      <c r="B50" s="29" t="s">
        <v>1101</v>
      </c>
      <c r="C50" s="28" t="s">
        <v>1102</v>
      </c>
      <c r="D50" s="28" t="s">
        <v>1103</v>
      </c>
      <c r="E50" s="28" t="s">
        <v>572</v>
      </c>
      <c r="F50" s="87">
        <v>500000</v>
      </c>
      <c r="G50" s="29">
        <v>310.01</v>
      </c>
      <c r="H50" s="29" t="s">
        <v>851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44701</v>
      </c>
      <c r="B51" s="29" t="s">
        <v>1104</v>
      </c>
      <c r="C51" s="28" t="s">
        <v>1105</v>
      </c>
      <c r="D51" s="28" t="s">
        <v>881</v>
      </c>
      <c r="E51" s="28" t="s">
        <v>572</v>
      </c>
      <c r="F51" s="87">
        <v>868050</v>
      </c>
      <c r="G51" s="29">
        <v>195.01</v>
      </c>
      <c r="H51" s="29" t="s">
        <v>851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44701</v>
      </c>
      <c r="B52" s="29" t="s">
        <v>880</v>
      </c>
      <c r="C52" s="28" t="s">
        <v>882</v>
      </c>
      <c r="D52" s="28" t="s">
        <v>881</v>
      </c>
      <c r="E52" s="28" t="s">
        <v>572</v>
      </c>
      <c r="F52" s="87">
        <v>140331</v>
      </c>
      <c r="G52" s="29">
        <v>1034.05</v>
      </c>
      <c r="H52" s="29" t="s">
        <v>851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44701</v>
      </c>
      <c r="B53" s="29" t="s">
        <v>880</v>
      </c>
      <c r="C53" s="28" t="s">
        <v>882</v>
      </c>
      <c r="D53" s="28" t="s">
        <v>1106</v>
      </c>
      <c r="E53" s="28" t="s">
        <v>572</v>
      </c>
      <c r="F53" s="87">
        <v>121818</v>
      </c>
      <c r="G53" s="29">
        <v>1033.0899999999999</v>
      </c>
      <c r="H53" s="29" t="s">
        <v>851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44701</v>
      </c>
      <c r="B54" s="29" t="s">
        <v>1107</v>
      </c>
      <c r="C54" s="28" t="s">
        <v>1108</v>
      </c>
      <c r="D54" s="28" t="s">
        <v>1109</v>
      </c>
      <c r="E54" s="28" t="s">
        <v>572</v>
      </c>
      <c r="F54" s="87">
        <v>78015</v>
      </c>
      <c r="G54" s="29">
        <v>37.4</v>
      </c>
      <c r="H54" s="29" t="s">
        <v>851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44701</v>
      </c>
      <c r="B55" s="29" t="s">
        <v>1107</v>
      </c>
      <c r="C55" s="28" t="s">
        <v>1108</v>
      </c>
      <c r="D55" s="28" t="s">
        <v>1110</v>
      </c>
      <c r="E55" s="28" t="s">
        <v>572</v>
      </c>
      <c r="F55" s="87">
        <v>17800</v>
      </c>
      <c r="G55" s="29">
        <v>34.1</v>
      </c>
      <c r="H55" s="29" t="s">
        <v>851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44701</v>
      </c>
      <c r="B56" s="29" t="s">
        <v>1107</v>
      </c>
      <c r="C56" s="28" t="s">
        <v>1108</v>
      </c>
      <c r="D56" s="28" t="s">
        <v>1111</v>
      </c>
      <c r="E56" s="28" t="s">
        <v>572</v>
      </c>
      <c r="F56" s="87">
        <v>101000</v>
      </c>
      <c r="G56" s="29">
        <v>37.64</v>
      </c>
      <c r="H56" s="29" t="s">
        <v>851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44701</v>
      </c>
      <c r="B57" s="29" t="s">
        <v>1112</v>
      </c>
      <c r="C57" s="28" t="s">
        <v>1113</v>
      </c>
      <c r="D57" s="28" t="s">
        <v>1114</v>
      </c>
      <c r="E57" s="28" t="s">
        <v>572</v>
      </c>
      <c r="F57" s="87">
        <v>638035</v>
      </c>
      <c r="G57" s="29">
        <v>28.14</v>
      </c>
      <c r="H57" s="29" t="s">
        <v>851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44701</v>
      </c>
      <c r="B58" s="29" t="s">
        <v>1115</v>
      </c>
      <c r="C58" s="28" t="s">
        <v>1116</v>
      </c>
      <c r="D58" s="28" t="s">
        <v>1117</v>
      </c>
      <c r="E58" s="28" t="s">
        <v>573</v>
      </c>
      <c r="F58" s="87">
        <v>315939</v>
      </c>
      <c r="G58" s="29">
        <v>12.75</v>
      </c>
      <c r="H58" s="29" t="s">
        <v>851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44701</v>
      </c>
      <c r="B59" s="29" t="s">
        <v>980</v>
      </c>
      <c r="C59" s="28" t="s">
        <v>981</v>
      </c>
      <c r="D59" s="28" t="s">
        <v>984</v>
      </c>
      <c r="E59" s="28" t="s">
        <v>573</v>
      </c>
      <c r="F59" s="87">
        <v>3600316</v>
      </c>
      <c r="G59" s="29">
        <v>0.15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44701</v>
      </c>
      <c r="B60" s="29" t="s">
        <v>258</v>
      </c>
      <c r="C60" s="28" t="s">
        <v>1098</v>
      </c>
      <c r="D60" s="28" t="s">
        <v>1118</v>
      </c>
      <c r="E60" s="28" t="s">
        <v>573</v>
      </c>
      <c r="F60" s="87">
        <v>4000000</v>
      </c>
      <c r="G60" s="29">
        <v>492.6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44701</v>
      </c>
      <c r="B61" s="29" t="s">
        <v>1119</v>
      </c>
      <c r="C61" s="28" t="s">
        <v>1120</v>
      </c>
      <c r="D61" s="28" t="s">
        <v>1121</v>
      </c>
      <c r="E61" s="28" t="s">
        <v>573</v>
      </c>
      <c r="F61" s="87">
        <v>144000</v>
      </c>
      <c r="G61" s="29">
        <v>69.52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44701</v>
      </c>
      <c r="B62" s="29" t="s">
        <v>982</v>
      </c>
      <c r="C62" s="28" t="s">
        <v>983</v>
      </c>
      <c r="D62" s="28" t="s">
        <v>1122</v>
      </c>
      <c r="E62" s="28" t="s">
        <v>573</v>
      </c>
      <c r="F62" s="87">
        <v>65324</v>
      </c>
      <c r="G62" s="29">
        <v>29.5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44701</v>
      </c>
      <c r="B63" s="29" t="s">
        <v>1101</v>
      </c>
      <c r="C63" s="28" t="s">
        <v>1102</v>
      </c>
      <c r="D63" s="28" t="s">
        <v>1123</v>
      </c>
      <c r="E63" s="28" t="s">
        <v>573</v>
      </c>
      <c r="F63" s="87">
        <v>200000</v>
      </c>
      <c r="G63" s="29">
        <v>310.02999999999997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44701</v>
      </c>
      <c r="B64" s="29" t="s">
        <v>1101</v>
      </c>
      <c r="C64" s="28" t="s">
        <v>1102</v>
      </c>
      <c r="D64" s="28" t="s">
        <v>1124</v>
      </c>
      <c r="E64" s="28" t="s">
        <v>573</v>
      </c>
      <c r="F64" s="87">
        <v>200000</v>
      </c>
      <c r="G64" s="29">
        <v>310.01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44701</v>
      </c>
      <c r="B65" s="29" t="s">
        <v>1104</v>
      </c>
      <c r="C65" s="28" t="s">
        <v>1105</v>
      </c>
      <c r="D65" s="28" t="s">
        <v>881</v>
      </c>
      <c r="E65" s="28" t="s">
        <v>573</v>
      </c>
      <c r="F65" s="87">
        <v>869908</v>
      </c>
      <c r="G65" s="29">
        <v>195.25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44701</v>
      </c>
      <c r="B66" s="29" t="s">
        <v>880</v>
      </c>
      <c r="C66" s="28" t="s">
        <v>882</v>
      </c>
      <c r="D66" s="28" t="s">
        <v>1106</v>
      </c>
      <c r="E66" s="28" t="s">
        <v>573</v>
      </c>
      <c r="F66" s="87">
        <v>121818</v>
      </c>
      <c r="G66" s="29">
        <v>1033.6500000000001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44701</v>
      </c>
      <c r="B67" s="29" t="s">
        <v>880</v>
      </c>
      <c r="C67" s="28" t="s">
        <v>882</v>
      </c>
      <c r="D67" s="28" t="s">
        <v>881</v>
      </c>
      <c r="E67" s="28" t="s">
        <v>573</v>
      </c>
      <c r="F67" s="87">
        <v>149211</v>
      </c>
      <c r="G67" s="29">
        <v>1034.55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44701</v>
      </c>
      <c r="B68" s="29" t="s">
        <v>1107</v>
      </c>
      <c r="C68" s="28" t="s">
        <v>1108</v>
      </c>
      <c r="D68" s="28" t="s">
        <v>1110</v>
      </c>
      <c r="E68" s="28" t="s">
        <v>573</v>
      </c>
      <c r="F68" s="87">
        <v>205064</v>
      </c>
      <c r="G68" s="29">
        <v>37.68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44701</v>
      </c>
      <c r="B69" s="29" t="s">
        <v>1107</v>
      </c>
      <c r="C69" s="28" t="s">
        <v>1108</v>
      </c>
      <c r="D69" s="28" t="s">
        <v>1125</v>
      </c>
      <c r="E69" s="28" t="s">
        <v>573</v>
      </c>
      <c r="F69" s="87">
        <v>207442</v>
      </c>
      <c r="G69" s="29">
        <v>37.54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44701</v>
      </c>
      <c r="B70" s="29" t="s">
        <v>1107</v>
      </c>
      <c r="C70" s="28" t="s">
        <v>1108</v>
      </c>
      <c r="D70" s="28" t="s">
        <v>1109</v>
      </c>
      <c r="E70" s="28" t="s">
        <v>573</v>
      </c>
      <c r="F70" s="87">
        <v>64172</v>
      </c>
      <c r="G70" s="29">
        <v>37.42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44701</v>
      </c>
      <c r="B71" s="29" t="s">
        <v>1126</v>
      </c>
      <c r="C71" s="28" t="s">
        <v>1127</v>
      </c>
      <c r="D71" s="28" t="s">
        <v>1128</v>
      </c>
      <c r="E71" s="28" t="s">
        <v>573</v>
      </c>
      <c r="F71" s="87">
        <v>48000</v>
      </c>
      <c r="G71" s="29">
        <v>115.5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44701</v>
      </c>
      <c r="B72" s="29" t="s">
        <v>1129</v>
      </c>
      <c r="C72" s="28" t="s">
        <v>1130</v>
      </c>
      <c r="D72" s="28" t="s">
        <v>1131</v>
      </c>
      <c r="E72" s="28" t="s">
        <v>573</v>
      </c>
      <c r="F72" s="87">
        <v>1014841</v>
      </c>
      <c r="G72" s="29">
        <v>4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44701</v>
      </c>
      <c r="B73" s="29" t="s">
        <v>1112</v>
      </c>
      <c r="C73" s="28" t="s">
        <v>1113</v>
      </c>
      <c r="D73" s="28" t="s">
        <v>1132</v>
      </c>
      <c r="E73" s="28" t="s">
        <v>573</v>
      </c>
      <c r="F73" s="87">
        <v>523141</v>
      </c>
      <c r="G73" s="29">
        <v>28.54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/>
      <c r="B74" s="29"/>
      <c r="C74" s="28"/>
      <c r="D74" s="28"/>
      <c r="E74" s="28"/>
      <c r="F74" s="87"/>
      <c r="G74" s="29"/>
      <c r="H74" s="29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7"/>
  <sheetViews>
    <sheetView zoomScale="85" zoomScaleNormal="85" workbookViewId="0">
      <selection activeCell="J1" sqref="J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8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44704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76">
        <v>1</v>
      </c>
      <c r="B10" s="329">
        <v>44641</v>
      </c>
      <c r="C10" s="338"/>
      <c r="D10" s="339" t="s">
        <v>281</v>
      </c>
      <c r="E10" s="340" t="s">
        <v>589</v>
      </c>
      <c r="F10" s="276">
        <v>1640</v>
      </c>
      <c r="G10" s="276">
        <v>1530</v>
      </c>
      <c r="H10" s="276">
        <v>1675</v>
      </c>
      <c r="I10" s="341" t="s">
        <v>862</v>
      </c>
      <c r="J10" s="330" t="s">
        <v>865</v>
      </c>
      <c r="K10" s="330">
        <f t="shared" ref="K10:K11" si="0">H10-F10</f>
        <v>35</v>
      </c>
      <c r="L10" s="331">
        <f t="shared" ref="L10:L11" si="1">(F10*-0.7)/100</f>
        <v>-11.48</v>
      </c>
      <c r="M10" s="332">
        <f t="shared" ref="M10:M11" si="2">(K10+L10)/F10</f>
        <v>1.4341463414634147E-2</v>
      </c>
      <c r="N10" s="330" t="s">
        <v>587</v>
      </c>
      <c r="O10" s="333">
        <v>44683</v>
      </c>
      <c r="P10" s="359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8">
        <v>2</v>
      </c>
      <c r="B11" s="346">
        <v>44664</v>
      </c>
      <c r="C11" s="399"/>
      <c r="D11" s="400" t="s">
        <v>342</v>
      </c>
      <c r="E11" s="401" t="s">
        <v>589</v>
      </c>
      <c r="F11" s="348">
        <v>2595</v>
      </c>
      <c r="G11" s="348">
        <v>2395</v>
      </c>
      <c r="H11" s="348">
        <v>2395</v>
      </c>
      <c r="I11" s="402" t="s">
        <v>870</v>
      </c>
      <c r="J11" s="358" t="s">
        <v>914</v>
      </c>
      <c r="K11" s="358">
        <f t="shared" si="0"/>
        <v>-200</v>
      </c>
      <c r="L11" s="371">
        <f t="shared" si="1"/>
        <v>-18.164999999999999</v>
      </c>
      <c r="M11" s="372">
        <f t="shared" si="2"/>
        <v>-8.4071290944123314E-2</v>
      </c>
      <c r="N11" s="358" t="s">
        <v>599</v>
      </c>
      <c r="O11" s="373">
        <v>44690</v>
      </c>
      <c r="P11" s="398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48">
        <v>3</v>
      </c>
      <c r="B12" s="346">
        <v>44670</v>
      </c>
      <c r="C12" s="399"/>
      <c r="D12" s="400" t="s">
        <v>488</v>
      </c>
      <c r="E12" s="401" t="s">
        <v>589</v>
      </c>
      <c r="F12" s="348">
        <v>158</v>
      </c>
      <c r="G12" s="348">
        <v>149</v>
      </c>
      <c r="H12" s="348">
        <v>149</v>
      </c>
      <c r="I12" s="402" t="s">
        <v>869</v>
      </c>
      <c r="J12" s="358" t="s">
        <v>900</v>
      </c>
      <c r="K12" s="358">
        <f t="shared" ref="K12" si="3">H12-F12</f>
        <v>-9</v>
      </c>
      <c r="L12" s="371">
        <f t="shared" ref="L12" si="4">(F12*-0.7)/100</f>
        <v>-1.1059999999999999</v>
      </c>
      <c r="M12" s="372">
        <f t="shared" ref="M12" si="5">(K12+L12)/F12</f>
        <v>-6.3962025316455701E-2</v>
      </c>
      <c r="N12" s="358" t="s">
        <v>599</v>
      </c>
      <c r="O12" s="373">
        <v>44686</v>
      </c>
      <c r="P12" s="398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48">
        <v>4</v>
      </c>
      <c r="B13" s="346">
        <v>44671</v>
      </c>
      <c r="C13" s="399"/>
      <c r="D13" s="400" t="s">
        <v>136</v>
      </c>
      <c r="E13" s="401" t="s">
        <v>589</v>
      </c>
      <c r="F13" s="348">
        <v>755</v>
      </c>
      <c r="G13" s="348">
        <v>695</v>
      </c>
      <c r="H13" s="348">
        <v>695</v>
      </c>
      <c r="I13" s="402" t="s">
        <v>873</v>
      </c>
      <c r="J13" s="358" t="s">
        <v>932</v>
      </c>
      <c r="K13" s="358">
        <f t="shared" ref="K13" si="6">H13-F13</f>
        <v>-60</v>
      </c>
      <c r="L13" s="371">
        <f t="shared" ref="L13" si="7">(F13*-0.7)/100</f>
        <v>-5.2850000000000001</v>
      </c>
      <c r="M13" s="372">
        <f t="shared" ref="M13" si="8">(K13+L13)/F13</f>
        <v>-8.6470198675496684E-2</v>
      </c>
      <c r="N13" s="358" t="s">
        <v>599</v>
      </c>
      <c r="O13" s="373">
        <v>44691</v>
      </c>
      <c r="P13" s="398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23"/>
      <c r="D14" s="320" t="s">
        <v>124</v>
      </c>
      <c r="E14" s="321" t="s">
        <v>589</v>
      </c>
      <c r="F14" s="251" t="s">
        <v>917</v>
      </c>
      <c r="G14" s="251">
        <v>670</v>
      </c>
      <c r="H14" s="251"/>
      <c r="I14" s="322" t="s">
        <v>918</v>
      </c>
      <c r="J14" s="272" t="s">
        <v>590</v>
      </c>
      <c r="K14" s="362"/>
      <c r="L14" s="288"/>
      <c r="M14" s="289"/>
      <c r="N14" s="287"/>
      <c r="O14" s="312"/>
      <c r="P14" s="287">
        <f>VLOOKUP(D14,'MidCap Intra'!B29:C583,2,0)</f>
        <v>709.55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434">
        <v>6</v>
      </c>
      <c r="B15" s="435">
        <v>44690</v>
      </c>
      <c r="C15" s="436"/>
      <c r="D15" s="437" t="s">
        <v>488</v>
      </c>
      <c r="E15" s="438" t="s">
        <v>589</v>
      </c>
      <c r="F15" s="434">
        <v>138</v>
      </c>
      <c r="G15" s="434">
        <v>129</v>
      </c>
      <c r="H15" s="434">
        <v>144</v>
      </c>
      <c r="I15" s="439" t="s">
        <v>692</v>
      </c>
      <c r="J15" s="440" t="s">
        <v>985</v>
      </c>
      <c r="K15" s="440">
        <f t="shared" ref="K15" si="9">H15-F15</f>
        <v>6</v>
      </c>
      <c r="L15" s="441">
        <f t="shared" ref="L15" si="10">(F15*-0.7)/100</f>
        <v>-0.96599999999999997</v>
      </c>
      <c r="M15" s="442">
        <f t="shared" ref="M15" si="11">(K15+L15)/F15</f>
        <v>3.6478260869565217E-2</v>
      </c>
      <c r="N15" s="440" t="s">
        <v>587</v>
      </c>
      <c r="O15" s="443">
        <v>44698</v>
      </c>
      <c r="P15" s="444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76">
        <v>7</v>
      </c>
      <c r="B16" s="329">
        <v>44692</v>
      </c>
      <c r="C16" s="338"/>
      <c r="D16" s="339" t="s">
        <v>277</v>
      </c>
      <c r="E16" s="340" t="s">
        <v>589</v>
      </c>
      <c r="F16" s="276">
        <v>6775</v>
      </c>
      <c r="G16" s="276">
        <v>6350</v>
      </c>
      <c r="H16" s="276">
        <v>7340</v>
      </c>
      <c r="I16" s="341" t="s">
        <v>950</v>
      </c>
      <c r="J16" s="330" t="s">
        <v>970</v>
      </c>
      <c r="K16" s="330">
        <f t="shared" ref="K16" si="12">H16-F16</f>
        <v>565</v>
      </c>
      <c r="L16" s="331">
        <f t="shared" ref="L16" si="13">(F16*-0.7)/100</f>
        <v>-47.424999999999997</v>
      </c>
      <c r="M16" s="332">
        <f t="shared" ref="M16" si="14">(K16+L16)/F16</f>
        <v>7.6394833948339486E-2</v>
      </c>
      <c r="N16" s="330" t="s">
        <v>587</v>
      </c>
      <c r="O16" s="425">
        <v>44694</v>
      </c>
      <c r="P16" s="384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44694</v>
      </c>
      <c r="C17" s="323"/>
      <c r="D17" s="320" t="s">
        <v>428</v>
      </c>
      <c r="E17" s="321" t="s">
        <v>589</v>
      </c>
      <c r="F17" s="251" t="s">
        <v>966</v>
      </c>
      <c r="G17" s="251">
        <v>220</v>
      </c>
      <c r="H17" s="251"/>
      <c r="I17" s="322" t="s">
        <v>967</v>
      </c>
      <c r="J17" s="272" t="s">
        <v>590</v>
      </c>
      <c r="K17" s="362"/>
      <c r="L17" s="288"/>
      <c r="M17" s="289"/>
      <c r="N17" s="287"/>
      <c r="O17" s="312"/>
      <c r="P17" s="287">
        <f>VLOOKUP(D17,'MidCap Intra'!B32:C586,2,0)</f>
        <v>233.45</v>
      </c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76">
        <v>9</v>
      </c>
      <c r="B18" s="329">
        <v>44694</v>
      </c>
      <c r="C18" s="338"/>
      <c r="D18" s="339" t="s">
        <v>131</v>
      </c>
      <c r="E18" s="340" t="s">
        <v>589</v>
      </c>
      <c r="F18" s="276">
        <v>1655</v>
      </c>
      <c r="G18" s="276">
        <v>1550</v>
      </c>
      <c r="H18" s="276">
        <v>1760</v>
      </c>
      <c r="I18" s="341" t="s">
        <v>862</v>
      </c>
      <c r="J18" s="330" t="s">
        <v>998</v>
      </c>
      <c r="K18" s="330">
        <f t="shared" ref="K18" si="15">H18-F18</f>
        <v>105</v>
      </c>
      <c r="L18" s="331">
        <f t="shared" ref="L18" si="16">(F18*-0.7)/100</f>
        <v>-11.585000000000001</v>
      </c>
      <c r="M18" s="332">
        <f t="shared" ref="M18" si="17">(K18+L18)/F18</f>
        <v>5.6444108761329298E-2</v>
      </c>
      <c r="N18" s="330" t="s">
        <v>587</v>
      </c>
      <c r="O18" s="425">
        <v>44699</v>
      </c>
      <c r="P18" s="384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76">
        <v>10</v>
      </c>
      <c r="B19" s="329">
        <v>44697</v>
      </c>
      <c r="C19" s="338"/>
      <c r="D19" s="339" t="s">
        <v>192</v>
      </c>
      <c r="E19" s="340" t="s">
        <v>589</v>
      </c>
      <c r="F19" s="276">
        <v>2210</v>
      </c>
      <c r="G19" s="276">
        <v>2070</v>
      </c>
      <c r="H19" s="276">
        <v>2355</v>
      </c>
      <c r="I19" s="341" t="s">
        <v>978</v>
      </c>
      <c r="J19" s="330" t="s">
        <v>734</v>
      </c>
      <c r="K19" s="359">
        <f t="shared" ref="K19" si="18">H19-F19</f>
        <v>145</v>
      </c>
      <c r="L19" s="431">
        <f t="shared" ref="L19" si="19">(F19*-0.7)/100</f>
        <v>-15.47</v>
      </c>
      <c r="M19" s="432">
        <f t="shared" ref="M19" si="20">(K19+L19)/F19</f>
        <v>5.8610859728506791E-2</v>
      </c>
      <c r="N19" s="359" t="s">
        <v>587</v>
      </c>
      <c r="O19" s="446">
        <v>44699</v>
      </c>
      <c r="P19" s="447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44699</v>
      </c>
      <c r="C20" s="323"/>
      <c r="D20" s="320" t="s">
        <v>414</v>
      </c>
      <c r="E20" s="321" t="s">
        <v>589</v>
      </c>
      <c r="F20" s="251" t="s">
        <v>999</v>
      </c>
      <c r="G20" s="251">
        <v>2230</v>
      </c>
      <c r="H20" s="251"/>
      <c r="I20" s="322" t="s">
        <v>1000</v>
      </c>
      <c r="J20" s="362" t="s">
        <v>590</v>
      </c>
      <c r="K20" s="287"/>
      <c r="L20" s="288"/>
      <c r="M20" s="289"/>
      <c r="N20" s="287"/>
      <c r="O20" s="312"/>
      <c r="P20" s="287">
        <f>VLOOKUP(D20,'MidCap Intra'!B35:C589,2,0)</f>
        <v>2449.15</v>
      </c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44700</v>
      </c>
      <c r="C21" s="323"/>
      <c r="D21" s="320" t="s">
        <v>65</v>
      </c>
      <c r="E21" s="321" t="s">
        <v>589</v>
      </c>
      <c r="F21" s="251" t="s">
        <v>1018</v>
      </c>
      <c r="G21" s="251">
        <v>5400</v>
      </c>
      <c r="H21" s="251"/>
      <c r="I21" s="322" t="s">
        <v>1019</v>
      </c>
      <c r="J21" s="362" t="s">
        <v>590</v>
      </c>
      <c r="K21" s="287"/>
      <c r="L21" s="288"/>
      <c r="M21" s="289"/>
      <c r="N21" s="287"/>
      <c r="O21" s="312"/>
      <c r="P21" s="287">
        <f>VLOOKUP(D21,'MidCap Intra'!B36:C590,2,0)</f>
        <v>5769.6</v>
      </c>
      <c r="Q21" s="246"/>
      <c r="R21" s="246" t="s">
        <v>588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44700</v>
      </c>
      <c r="C22" s="323"/>
      <c r="D22" s="320" t="s">
        <v>75</v>
      </c>
      <c r="E22" s="321" t="s">
        <v>589</v>
      </c>
      <c r="F22" s="251" t="s">
        <v>1020</v>
      </c>
      <c r="G22" s="251">
        <v>635</v>
      </c>
      <c r="H22" s="251"/>
      <c r="I22" s="322" t="s">
        <v>918</v>
      </c>
      <c r="J22" s="362" t="s">
        <v>590</v>
      </c>
      <c r="K22" s="287"/>
      <c r="L22" s="288"/>
      <c r="M22" s="289"/>
      <c r="N22" s="287"/>
      <c r="O22" s="312"/>
      <c r="P22" s="287">
        <f>VLOOKUP(D22,'MidCap Intra'!B37:C591,2,0)</f>
        <v>687.9</v>
      </c>
      <c r="Q22" s="246"/>
      <c r="R22" s="246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23"/>
      <c r="D23" s="320"/>
      <c r="E23" s="321"/>
      <c r="F23" s="251"/>
      <c r="G23" s="251"/>
      <c r="H23" s="251"/>
      <c r="I23" s="322"/>
      <c r="J23" s="362"/>
      <c r="K23" s="287"/>
      <c r="L23" s="288"/>
      <c r="M23" s="289"/>
      <c r="N23" s="287"/>
      <c r="O23" s="312"/>
      <c r="P23" s="288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591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592</v>
      </c>
      <c r="B27" s="119"/>
      <c r="C27" s="119"/>
      <c r="D27" s="119"/>
      <c r="E27" s="41"/>
      <c r="F27" s="127" t="s">
        <v>593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594</v>
      </c>
      <c r="B28" s="119"/>
      <c r="C28" s="119"/>
      <c r="D28" s="119" t="s">
        <v>850</v>
      </c>
      <c r="E28" s="6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596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564</v>
      </c>
      <c r="C31" s="98"/>
      <c r="D31" s="97" t="s">
        <v>575</v>
      </c>
      <c r="E31" s="96" t="s">
        <v>576</v>
      </c>
      <c r="F31" s="96" t="s">
        <v>577</v>
      </c>
      <c r="G31" s="96" t="s">
        <v>597</v>
      </c>
      <c r="H31" s="96" t="s">
        <v>579</v>
      </c>
      <c r="I31" s="96" t="s">
        <v>580</v>
      </c>
      <c r="J31" s="96" t="s">
        <v>581</v>
      </c>
      <c r="K31" s="96" t="s">
        <v>598</v>
      </c>
      <c r="L31" s="140" t="s">
        <v>583</v>
      </c>
      <c r="M31" s="98" t="s">
        <v>584</v>
      </c>
      <c r="N31" s="95" t="s">
        <v>585</v>
      </c>
      <c r="O31" s="294" t="s">
        <v>586</v>
      </c>
      <c r="P31" s="273"/>
      <c r="Q31" s="1"/>
      <c r="R31" s="291"/>
      <c r="S31" s="291"/>
      <c r="T31" s="291"/>
      <c r="U31" s="284"/>
      <c r="V31" s="284"/>
      <c r="W31" s="284"/>
      <c r="X31" s="284"/>
      <c r="Y31" s="284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8">
        <v>1</v>
      </c>
      <c r="B32" s="346">
        <v>44671</v>
      </c>
      <c r="C32" s="369"/>
      <c r="D32" s="370" t="s">
        <v>874</v>
      </c>
      <c r="E32" s="348" t="s">
        <v>589</v>
      </c>
      <c r="F32" s="348">
        <v>233.5</v>
      </c>
      <c r="G32" s="348">
        <v>227</v>
      </c>
      <c r="H32" s="348">
        <v>227</v>
      </c>
      <c r="I32" s="348" t="s">
        <v>875</v>
      </c>
      <c r="J32" s="358" t="s">
        <v>896</v>
      </c>
      <c r="K32" s="358">
        <f t="shared" ref="K32" si="21">H32-F32</f>
        <v>-6.5</v>
      </c>
      <c r="L32" s="371">
        <f t="shared" ref="L32" si="22">(F32*-0.7)/100</f>
        <v>-1.6344999999999998</v>
      </c>
      <c r="M32" s="372">
        <f t="shared" ref="M32" si="23">(K32+L32)/F32</f>
        <v>-3.4837259100642393E-2</v>
      </c>
      <c r="N32" s="358" t="s">
        <v>599</v>
      </c>
      <c r="O32" s="373">
        <v>44685</v>
      </c>
      <c r="P32" s="292"/>
      <c r="Q32" s="292"/>
      <c r="R32" s="293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90"/>
      <c r="AJ32" s="283"/>
      <c r="AK32" s="283"/>
      <c r="AL32" s="283"/>
    </row>
    <row r="33" spans="1:38" s="257" customFormat="1" ht="15" customHeight="1">
      <c r="A33" s="368">
        <v>2</v>
      </c>
      <c r="B33" s="346">
        <v>44672</v>
      </c>
      <c r="C33" s="369"/>
      <c r="D33" s="370" t="s">
        <v>520</v>
      </c>
      <c r="E33" s="348" t="s">
        <v>589</v>
      </c>
      <c r="F33" s="348">
        <v>1980</v>
      </c>
      <c r="G33" s="348">
        <v>1920</v>
      </c>
      <c r="H33" s="348">
        <v>1920</v>
      </c>
      <c r="I33" s="348" t="s">
        <v>876</v>
      </c>
      <c r="J33" s="358" t="s">
        <v>932</v>
      </c>
      <c r="K33" s="358">
        <f t="shared" ref="K33" si="24">H33-F33</f>
        <v>-60</v>
      </c>
      <c r="L33" s="371">
        <f t="shared" ref="L33" si="25">(F33*-0.7)/100</f>
        <v>-13.86</v>
      </c>
      <c r="M33" s="372">
        <f t="shared" ref="M33" si="26">(K33+L33)/F33</f>
        <v>-3.7303030303030303E-2</v>
      </c>
      <c r="N33" s="358" t="s">
        <v>599</v>
      </c>
      <c r="O33" s="373">
        <v>44691</v>
      </c>
      <c r="P33" s="292"/>
      <c r="Q33" s="292"/>
      <c r="R33" s="293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90"/>
      <c r="AJ33" s="283"/>
      <c r="AK33" s="283"/>
      <c r="AL33" s="283"/>
    </row>
    <row r="34" spans="1:38" s="257" customFormat="1" ht="15" customHeight="1">
      <c r="A34" s="368">
        <v>3</v>
      </c>
      <c r="B34" s="346">
        <v>44672</v>
      </c>
      <c r="C34" s="369"/>
      <c r="D34" s="370" t="s">
        <v>116</v>
      </c>
      <c r="E34" s="348" t="s">
        <v>589</v>
      </c>
      <c r="F34" s="348">
        <v>1375</v>
      </c>
      <c r="G34" s="348">
        <v>1340</v>
      </c>
      <c r="H34" s="348">
        <v>1340</v>
      </c>
      <c r="I34" s="348">
        <v>1450</v>
      </c>
      <c r="J34" s="358" t="s">
        <v>909</v>
      </c>
      <c r="K34" s="358">
        <f t="shared" ref="K34" si="27">H34-F34</f>
        <v>-35</v>
      </c>
      <c r="L34" s="371">
        <f t="shared" ref="L34" si="28">(F34*-0.7)/100</f>
        <v>-9.6249999999999982</v>
      </c>
      <c r="M34" s="372">
        <f t="shared" ref="M34" si="29">(K34+L34)/F34</f>
        <v>-3.2454545454545451E-2</v>
      </c>
      <c r="N34" s="358" t="s">
        <v>599</v>
      </c>
      <c r="O34" s="373">
        <v>44687</v>
      </c>
      <c r="P34" s="292"/>
      <c r="Q34" s="292"/>
      <c r="R34" s="293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90"/>
      <c r="AJ34" s="283"/>
      <c r="AK34" s="283"/>
      <c r="AL34" s="283"/>
    </row>
    <row r="35" spans="1:38" s="257" customFormat="1" ht="15" customHeight="1">
      <c r="A35" s="368">
        <v>4</v>
      </c>
      <c r="B35" s="346">
        <v>44673</v>
      </c>
      <c r="C35" s="369"/>
      <c r="D35" s="370" t="s">
        <v>877</v>
      </c>
      <c r="E35" s="348" t="s">
        <v>589</v>
      </c>
      <c r="F35" s="348">
        <v>1710</v>
      </c>
      <c r="G35" s="348">
        <v>1647</v>
      </c>
      <c r="H35" s="348">
        <v>1647</v>
      </c>
      <c r="I35" s="348" t="s">
        <v>878</v>
      </c>
      <c r="J35" s="358" t="s">
        <v>894</v>
      </c>
      <c r="K35" s="358">
        <f t="shared" ref="K35" si="30">H35-F35</f>
        <v>-63</v>
      </c>
      <c r="L35" s="371">
        <f t="shared" ref="L35" si="31">(F35*-0.7)/100</f>
        <v>-11.97</v>
      </c>
      <c r="M35" s="372">
        <f t="shared" ref="M35" si="32">(K35+L35)/F35</f>
        <v>-4.3842105263157898E-2</v>
      </c>
      <c r="N35" s="358" t="s">
        <v>599</v>
      </c>
      <c r="O35" s="373">
        <v>44685</v>
      </c>
      <c r="P35" s="292"/>
      <c r="Q35" s="292"/>
      <c r="R35" s="293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90"/>
      <c r="AJ35" s="283"/>
      <c r="AK35" s="283"/>
      <c r="AL35" s="283"/>
    </row>
    <row r="36" spans="1:38" s="257" customFormat="1" ht="15" customHeight="1">
      <c r="A36" s="368">
        <v>5</v>
      </c>
      <c r="B36" s="346">
        <v>44676</v>
      </c>
      <c r="C36" s="369"/>
      <c r="D36" s="370" t="s">
        <v>199</v>
      </c>
      <c r="E36" s="348" t="s">
        <v>589</v>
      </c>
      <c r="F36" s="348">
        <v>248.5</v>
      </c>
      <c r="G36" s="348">
        <v>240</v>
      </c>
      <c r="H36" s="348">
        <v>240</v>
      </c>
      <c r="I36" s="348">
        <v>265</v>
      </c>
      <c r="J36" s="358" t="s">
        <v>915</v>
      </c>
      <c r="K36" s="358">
        <f t="shared" ref="K36" si="33">H36-F36</f>
        <v>-8.5</v>
      </c>
      <c r="L36" s="371">
        <f t="shared" ref="L36" si="34">(F36*-0.7)/100</f>
        <v>-1.7394999999999998</v>
      </c>
      <c r="M36" s="372">
        <f t="shared" ref="M36" si="35">(K36+L36)/F36</f>
        <v>-4.1205231388329981E-2</v>
      </c>
      <c r="N36" s="358" t="s">
        <v>599</v>
      </c>
      <c r="O36" s="373">
        <v>44685</v>
      </c>
      <c r="P36" s="292"/>
      <c r="Q36" s="292"/>
      <c r="R36" s="293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90"/>
      <c r="AJ36" s="283"/>
      <c r="AK36" s="283"/>
      <c r="AL36" s="283"/>
    </row>
    <row r="37" spans="1:38" s="257" customFormat="1" ht="15" customHeight="1">
      <c r="A37" s="406">
        <v>6</v>
      </c>
      <c r="B37" s="389">
        <v>44679</v>
      </c>
      <c r="C37" s="407"/>
      <c r="D37" s="408" t="s">
        <v>296</v>
      </c>
      <c r="E37" s="409" t="s">
        <v>589</v>
      </c>
      <c r="F37" s="409">
        <v>219.5</v>
      </c>
      <c r="G37" s="409">
        <v>214</v>
      </c>
      <c r="H37" s="409">
        <v>214</v>
      </c>
      <c r="I37" s="409" t="s">
        <v>888</v>
      </c>
      <c r="J37" s="398" t="s">
        <v>895</v>
      </c>
      <c r="K37" s="398">
        <f t="shared" ref="K37:K40" si="36">H37-F37</f>
        <v>-5.5</v>
      </c>
      <c r="L37" s="410">
        <f t="shared" ref="L37:L38" si="37">(F37*-0.7)/100</f>
        <v>-1.5364999999999998</v>
      </c>
      <c r="M37" s="411">
        <f t="shared" ref="M37:M40" si="38">(K37+L37)/F37</f>
        <v>-3.2056947608200458E-2</v>
      </c>
      <c r="N37" s="398" t="s">
        <v>599</v>
      </c>
      <c r="O37" s="412">
        <v>44685</v>
      </c>
      <c r="P37" s="292"/>
      <c r="Q37" s="292"/>
      <c r="R37" s="293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90"/>
      <c r="AJ37" s="283"/>
      <c r="AK37" s="283"/>
      <c r="AL37" s="283"/>
    </row>
    <row r="38" spans="1:38" s="257" customFormat="1" ht="15" customHeight="1">
      <c r="A38" s="368">
        <v>7</v>
      </c>
      <c r="B38" s="346">
        <v>44686</v>
      </c>
      <c r="C38" s="369"/>
      <c r="D38" s="370" t="s">
        <v>906</v>
      </c>
      <c r="E38" s="348" t="s">
        <v>589</v>
      </c>
      <c r="F38" s="348">
        <v>755.5</v>
      </c>
      <c r="G38" s="348">
        <v>730</v>
      </c>
      <c r="H38" s="348">
        <v>730</v>
      </c>
      <c r="I38" s="348" t="s">
        <v>698</v>
      </c>
      <c r="J38" s="358" t="s">
        <v>916</v>
      </c>
      <c r="K38" s="358">
        <f t="shared" si="36"/>
        <v>-25.5</v>
      </c>
      <c r="L38" s="371">
        <f t="shared" si="37"/>
        <v>-5.2885</v>
      </c>
      <c r="M38" s="372">
        <f t="shared" si="38"/>
        <v>-4.0752481800132363E-2</v>
      </c>
      <c r="N38" s="358" t="s">
        <v>599</v>
      </c>
      <c r="O38" s="373">
        <v>44685</v>
      </c>
      <c r="P38" s="292"/>
      <c r="Q38" s="292"/>
      <c r="R38" s="293" t="s">
        <v>866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90"/>
      <c r="AJ38" s="283"/>
      <c r="AK38" s="283"/>
      <c r="AL38" s="283"/>
    </row>
    <row r="39" spans="1:38" s="257" customFormat="1" ht="15" customHeight="1">
      <c r="A39" s="414">
        <v>8</v>
      </c>
      <c r="B39" s="329">
        <v>44690</v>
      </c>
      <c r="C39" s="415"/>
      <c r="D39" s="416" t="s">
        <v>201</v>
      </c>
      <c r="E39" s="276" t="s">
        <v>589</v>
      </c>
      <c r="F39" s="276">
        <v>3400</v>
      </c>
      <c r="G39" s="276">
        <v>3290</v>
      </c>
      <c r="H39" s="276">
        <v>3455</v>
      </c>
      <c r="I39" s="276" t="s">
        <v>919</v>
      </c>
      <c r="J39" s="330" t="s">
        <v>726</v>
      </c>
      <c r="K39" s="330">
        <f t="shared" si="36"/>
        <v>55</v>
      </c>
      <c r="L39" s="331">
        <f>(F39*-0.07)/100</f>
        <v>-2.3800000000000003</v>
      </c>
      <c r="M39" s="332">
        <f t="shared" si="38"/>
        <v>1.5476470588235293E-2</v>
      </c>
      <c r="N39" s="330" t="s">
        <v>587</v>
      </c>
      <c r="O39" s="333">
        <v>44690</v>
      </c>
      <c r="P39" s="292"/>
      <c r="Q39" s="292"/>
      <c r="R39" s="293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90"/>
      <c r="AJ39" s="283"/>
      <c r="AK39" s="283"/>
      <c r="AL39" s="283"/>
    </row>
    <row r="40" spans="1:38" s="257" customFormat="1" ht="15" customHeight="1">
      <c r="A40" s="368">
        <v>9</v>
      </c>
      <c r="B40" s="346">
        <v>44690</v>
      </c>
      <c r="C40" s="369"/>
      <c r="D40" s="370" t="s">
        <v>145</v>
      </c>
      <c r="E40" s="348" t="s">
        <v>589</v>
      </c>
      <c r="F40" s="348">
        <v>1605</v>
      </c>
      <c r="G40" s="348">
        <v>1550</v>
      </c>
      <c r="H40" s="348">
        <v>1550</v>
      </c>
      <c r="I40" s="348" t="s">
        <v>925</v>
      </c>
      <c r="J40" s="398" t="s">
        <v>962</v>
      </c>
      <c r="K40" s="398">
        <f t="shared" si="36"/>
        <v>-55</v>
      </c>
      <c r="L40" s="410">
        <f t="shared" ref="L40" si="39">(F40*-0.7)/100</f>
        <v>-11.234999999999999</v>
      </c>
      <c r="M40" s="411">
        <f t="shared" si="38"/>
        <v>-4.1267912772585673E-2</v>
      </c>
      <c r="N40" s="398" t="s">
        <v>599</v>
      </c>
      <c r="O40" s="412">
        <v>44693</v>
      </c>
      <c r="P40" s="292"/>
      <c r="Q40" s="292"/>
      <c r="R40" s="293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90"/>
      <c r="AJ40" s="283"/>
      <c r="AK40" s="283"/>
      <c r="AL40" s="283"/>
    </row>
    <row r="41" spans="1:38" s="257" customFormat="1" ht="15" customHeight="1">
      <c r="A41" s="414">
        <v>10</v>
      </c>
      <c r="B41" s="329">
        <v>44691</v>
      </c>
      <c r="C41" s="415"/>
      <c r="D41" s="416" t="s">
        <v>331</v>
      </c>
      <c r="E41" s="276" t="s">
        <v>589</v>
      </c>
      <c r="F41" s="276">
        <v>720</v>
      </c>
      <c r="G41" s="276">
        <v>699</v>
      </c>
      <c r="H41" s="276">
        <v>760</v>
      </c>
      <c r="I41" s="276" t="s">
        <v>938</v>
      </c>
      <c r="J41" s="330" t="s">
        <v>631</v>
      </c>
      <c r="K41" s="330">
        <f t="shared" ref="K41" si="40">H41-F41</f>
        <v>40</v>
      </c>
      <c r="L41" s="331">
        <f>(F41*-0.7)/100</f>
        <v>-5.0399999999999991</v>
      </c>
      <c r="M41" s="332">
        <f t="shared" ref="M41" si="41">(K41+L41)/F41</f>
        <v>4.855555555555556E-2</v>
      </c>
      <c r="N41" s="330" t="s">
        <v>587</v>
      </c>
      <c r="O41" s="333">
        <v>44692</v>
      </c>
      <c r="P41" s="292"/>
      <c r="Q41" s="292"/>
      <c r="R41" s="293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90"/>
      <c r="AJ41" s="283"/>
      <c r="AK41" s="283"/>
      <c r="AL41" s="283"/>
    </row>
    <row r="42" spans="1:38" s="257" customFormat="1" ht="15" customHeight="1">
      <c r="A42" s="406">
        <v>11</v>
      </c>
      <c r="B42" s="389">
        <v>44691</v>
      </c>
      <c r="C42" s="407"/>
      <c r="D42" s="408" t="s">
        <v>192</v>
      </c>
      <c r="E42" s="409" t="s">
        <v>589</v>
      </c>
      <c r="F42" s="409">
        <v>2230</v>
      </c>
      <c r="G42" s="409">
        <v>2160</v>
      </c>
      <c r="H42" s="409">
        <v>2160</v>
      </c>
      <c r="I42" s="409" t="s">
        <v>939</v>
      </c>
      <c r="J42" s="398" t="s">
        <v>897</v>
      </c>
      <c r="K42" s="398">
        <f t="shared" ref="K42:K43" si="42">H42-F42</f>
        <v>-70</v>
      </c>
      <c r="L42" s="410">
        <f t="shared" ref="L42" si="43">(F42*-0.7)/100</f>
        <v>-15.61</v>
      </c>
      <c r="M42" s="411">
        <f t="shared" ref="M42:M43" si="44">(K42+L42)/F42</f>
        <v>-3.8390134529147982E-2</v>
      </c>
      <c r="N42" s="398" t="s">
        <v>599</v>
      </c>
      <c r="O42" s="412">
        <v>44691</v>
      </c>
      <c r="P42" s="292"/>
      <c r="Q42" s="292"/>
      <c r="R42" s="293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90"/>
      <c r="AJ42" s="283"/>
      <c r="AK42" s="283"/>
      <c r="AL42" s="283"/>
    </row>
    <row r="43" spans="1:38" s="257" customFormat="1" ht="15" customHeight="1">
      <c r="A43" s="426">
        <v>12</v>
      </c>
      <c r="B43" s="427">
        <v>44692</v>
      </c>
      <c r="C43" s="428"/>
      <c r="D43" s="429" t="s">
        <v>331</v>
      </c>
      <c r="E43" s="430" t="s">
        <v>589</v>
      </c>
      <c r="F43" s="430">
        <v>720</v>
      </c>
      <c r="G43" s="430">
        <v>699</v>
      </c>
      <c r="H43" s="430">
        <v>740</v>
      </c>
      <c r="I43" s="430" t="s">
        <v>938</v>
      </c>
      <c r="J43" s="359" t="s">
        <v>952</v>
      </c>
      <c r="K43" s="359">
        <f t="shared" si="42"/>
        <v>20</v>
      </c>
      <c r="L43" s="431">
        <f>(F43*-0.7)/100</f>
        <v>-5.0399999999999991</v>
      </c>
      <c r="M43" s="432">
        <f t="shared" si="44"/>
        <v>2.077777777777778E-2</v>
      </c>
      <c r="N43" s="359" t="s">
        <v>587</v>
      </c>
      <c r="O43" s="433">
        <v>44693</v>
      </c>
      <c r="P43" s="292"/>
      <c r="Q43" s="292"/>
      <c r="R43" s="293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90"/>
      <c r="AJ43" s="283"/>
      <c r="AK43" s="283"/>
      <c r="AL43" s="283"/>
    </row>
    <row r="44" spans="1:38" s="257" customFormat="1" ht="15" customHeight="1">
      <c r="A44" s="414">
        <v>13</v>
      </c>
      <c r="B44" s="329">
        <v>44694</v>
      </c>
      <c r="C44" s="415"/>
      <c r="D44" s="416" t="s">
        <v>51</v>
      </c>
      <c r="E44" s="276" t="s">
        <v>589</v>
      </c>
      <c r="F44" s="276">
        <v>361</v>
      </c>
      <c r="G44" s="276">
        <v>349</v>
      </c>
      <c r="H44" s="276">
        <v>372.5</v>
      </c>
      <c r="I44" s="276" t="s">
        <v>964</v>
      </c>
      <c r="J44" s="359" t="s">
        <v>971</v>
      </c>
      <c r="K44" s="359">
        <f t="shared" ref="K44" si="45">H44-F44</f>
        <v>11.5</v>
      </c>
      <c r="L44" s="431">
        <f>(F44*-0.7)/100</f>
        <v>-2.5269999999999997</v>
      </c>
      <c r="M44" s="432">
        <f t="shared" ref="M44" si="46">(K44+L44)/F44</f>
        <v>2.4855955678670362E-2</v>
      </c>
      <c r="N44" s="359" t="s">
        <v>587</v>
      </c>
      <c r="O44" s="433">
        <v>44697</v>
      </c>
      <c r="P44" s="292"/>
      <c r="Q44" s="292"/>
      <c r="R44" s="293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90"/>
      <c r="AJ44" s="283"/>
      <c r="AK44" s="283"/>
      <c r="AL44" s="283"/>
    </row>
    <row r="45" spans="1:38" s="257" customFormat="1" ht="15" customHeight="1">
      <c r="A45" s="414">
        <v>14</v>
      </c>
      <c r="B45" s="329">
        <v>44694</v>
      </c>
      <c r="C45" s="415"/>
      <c r="D45" s="416" t="s">
        <v>178</v>
      </c>
      <c r="E45" s="276" t="s">
        <v>589</v>
      </c>
      <c r="F45" s="276">
        <v>2420</v>
      </c>
      <c r="G45" s="276">
        <v>2345</v>
      </c>
      <c r="H45" s="276">
        <v>2497.5</v>
      </c>
      <c r="I45" s="276" t="s">
        <v>965</v>
      </c>
      <c r="J45" s="359" t="s">
        <v>986</v>
      </c>
      <c r="K45" s="359">
        <f t="shared" ref="K45:K46" si="47">H45-F45</f>
        <v>77.5</v>
      </c>
      <c r="L45" s="431">
        <f t="shared" ref="L45:L47" si="48">(F45*-0.7)/100</f>
        <v>-16.940000000000001</v>
      </c>
      <c r="M45" s="432">
        <f t="shared" ref="M45:M47" si="49">(K45+L45)/F45</f>
        <v>2.5024793388429754E-2</v>
      </c>
      <c r="N45" s="359" t="s">
        <v>587</v>
      </c>
      <c r="O45" s="433">
        <v>44698</v>
      </c>
      <c r="P45" s="292"/>
      <c r="Q45" s="292"/>
      <c r="R45" s="293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90"/>
      <c r="AJ45" s="283"/>
      <c r="AK45" s="283"/>
      <c r="AL45" s="283"/>
    </row>
    <row r="46" spans="1:38" s="257" customFormat="1" ht="15" customHeight="1">
      <c r="A46" s="414">
        <v>15</v>
      </c>
      <c r="B46" s="329">
        <v>44697</v>
      </c>
      <c r="C46" s="415"/>
      <c r="D46" s="416" t="s">
        <v>61</v>
      </c>
      <c r="E46" s="276" t="s">
        <v>589</v>
      </c>
      <c r="F46" s="276">
        <v>639</v>
      </c>
      <c r="G46" s="276">
        <v>620</v>
      </c>
      <c r="H46" s="276">
        <v>657.5</v>
      </c>
      <c r="I46" s="276" t="s">
        <v>975</v>
      </c>
      <c r="J46" s="359" t="s">
        <v>987</v>
      </c>
      <c r="K46" s="359">
        <f t="shared" si="47"/>
        <v>18.5</v>
      </c>
      <c r="L46" s="431">
        <f t="shared" si="48"/>
        <v>-4.4729999999999999</v>
      </c>
      <c r="M46" s="432">
        <f t="shared" si="49"/>
        <v>2.1951486697965573E-2</v>
      </c>
      <c r="N46" s="359" t="s">
        <v>587</v>
      </c>
      <c r="O46" s="433">
        <v>44698</v>
      </c>
      <c r="P46" s="292"/>
      <c r="Q46" s="292"/>
      <c r="R46" s="293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90"/>
      <c r="AJ46" s="283"/>
      <c r="AK46" s="283"/>
      <c r="AL46" s="283"/>
    </row>
    <row r="47" spans="1:38" s="257" customFormat="1" ht="15" customHeight="1">
      <c r="A47" s="368">
        <v>16</v>
      </c>
      <c r="B47" s="346">
        <v>44697</v>
      </c>
      <c r="C47" s="369"/>
      <c r="D47" s="370" t="s">
        <v>133</v>
      </c>
      <c r="E47" s="348" t="s">
        <v>976</v>
      </c>
      <c r="F47" s="348">
        <v>187.5</v>
      </c>
      <c r="G47" s="348">
        <v>195</v>
      </c>
      <c r="H47" s="348">
        <v>195</v>
      </c>
      <c r="I47" s="348" t="s">
        <v>977</v>
      </c>
      <c r="J47" s="398" t="s">
        <v>988</v>
      </c>
      <c r="K47" s="398">
        <f>F47-H47</f>
        <v>-7.5</v>
      </c>
      <c r="L47" s="410">
        <f t="shared" si="48"/>
        <v>-1.3125</v>
      </c>
      <c r="M47" s="411">
        <f t="shared" si="49"/>
        <v>-4.7E-2</v>
      </c>
      <c r="N47" s="398" t="s">
        <v>599</v>
      </c>
      <c r="O47" s="412">
        <v>44699</v>
      </c>
      <c r="P47" s="292"/>
      <c r="Q47" s="292"/>
      <c r="R47" s="293" t="s">
        <v>866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90"/>
      <c r="AJ47" s="283"/>
      <c r="AK47" s="283"/>
      <c r="AL47" s="283"/>
    </row>
    <row r="48" spans="1:38" s="257" customFormat="1" ht="15" customHeight="1">
      <c r="A48" s="414">
        <v>17</v>
      </c>
      <c r="B48" s="329">
        <v>44699</v>
      </c>
      <c r="C48" s="415"/>
      <c r="D48" s="416" t="s">
        <v>84</v>
      </c>
      <c r="E48" s="276" t="s">
        <v>589</v>
      </c>
      <c r="F48" s="276">
        <v>950</v>
      </c>
      <c r="G48" s="276">
        <v>920</v>
      </c>
      <c r="H48" s="276">
        <v>977.5</v>
      </c>
      <c r="I48" s="276" t="s">
        <v>1001</v>
      </c>
      <c r="J48" s="359" t="s">
        <v>1027</v>
      </c>
      <c r="K48" s="359">
        <f t="shared" ref="K48" si="50">H48-F48</f>
        <v>27.5</v>
      </c>
      <c r="L48" s="431">
        <f t="shared" ref="L48" si="51">(F48*-0.7)/100</f>
        <v>-6.65</v>
      </c>
      <c r="M48" s="432">
        <f t="shared" ref="M48" si="52">(K48+L48)/F48</f>
        <v>2.1947368421052632E-2</v>
      </c>
      <c r="N48" s="359" t="s">
        <v>587</v>
      </c>
      <c r="O48" s="433">
        <v>44701</v>
      </c>
      <c r="P48" s="292"/>
      <c r="Q48" s="292"/>
      <c r="R48" s="293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90"/>
      <c r="AJ48" s="283"/>
      <c r="AK48" s="283"/>
      <c r="AL48" s="283"/>
    </row>
    <row r="49" spans="1:38" s="257" customFormat="1" ht="15" customHeight="1">
      <c r="A49" s="324"/>
      <c r="B49" s="248"/>
      <c r="C49" s="325"/>
      <c r="D49" s="326"/>
      <c r="E49" s="251"/>
      <c r="F49" s="251"/>
      <c r="G49" s="251"/>
      <c r="H49" s="251"/>
      <c r="I49" s="251"/>
      <c r="J49" s="287"/>
      <c r="K49" s="287"/>
      <c r="L49" s="288"/>
      <c r="M49" s="289"/>
      <c r="N49" s="287"/>
      <c r="O49" s="312"/>
      <c r="P49" s="292"/>
      <c r="Q49" s="292"/>
      <c r="R49" s="29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90"/>
      <c r="AJ49" s="283"/>
      <c r="AK49" s="283"/>
      <c r="AL49" s="283"/>
    </row>
    <row r="50" spans="1:38" ht="15" customHeight="1">
      <c r="A50" s="295"/>
      <c r="B50" s="296"/>
      <c r="C50" s="297"/>
      <c r="D50" s="298"/>
      <c r="E50" s="299"/>
      <c r="F50" s="299"/>
      <c r="G50" s="299"/>
      <c r="H50" s="299"/>
      <c r="I50" s="299"/>
      <c r="J50" s="300"/>
      <c r="K50" s="300"/>
      <c r="L50" s="301"/>
      <c r="M50" s="302"/>
      <c r="N50" s="300"/>
      <c r="O50" s="303"/>
      <c r="P50" s="1"/>
      <c r="Q50" s="1"/>
      <c r="R50" s="30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44.25" customHeight="1">
      <c r="A51" s="119" t="s">
        <v>591</v>
      </c>
      <c r="B51" s="142"/>
      <c r="C51" s="142"/>
      <c r="D51" s="1"/>
      <c r="E51" s="6"/>
      <c r="F51" s="6"/>
      <c r="G51" s="6"/>
      <c r="H51" s="6" t="s">
        <v>603</v>
      </c>
      <c r="I51" s="6"/>
      <c r="J51" s="6"/>
      <c r="K51" s="115"/>
      <c r="L51" s="144"/>
      <c r="M51" s="115"/>
      <c r="N51" s="116"/>
      <c r="O51" s="11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86"/>
      <c r="AD51" s="286"/>
      <c r="AE51" s="286"/>
      <c r="AF51" s="286"/>
      <c r="AG51" s="286"/>
      <c r="AH51" s="286"/>
    </row>
    <row r="52" spans="1:38" ht="12.75" customHeight="1">
      <c r="A52" s="126" t="s">
        <v>592</v>
      </c>
      <c r="B52" s="119"/>
      <c r="C52" s="119"/>
      <c r="D52" s="119"/>
      <c r="E52" s="41"/>
      <c r="F52" s="127" t="s">
        <v>593</v>
      </c>
      <c r="G52" s="56"/>
      <c r="H52" s="41"/>
      <c r="I52" s="56"/>
      <c r="J52" s="6"/>
      <c r="K52" s="145"/>
      <c r="L52" s="146"/>
      <c r="M52" s="6"/>
      <c r="N52" s="109"/>
      <c r="O52" s="147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26"/>
      <c r="B53" s="119"/>
      <c r="C53" s="119"/>
      <c r="D53" s="119"/>
      <c r="E53" s="6"/>
      <c r="F53" s="127" t="s">
        <v>595</v>
      </c>
      <c r="G53" s="56"/>
      <c r="H53" s="41"/>
      <c r="I53" s="56"/>
      <c r="J53" s="6"/>
      <c r="K53" s="145"/>
      <c r="L53" s="146"/>
      <c r="M53" s="6"/>
      <c r="N53" s="109"/>
      <c r="O53" s="147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19"/>
      <c r="B54" s="119"/>
      <c r="C54" s="119"/>
      <c r="D54" s="119"/>
      <c r="E54" s="6"/>
      <c r="F54" s="6"/>
      <c r="G54" s="6"/>
      <c r="H54" s="6"/>
      <c r="I54" s="6"/>
      <c r="J54" s="132"/>
      <c r="K54" s="129"/>
      <c r="L54" s="130"/>
      <c r="M54" s="6"/>
      <c r="N54" s="13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48" t="s">
        <v>604</v>
      </c>
      <c r="B55" s="148"/>
      <c r="C55" s="148"/>
      <c r="D55" s="148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6" t="s">
        <v>16</v>
      </c>
      <c r="B56" s="96" t="s">
        <v>564</v>
      </c>
      <c r="C56" s="96"/>
      <c r="D56" s="97" t="s">
        <v>575</v>
      </c>
      <c r="E56" s="96" t="s">
        <v>576</v>
      </c>
      <c r="F56" s="96" t="s">
        <v>577</v>
      </c>
      <c r="G56" s="96" t="s">
        <v>597</v>
      </c>
      <c r="H56" s="96" t="s">
        <v>579</v>
      </c>
      <c r="I56" s="96" t="s">
        <v>580</v>
      </c>
      <c r="J56" s="95" t="s">
        <v>581</v>
      </c>
      <c r="K56" s="149" t="s">
        <v>605</v>
      </c>
      <c r="L56" s="98" t="s">
        <v>583</v>
      </c>
      <c r="M56" s="149" t="s">
        <v>606</v>
      </c>
      <c r="N56" s="96" t="s">
        <v>607</v>
      </c>
      <c r="O56" s="95" t="s">
        <v>585</v>
      </c>
      <c r="P56" s="97" t="s">
        <v>586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47" customFormat="1" ht="13.15" customHeight="1">
      <c r="A57" s="361">
        <v>1</v>
      </c>
      <c r="B57" s="346">
        <v>44680</v>
      </c>
      <c r="C57" s="347"/>
      <c r="D57" s="347" t="s">
        <v>883</v>
      </c>
      <c r="E57" s="348" t="s">
        <v>589</v>
      </c>
      <c r="F57" s="348">
        <v>4545</v>
      </c>
      <c r="G57" s="348">
        <v>4440</v>
      </c>
      <c r="H57" s="343">
        <v>4440</v>
      </c>
      <c r="I57" s="343" t="s">
        <v>886</v>
      </c>
      <c r="J57" s="342" t="s">
        <v>872</v>
      </c>
      <c r="K57" s="343">
        <f t="shared" ref="K57" si="53">H57-F57</f>
        <v>-105</v>
      </c>
      <c r="L57" s="344">
        <f t="shared" ref="L57:L58" si="54">(H57*N57)*0.07%</f>
        <v>388.50000000000006</v>
      </c>
      <c r="M57" s="345">
        <f t="shared" ref="M57" si="55">(K57*N57)-L57</f>
        <v>-13513.5</v>
      </c>
      <c r="N57" s="343">
        <v>125</v>
      </c>
      <c r="O57" s="358" t="s">
        <v>599</v>
      </c>
      <c r="P57" s="346">
        <v>44683</v>
      </c>
      <c r="Q57" s="249"/>
      <c r="R57" s="253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9"/>
      <c r="AG57" s="296"/>
      <c r="AH57" s="249"/>
      <c r="AI57" s="249"/>
      <c r="AJ57" s="299"/>
      <c r="AK57" s="299"/>
      <c r="AL57" s="299"/>
    </row>
    <row r="58" spans="1:38" s="247" customFormat="1" ht="13.15" customHeight="1">
      <c r="A58" s="361">
        <v>2</v>
      </c>
      <c r="B58" s="346">
        <v>44680</v>
      </c>
      <c r="C58" s="347"/>
      <c r="D58" s="347" t="s">
        <v>884</v>
      </c>
      <c r="E58" s="348" t="s">
        <v>589</v>
      </c>
      <c r="F58" s="348">
        <v>2060</v>
      </c>
      <c r="G58" s="348">
        <v>1990</v>
      </c>
      <c r="H58" s="343">
        <v>1990</v>
      </c>
      <c r="I58" s="343" t="s">
        <v>885</v>
      </c>
      <c r="J58" s="342" t="s">
        <v>897</v>
      </c>
      <c r="K58" s="343">
        <f t="shared" ref="K58" si="56">H58-F58</f>
        <v>-70</v>
      </c>
      <c r="L58" s="344">
        <f t="shared" si="54"/>
        <v>278.60000000000002</v>
      </c>
      <c r="M58" s="345">
        <f t="shared" ref="M58" si="57">(K58*N58)-L58</f>
        <v>-14278.6</v>
      </c>
      <c r="N58" s="343">
        <v>200</v>
      </c>
      <c r="O58" s="358" t="s">
        <v>599</v>
      </c>
      <c r="P58" s="346">
        <v>44685</v>
      </c>
      <c r="Q58" s="249"/>
      <c r="R58" s="253" t="s">
        <v>866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9"/>
      <c r="AG58" s="296"/>
      <c r="AH58" s="249"/>
      <c r="AI58" s="249"/>
      <c r="AJ58" s="299"/>
      <c r="AK58" s="299"/>
      <c r="AL58" s="299"/>
    </row>
    <row r="59" spans="1:38" s="247" customFormat="1" ht="13.15" customHeight="1">
      <c r="A59" s="361">
        <v>3</v>
      </c>
      <c r="B59" s="346">
        <v>44683</v>
      </c>
      <c r="C59" s="347"/>
      <c r="D59" s="347" t="s">
        <v>879</v>
      </c>
      <c r="E59" s="348" t="s">
        <v>589</v>
      </c>
      <c r="F59" s="348">
        <v>1624</v>
      </c>
      <c r="G59" s="348">
        <v>1585</v>
      </c>
      <c r="H59" s="343">
        <v>1585</v>
      </c>
      <c r="I59" s="343" t="s">
        <v>889</v>
      </c>
      <c r="J59" s="342" t="s">
        <v>901</v>
      </c>
      <c r="K59" s="343">
        <f t="shared" ref="K59:K60" si="58">H59-F59</f>
        <v>-39</v>
      </c>
      <c r="L59" s="344">
        <f t="shared" ref="L59:L60" si="59">(H59*N59)*0.07%</f>
        <v>388.32500000000005</v>
      </c>
      <c r="M59" s="345">
        <f t="shared" ref="M59:M60" si="60">(K59*N59)-L59</f>
        <v>-14038.325000000001</v>
      </c>
      <c r="N59" s="343">
        <v>350</v>
      </c>
      <c r="O59" s="358" t="s">
        <v>599</v>
      </c>
      <c r="P59" s="346">
        <v>44686</v>
      </c>
      <c r="Q59" s="249"/>
      <c r="R59" s="253" t="s">
        <v>866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9"/>
      <c r="AG59" s="296"/>
      <c r="AH59" s="249"/>
      <c r="AI59" s="249"/>
      <c r="AJ59" s="299"/>
      <c r="AK59" s="299"/>
      <c r="AL59" s="299"/>
    </row>
    <row r="60" spans="1:38" s="247" customFormat="1" ht="13.15" customHeight="1">
      <c r="A60" s="348">
        <v>4</v>
      </c>
      <c r="B60" s="346">
        <v>44686</v>
      </c>
      <c r="C60" s="347"/>
      <c r="D60" s="347" t="s">
        <v>902</v>
      </c>
      <c r="E60" s="348" t="s">
        <v>589</v>
      </c>
      <c r="F60" s="348">
        <v>371</v>
      </c>
      <c r="G60" s="348">
        <v>360</v>
      </c>
      <c r="H60" s="343">
        <v>360</v>
      </c>
      <c r="I60" s="343" t="s">
        <v>904</v>
      </c>
      <c r="J60" s="342" t="s">
        <v>933</v>
      </c>
      <c r="K60" s="343">
        <f t="shared" si="58"/>
        <v>-11</v>
      </c>
      <c r="L60" s="344">
        <f t="shared" si="59"/>
        <v>277.20000000000005</v>
      </c>
      <c r="M60" s="345">
        <f t="shared" si="60"/>
        <v>-12377.2</v>
      </c>
      <c r="N60" s="343">
        <v>1100</v>
      </c>
      <c r="O60" s="358" t="s">
        <v>599</v>
      </c>
      <c r="P60" s="346">
        <v>44687</v>
      </c>
      <c r="Q60" s="249"/>
      <c r="R60" s="253" t="s">
        <v>866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9"/>
      <c r="AG60" s="296"/>
      <c r="AH60" s="249"/>
      <c r="AI60" s="249"/>
      <c r="AJ60" s="299"/>
      <c r="AK60" s="299"/>
      <c r="AL60" s="299"/>
    </row>
    <row r="61" spans="1:38" s="247" customFormat="1" ht="13.15" customHeight="1">
      <c r="A61" s="361">
        <v>5</v>
      </c>
      <c r="B61" s="346">
        <v>44686</v>
      </c>
      <c r="C61" s="347"/>
      <c r="D61" s="347" t="s">
        <v>903</v>
      </c>
      <c r="E61" s="348" t="s">
        <v>589</v>
      </c>
      <c r="F61" s="348">
        <v>523.5</v>
      </c>
      <c r="G61" s="348">
        <v>502</v>
      </c>
      <c r="H61" s="343">
        <v>502</v>
      </c>
      <c r="I61" s="343" t="s">
        <v>905</v>
      </c>
      <c r="J61" s="342" t="s">
        <v>910</v>
      </c>
      <c r="K61" s="343">
        <f t="shared" ref="K61" si="61">H61-F61</f>
        <v>-21.5</v>
      </c>
      <c r="L61" s="344">
        <f t="shared" ref="L61" si="62">(H61*N61)*0.07%</f>
        <v>193.27000000000004</v>
      </c>
      <c r="M61" s="345">
        <f t="shared" ref="M61" si="63">(K61*N61)-L61</f>
        <v>-12018.27</v>
      </c>
      <c r="N61" s="343">
        <v>550</v>
      </c>
      <c r="O61" s="358" t="s">
        <v>599</v>
      </c>
      <c r="P61" s="346">
        <v>44687</v>
      </c>
      <c r="Q61" s="249"/>
      <c r="R61" s="253" t="s">
        <v>866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9"/>
      <c r="AG61" s="296"/>
      <c r="AH61" s="249"/>
      <c r="AI61" s="249"/>
      <c r="AJ61" s="299"/>
      <c r="AK61" s="299"/>
      <c r="AL61" s="299"/>
    </row>
    <row r="62" spans="1:38" s="247" customFormat="1" ht="13.15" customHeight="1">
      <c r="A62" s="276">
        <v>6</v>
      </c>
      <c r="B62" s="329">
        <v>44690</v>
      </c>
      <c r="C62" s="413"/>
      <c r="D62" s="413" t="s">
        <v>920</v>
      </c>
      <c r="E62" s="276" t="s">
        <v>589</v>
      </c>
      <c r="F62" s="276">
        <v>255</v>
      </c>
      <c r="G62" s="276">
        <v>248</v>
      </c>
      <c r="H62" s="385">
        <v>261</v>
      </c>
      <c r="I62" s="385" t="s">
        <v>921</v>
      </c>
      <c r="J62" s="384" t="s">
        <v>922</v>
      </c>
      <c r="K62" s="385">
        <f t="shared" ref="K62:K63" si="64">H62-F62</f>
        <v>6</v>
      </c>
      <c r="L62" s="386">
        <f t="shared" ref="L62:L63" si="65">(H62*N62)*0.07%</f>
        <v>310.59000000000003</v>
      </c>
      <c r="M62" s="387">
        <f t="shared" ref="M62:M63" si="66">(K62*N62)-L62</f>
        <v>9889.41</v>
      </c>
      <c r="N62" s="385">
        <v>1700</v>
      </c>
      <c r="O62" s="330" t="s">
        <v>587</v>
      </c>
      <c r="P62" s="417">
        <v>44690</v>
      </c>
      <c r="Q62" s="249"/>
      <c r="R62" s="253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9"/>
      <c r="AG62" s="296"/>
      <c r="AH62" s="249"/>
      <c r="AI62" s="249"/>
      <c r="AJ62" s="299"/>
      <c r="AK62" s="299"/>
      <c r="AL62" s="299"/>
    </row>
    <row r="63" spans="1:38" s="247" customFormat="1" ht="13.15" customHeight="1">
      <c r="A63" s="348">
        <v>7</v>
      </c>
      <c r="B63" s="346">
        <v>44690</v>
      </c>
      <c r="C63" s="347"/>
      <c r="D63" s="347" t="s">
        <v>923</v>
      </c>
      <c r="E63" s="348" t="s">
        <v>589</v>
      </c>
      <c r="F63" s="348">
        <v>2695</v>
      </c>
      <c r="G63" s="348">
        <v>2625</v>
      </c>
      <c r="H63" s="343">
        <v>2625</v>
      </c>
      <c r="I63" s="343" t="s">
        <v>924</v>
      </c>
      <c r="J63" s="342" t="s">
        <v>897</v>
      </c>
      <c r="K63" s="343">
        <f t="shared" si="64"/>
        <v>-70</v>
      </c>
      <c r="L63" s="344">
        <f t="shared" si="65"/>
        <v>321.56250000000006</v>
      </c>
      <c r="M63" s="345">
        <f t="shared" si="66"/>
        <v>-12571.5625</v>
      </c>
      <c r="N63" s="343">
        <v>175</v>
      </c>
      <c r="O63" s="358" t="s">
        <v>599</v>
      </c>
      <c r="P63" s="346">
        <v>44690</v>
      </c>
      <c r="Q63" s="249"/>
      <c r="R63" s="253" t="s">
        <v>866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9"/>
      <c r="AG63" s="296"/>
      <c r="AH63" s="249"/>
      <c r="AI63" s="249"/>
      <c r="AJ63" s="299"/>
      <c r="AK63" s="299"/>
      <c r="AL63" s="299"/>
    </row>
    <row r="64" spans="1:38" s="247" customFormat="1" ht="13.15" customHeight="1">
      <c r="A64" s="276">
        <v>8</v>
      </c>
      <c r="B64" s="329">
        <v>44690</v>
      </c>
      <c r="C64" s="413"/>
      <c r="D64" s="413" t="s">
        <v>928</v>
      </c>
      <c r="E64" s="276" t="s">
        <v>589</v>
      </c>
      <c r="F64" s="276">
        <v>2195</v>
      </c>
      <c r="G64" s="276">
        <v>2145</v>
      </c>
      <c r="H64" s="385">
        <v>2232.5</v>
      </c>
      <c r="I64" s="385" t="s">
        <v>929</v>
      </c>
      <c r="J64" s="384" t="s">
        <v>937</v>
      </c>
      <c r="K64" s="385">
        <f t="shared" ref="K64:K65" si="67">H64-F64</f>
        <v>37.5</v>
      </c>
      <c r="L64" s="386">
        <f t="shared" ref="L64:L65" si="68">(H64*N64)*0.07%</f>
        <v>390.68750000000006</v>
      </c>
      <c r="M64" s="387">
        <f t="shared" ref="M64:M65" si="69">(K64*N64)-L64</f>
        <v>8984.3125</v>
      </c>
      <c r="N64" s="385">
        <v>250</v>
      </c>
      <c r="O64" s="330" t="s">
        <v>587</v>
      </c>
      <c r="P64" s="333">
        <v>44691</v>
      </c>
      <c r="Q64" s="249"/>
      <c r="R64" s="253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9"/>
      <c r="AG64" s="296"/>
      <c r="AH64" s="249"/>
      <c r="AI64" s="249"/>
      <c r="AJ64" s="299"/>
      <c r="AK64" s="299"/>
      <c r="AL64" s="299"/>
    </row>
    <row r="65" spans="1:38" s="247" customFormat="1" ht="13.15" customHeight="1">
      <c r="A65" s="348">
        <v>9</v>
      </c>
      <c r="B65" s="346">
        <v>44690</v>
      </c>
      <c r="C65" s="347"/>
      <c r="D65" s="347" t="s">
        <v>930</v>
      </c>
      <c r="E65" s="348" t="s">
        <v>589</v>
      </c>
      <c r="F65" s="348">
        <v>3435</v>
      </c>
      <c r="G65" s="348">
        <v>3345</v>
      </c>
      <c r="H65" s="343">
        <v>3345</v>
      </c>
      <c r="I65" s="343" t="s">
        <v>931</v>
      </c>
      <c r="J65" s="342" t="s">
        <v>1017</v>
      </c>
      <c r="K65" s="343">
        <f t="shared" si="67"/>
        <v>-90</v>
      </c>
      <c r="L65" s="344">
        <f t="shared" si="68"/>
        <v>351.22500000000002</v>
      </c>
      <c r="M65" s="345">
        <f t="shared" si="69"/>
        <v>-13851.225</v>
      </c>
      <c r="N65" s="343">
        <v>150</v>
      </c>
      <c r="O65" s="358" t="s">
        <v>599</v>
      </c>
      <c r="P65" s="346">
        <v>44700</v>
      </c>
      <c r="Q65" s="249"/>
      <c r="R65" s="253" t="s">
        <v>588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9"/>
      <c r="AG65" s="296"/>
      <c r="AH65" s="249"/>
      <c r="AI65" s="249"/>
      <c r="AJ65" s="299"/>
      <c r="AK65" s="299"/>
      <c r="AL65" s="299"/>
    </row>
    <row r="66" spans="1:38" s="247" customFormat="1" ht="13.15" customHeight="1">
      <c r="A66" s="276">
        <v>10</v>
      </c>
      <c r="B66" s="329">
        <v>44691</v>
      </c>
      <c r="C66" s="413"/>
      <c r="D66" s="413" t="s">
        <v>934</v>
      </c>
      <c r="E66" s="276" t="s">
        <v>589</v>
      </c>
      <c r="F66" s="276">
        <v>2225</v>
      </c>
      <c r="G66" s="276">
        <v>2180</v>
      </c>
      <c r="H66" s="385">
        <v>2260</v>
      </c>
      <c r="I66" s="385" t="s">
        <v>935</v>
      </c>
      <c r="J66" s="384" t="s">
        <v>865</v>
      </c>
      <c r="K66" s="385">
        <f t="shared" ref="K66:K67" si="70">H66-F66</f>
        <v>35</v>
      </c>
      <c r="L66" s="386">
        <f t="shared" ref="L66:L67" si="71">(H66*N66)*0.07%</f>
        <v>593.25000000000011</v>
      </c>
      <c r="M66" s="387">
        <f t="shared" ref="M66:M67" si="72">(K66*N66)-L66</f>
        <v>12531.75</v>
      </c>
      <c r="N66" s="385">
        <v>375</v>
      </c>
      <c r="O66" s="330" t="s">
        <v>587</v>
      </c>
      <c r="P66" s="333">
        <v>44691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9"/>
      <c r="AG66" s="296"/>
      <c r="AH66" s="249"/>
      <c r="AI66" s="249"/>
      <c r="AJ66" s="299"/>
      <c r="AK66" s="299"/>
      <c r="AL66" s="299"/>
    </row>
    <row r="67" spans="1:38" s="247" customFormat="1" ht="13.15" customHeight="1">
      <c r="A67" s="348">
        <v>11</v>
      </c>
      <c r="B67" s="346">
        <v>44691</v>
      </c>
      <c r="C67" s="347"/>
      <c r="D67" s="347" t="s">
        <v>934</v>
      </c>
      <c r="E67" s="348" t="s">
        <v>589</v>
      </c>
      <c r="F67" s="348">
        <v>2225</v>
      </c>
      <c r="G67" s="348">
        <v>2180</v>
      </c>
      <c r="H67" s="343">
        <v>2180</v>
      </c>
      <c r="I67" s="343" t="s">
        <v>935</v>
      </c>
      <c r="J67" s="342" t="s">
        <v>936</v>
      </c>
      <c r="K67" s="343">
        <f t="shared" si="70"/>
        <v>-45</v>
      </c>
      <c r="L67" s="344">
        <f t="shared" si="71"/>
        <v>572.25000000000011</v>
      </c>
      <c r="M67" s="345">
        <f t="shared" si="72"/>
        <v>-17447.25</v>
      </c>
      <c r="N67" s="343">
        <v>375</v>
      </c>
      <c r="O67" s="358" t="s">
        <v>599</v>
      </c>
      <c r="P67" s="346">
        <v>44691</v>
      </c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9"/>
      <c r="AG67" s="296"/>
      <c r="AH67" s="249"/>
      <c r="AI67" s="249"/>
      <c r="AJ67" s="299"/>
      <c r="AK67" s="299"/>
      <c r="AL67" s="299"/>
    </row>
    <row r="68" spans="1:38" s="247" customFormat="1" ht="13.15" customHeight="1">
      <c r="A68" s="348">
        <v>12</v>
      </c>
      <c r="B68" s="346">
        <v>44691</v>
      </c>
      <c r="C68" s="347"/>
      <c r="D68" s="347" t="s">
        <v>928</v>
      </c>
      <c r="E68" s="348" t="s">
        <v>589</v>
      </c>
      <c r="F68" s="348">
        <v>2195</v>
      </c>
      <c r="G68" s="348">
        <v>2145</v>
      </c>
      <c r="H68" s="343">
        <v>2145</v>
      </c>
      <c r="I68" s="343" t="s">
        <v>929</v>
      </c>
      <c r="J68" s="342" t="s">
        <v>953</v>
      </c>
      <c r="K68" s="343">
        <f t="shared" ref="K68" si="73">H68-F68</f>
        <v>-50</v>
      </c>
      <c r="L68" s="344">
        <f t="shared" ref="L68" si="74">(H68*N68)*0.07%</f>
        <v>375.37500000000006</v>
      </c>
      <c r="M68" s="345">
        <f t="shared" ref="M68" si="75">(K68*N68)-L68</f>
        <v>-12875.375</v>
      </c>
      <c r="N68" s="343">
        <v>250</v>
      </c>
      <c r="O68" s="358" t="s">
        <v>599</v>
      </c>
      <c r="P68" s="346">
        <v>44693</v>
      </c>
      <c r="Q68" s="249"/>
      <c r="R68" s="253" t="s">
        <v>588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9"/>
      <c r="AG68" s="296"/>
      <c r="AH68" s="249"/>
      <c r="AI68" s="249"/>
      <c r="AJ68" s="299"/>
      <c r="AK68" s="299"/>
      <c r="AL68" s="299"/>
    </row>
    <row r="69" spans="1:38" s="247" customFormat="1" ht="13.15" customHeight="1">
      <c r="A69" s="276">
        <v>13</v>
      </c>
      <c r="B69" s="329">
        <v>44692</v>
      </c>
      <c r="C69" s="413"/>
      <c r="D69" s="413" t="s">
        <v>944</v>
      </c>
      <c r="E69" s="276" t="s">
        <v>589</v>
      </c>
      <c r="F69" s="276">
        <v>16010</v>
      </c>
      <c r="G69" s="276">
        <v>15840</v>
      </c>
      <c r="H69" s="385">
        <v>16110</v>
      </c>
      <c r="I69" s="385" t="s">
        <v>945</v>
      </c>
      <c r="J69" s="384" t="s">
        <v>852</v>
      </c>
      <c r="K69" s="385">
        <f t="shared" ref="K69:K70" si="76">H69-F69</f>
        <v>100</v>
      </c>
      <c r="L69" s="386">
        <f t="shared" ref="L69:L70" si="77">(H69*N69)*0.07%</f>
        <v>563.85000000000014</v>
      </c>
      <c r="M69" s="387">
        <f t="shared" ref="M69:M70" si="78">(K69*N69)-L69</f>
        <v>4436.1499999999996</v>
      </c>
      <c r="N69" s="385">
        <v>50</v>
      </c>
      <c r="O69" s="330" t="s">
        <v>587</v>
      </c>
      <c r="P69" s="333">
        <v>44692</v>
      </c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9"/>
      <c r="AG69" s="296"/>
      <c r="AH69" s="249"/>
      <c r="AI69" s="249"/>
      <c r="AJ69" s="299"/>
      <c r="AK69" s="299"/>
      <c r="AL69" s="299"/>
    </row>
    <row r="70" spans="1:38" s="247" customFormat="1" ht="13.15" customHeight="1">
      <c r="A70" s="348">
        <v>14</v>
      </c>
      <c r="B70" s="346">
        <v>44693</v>
      </c>
      <c r="C70" s="347"/>
      <c r="D70" s="347" t="s">
        <v>944</v>
      </c>
      <c r="E70" s="348" t="s">
        <v>589</v>
      </c>
      <c r="F70" s="348">
        <v>15935</v>
      </c>
      <c r="G70" s="348">
        <v>15780</v>
      </c>
      <c r="H70" s="343">
        <v>15780</v>
      </c>
      <c r="I70" s="343" t="s">
        <v>954</v>
      </c>
      <c r="J70" s="342" t="s">
        <v>955</v>
      </c>
      <c r="K70" s="343">
        <f t="shared" si="76"/>
        <v>-155</v>
      </c>
      <c r="L70" s="344">
        <f t="shared" si="77"/>
        <v>552.30000000000007</v>
      </c>
      <c r="M70" s="345">
        <f t="shared" si="78"/>
        <v>-8302.2999999999993</v>
      </c>
      <c r="N70" s="343">
        <v>50</v>
      </c>
      <c r="O70" s="358" t="s">
        <v>599</v>
      </c>
      <c r="P70" s="346">
        <v>44693</v>
      </c>
      <c r="Q70" s="249"/>
      <c r="R70" s="253" t="s">
        <v>588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9"/>
      <c r="AG70" s="296"/>
      <c r="AH70" s="249"/>
      <c r="AI70" s="249"/>
      <c r="AJ70" s="299"/>
      <c r="AK70" s="299"/>
      <c r="AL70" s="299"/>
    </row>
    <row r="71" spans="1:38" s="247" customFormat="1" ht="13.15" customHeight="1">
      <c r="A71" s="276">
        <v>15</v>
      </c>
      <c r="B71" s="329">
        <v>44693</v>
      </c>
      <c r="C71" s="413"/>
      <c r="D71" s="413" t="s">
        <v>956</v>
      </c>
      <c r="E71" s="276" t="s">
        <v>589</v>
      </c>
      <c r="F71" s="276">
        <v>462.5</v>
      </c>
      <c r="G71" s="276">
        <v>454</v>
      </c>
      <c r="H71" s="385">
        <v>468.5</v>
      </c>
      <c r="I71" s="385" t="s">
        <v>957</v>
      </c>
      <c r="J71" s="384" t="s">
        <v>922</v>
      </c>
      <c r="K71" s="385">
        <f t="shared" ref="K71:K72" si="79">H71-F71</f>
        <v>6</v>
      </c>
      <c r="L71" s="386">
        <f t="shared" ref="L71:L72" si="80">(H71*N71)*0.07%</f>
        <v>491.92500000000007</v>
      </c>
      <c r="M71" s="387">
        <f t="shared" ref="M71:M72" si="81">(K71*N71)-L71</f>
        <v>8508.0750000000007</v>
      </c>
      <c r="N71" s="385">
        <v>1500</v>
      </c>
      <c r="O71" s="330" t="s">
        <v>587</v>
      </c>
      <c r="P71" s="333">
        <v>44694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9"/>
      <c r="AG71" s="296"/>
      <c r="AH71" s="249"/>
      <c r="AI71" s="249"/>
      <c r="AJ71" s="299"/>
      <c r="AK71" s="299"/>
      <c r="AL71" s="299"/>
    </row>
    <row r="72" spans="1:38" s="247" customFormat="1" ht="13.15" customHeight="1">
      <c r="A72" s="276">
        <v>16</v>
      </c>
      <c r="B72" s="329">
        <v>44693</v>
      </c>
      <c r="C72" s="413"/>
      <c r="D72" s="413" t="s">
        <v>961</v>
      </c>
      <c r="E72" s="276" t="s">
        <v>589</v>
      </c>
      <c r="F72" s="276">
        <v>1515</v>
      </c>
      <c r="G72" s="276">
        <v>1475</v>
      </c>
      <c r="H72" s="385">
        <v>1544</v>
      </c>
      <c r="I72" s="385" t="s">
        <v>958</v>
      </c>
      <c r="J72" s="384" t="s">
        <v>1011</v>
      </c>
      <c r="K72" s="385">
        <f t="shared" si="79"/>
        <v>29</v>
      </c>
      <c r="L72" s="386">
        <f t="shared" si="80"/>
        <v>324.24000000000007</v>
      </c>
      <c r="M72" s="387">
        <f t="shared" si="81"/>
        <v>8375.76</v>
      </c>
      <c r="N72" s="385">
        <v>300</v>
      </c>
      <c r="O72" s="330" t="s">
        <v>587</v>
      </c>
      <c r="P72" s="333">
        <v>44699</v>
      </c>
      <c r="Q72" s="249"/>
      <c r="R72" s="253" t="s">
        <v>588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9"/>
      <c r="AG72" s="296"/>
      <c r="AH72" s="249"/>
      <c r="AI72" s="249"/>
      <c r="AJ72" s="299"/>
      <c r="AK72" s="299"/>
      <c r="AL72" s="299"/>
    </row>
    <row r="73" spans="1:38" s="247" customFormat="1" ht="13.15" customHeight="1">
      <c r="A73" s="276">
        <v>17</v>
      </c>
      <c r="B73" s="329">
        <v>44694</v>
      </c>
      <c r="C73" s="413"/>
      <c r="D73" s="413" t="s">
        <v>920</v>
      </c>
      <c r="E73" s="276" t="s">
        <v>589</v>
      </c>
      <c r="F73" s="276">
        <v>257</v>
      </c>
      <c r="G73" s="276">
        <v>249</v>
      </c>
      <c r="H73" s="385">
        <v>262.5</v>
      </c>
      <c r="I73" s="385" t="s">
        <v>963</v>
      </c>
      <c r="J73" s="384" t="s">
        <v>995</v>
      </c>
      <c r="K73" s="385">
        <f t="shared" ref="K73" si="82">H73-F73</f>
        <v>5.5</v>
      </c>
      <c r="L73" s="386">
        <f t="shared" ref="L73" si="83">(H73*N73)*0.07%</f>
        <v>312.37500000000006</v>
      </c>
      <c r="M73" s="387">
        <f t="shared" ref="M73" si="84">(K73*N73)-L73</f>
        <v>9037.625</v>
      </c>
      <c r="N73" s="385">
        <v>1700</v>
      </c>
      <c r="O73" s="330" t="s">
        <v>587</v>
      </c>
      <c r="P73" s="333">
        <v>44698</v>
      </c>
      <c r="Q73" s="249"/>
      <c r="R73" s="253" t="s">
        <v>866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9"/>
      <c r="AG73" s="296"/>
      <c r="AH73" s="249"/>
      <c r="AI73" s="249"/>
      <c r="AJ73" s="299"/>
      <c r="AK73" s="299"/>
      <c r="AL73" s="299"/>
    </row>
    <row r="74" spans="1:38" s="247" customFormat="1" ht="13.15" customHeight="1">
      <c r="A74" s="276">
        <v>18</v>
      </c>
      <c r="B74" s="329">
        <v>44694</v>
      </c>
      <c r="C74" s="413"/>
      <c r="D74" s="413" t="s">
        <v>928</v>
      </c>
      <c r="E74" s="276" t="s">
        <v>589</v>
      </c>
      <c r="F74" s="276">
        <v>2125</v>
      </c>
      <c r="G74" s="276">
        <v>2080</v>
      </c>
      <c r="H74" s="385">
        <v>2162</v>
      </c>
      <c r="I74" s="385" t="s">
        <v>968</v>
      </c>
      <c r="J74" s="384" t="s">
        <v>969</v>
      </c>
      <c r="K74" s="385">
        <f t="shared" ref="K74" si="85">H74-F74</f>
        <v>37</v>
      </c>
      <c r="L74" s="386">
        <f t="shared" ref="L74" si="86">(H74*N74)*0.07%</f>
        <v>378.35000000000008</v>
      </c>
      <c r="M74" s="387">
        <f t="shared" ref="M74" si="87">(K74*N74)-L74</f>
        <v>8871.65</v>
      </c>
      <c r="N74" s="385">
        <v>250</v>
      </c>
      <c r="O74" s="330" t="s">
        <v>587</v>
      </c>
      <c r="P74" s="333">
        <v>44694</v>
      </c>
      <c r="Q74" s="249"/>
      <c r="R74" s="253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9"/>
      <c r="AG74" s="296"/>
      <c r="AH74" s="249"/>
      <c r="AI74" s="249"/>
      <c r="AJ74" s="299"/>
      <c r="AK74" s="299"/>
      <c r="AL74" s="299"/>
    </row>
    <row r="75" spans="1:38" s="247" customFormat="1" ht="13.15" customHeight="1">
      <c r="A75" s="276">
        <v>19</v>
      </c>
      <c r="B75" s="329">
        <v>44697</v>
      </c>
      <c r="C75" s="413"/>
      <c r="D75" s="413" t="s">
        <v>928</v>
      </c>
      <c r="E75" s="276" t="s">
        <v>589</v>
      </c>
      <c r="F75" s="276">
        <v>2115</v>
      </c>
      <c r="G75" s="276">
        <v>2070</v>
      </c>
      <c r="H75" s="385">
        <v>2148.5</v>
      </c>
      <c r="I75" s="385" t="s">
        <v>968</v>
      </c>
      <c r="J75" s="384" t="s">
        <v>996</v>
      </c>
      <c r="K75" s="385">
        <f t="shared" ref="K75" si="88">H75-F75</f>
        <v>33.5</v>
      </c>
      <c r="L75" s="386">
        <f t="shared" ref="L75" si="89">(H75*N75)*0.07%</f>
        <v>375.98750000000007</v>
      </c>
      <c r="M75" s="387">
        <f t="shared" ref="M75" si="90">(K75*N75)-L75</f>
        <v>7999.0124999999998</v>
      </c>
      <c r="N75" s="385">
        <v>250</v>
      </c>
      <c r="O75" s="330" t="s">
        <v>587</v>
      </c>
      <c r="P75" s="333">
        <v>44698</v>
      </c>
      <c r="Q75" s="249"/>
      <c r="R75" s="253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9"/>
      <c r="AG75" s="296"/>
      <c r="AH75" s="249"/>
      <c r="AI75" s="249"/>
      <c r="AJ75" s="299"/>
      <c r="AK75" s="299"/>
      <c r="AL75" s="299"/>
    </row>
    <row r="76" spans="1:38" s="247" customFormat="1" ht="13.15" customHeight="1">
      <c r="A76" s="276">
        <v>20</v>
      </c>
      <c r="B76" s="329">
        <v>44697</v>
      </c>
      <c r="C76" s="445"/>
      <c r="D76" s="413" t="s">
        <v>972</v>
      </c>
      <c r="E76" s="276" t="s">
        <v>589</v>
      </c>
      <c r="F76" s="276">
        <v>1120</v>
      </c>
      <c r="G76" s="276">
        <v>1090</v>
      </c>
      <c r="H76" s="385">
        <v>1140</v>
      </c>
      <c r="I76" s="385" t="s">
        <v>973</v>
      </c>
      <c r="J76" s="384" t="s">
        <v>952</v>
      </c>
      <c r="K76" s="385">
        <f t="shared" ref="K76" si="91">H76-F76</f>
        <v>20</v>
      </c>
      <c r="L76" s="386">
        <f t="shared" ref="L76" si="92">(H76*N76)*0.07%</f>
        <v>339.15000000000003</v>
      </c>
      <c r="M76" s="387">
        <f t="shared" ref="M76" si="93">(K76*N76)-L76</f>
        <v>8160.85</v>
      </c>
      <c r="N76" s="385">
        <v>425</v>
      </c>
      <c r="O76" s="330" t="s">
        <v>587</v>
      </c>
      <c r="P76" s="333">
        <v>44698</v>
      </c>
      <c r="Q76" s="249"/>
      <c r="R76" s="253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9"/>
      <c r="AG76" s="296"/>
      <c r="AH76" s="249"/>
      <c r="AI76" s="249"/>
      <c r="AJ76" s="299"/>
      <c r="AK76" s="299"/>
      <c r="AL76" s="299"/>
    </row>
    <row r="77" spans="1:38" s="247" customFormat="1" ht="13.15" customHeight="1">
      <c r="A77" s="276">
        <v>21</v>
      </c>
      <c r="B77" s="329">
        <v>44697</v>
      </c>
      <c r="C77" s="445"/>
      <c r="D77" s="413" t="s">
        <v>879</v>
      </c>
      <c r="E77" s="276" t="s">
        <v>589</v>
      </c>
      <c r="F77" s="276">
        <v>1592</v>
      </c>
      <c r="G77" s="276">
        <v>1560</v>
      </c>
      <c r="H77" s="385">
        <v>1616.5</v>
      </c>
      <c r="I77" s="385" t="s">
        <v>974</v>
      </c>
      <c r="J77" s="384" t="s">
        <v>1133</v>
      </c>
      <c r="K77" s="385">
        <f t="shared" ref="K77" si="94">H77-F77</f>
        <v>24.5</v>
      </c>
      <c r="L77" s="386">
        <f t="shared" ref="L77" si="95">(H77*N77)*0.07%</f>
        <v>396.04250000000008</v>
      </c>
      <c r="M77" s="387">
        <f t="shared" ref="M77" si="96">(K77*N77)-L77</f>
        <v>8178.9574999999995</v>
      </c>
      <c r="N77" s="385">
        <v>350</v>
      </c>
      <c r="O77" s="330" t="s">
        <v>587</v>
      </c>
      <c r="P77" s="333">
        <v>44698</v>
      </c>
      <c r="Q77" s="249"/>
      <c r="R77" s="253" t="s">
        <v>866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9"/>
      <c r="AG77" s="296"/>
      <c r="AH77" s="249"/>
      <c r="AI77" s="249"/>
      <c r="AJ77" s="299"/>
      <c r="AK77" s="299"/>
      <c r="AL77" s="299"/>
    </row>
    <row r="78" spans="1:38" s="247" customFormat="1" ht="13.15" customHeight="1">
      <c r="A78" s="276">
        <v>22</v>
      </c>
      <c r="B78" s="329">
        <v>44697</v>
      </c>
      <c r="C78" s="445"/>
      <c r="D78" s="413" t="s">
        <v>979</v>
      </c>
      <c r="E78" s="276" t="s">
        <v>589</v>
      </c>
      <c r="F78" s="276">
        <v>608.5</v>
      </c>
      <c r="G78" s="276">
        <v>598</v>
      </c>
      <c r="H78" s="385">
        <v>616</v>
      </c>
      <c r="I78" s="385">
        <v>630</v>
      </c>
      <c r="J78" s="384" t="s">
        <v>997</v>
      </c>
      <c r="K78" s="385">
        <f t="shared" ref="K78:K80" si="97">H78-F78</f>
        <v>7.5</v>
      </c>
      <c r="L78" s="386">
        <f t="shared" ref="L78:L80" si="98">(H78*N78)*0.07%</f>
        <v>582.12000000000012</v>
      </c>
      <c r="M78" s="387">
        <f t="shared" ref="M78:M80" si="99">(K78*N78)-L78</f>
        <v>9542.8799999999992</v>
      </c>
      <c r="N78" s="385">
        <v>1350</v>
      </c>
      <c r="O78" s="330" t="s">
        <v>587</v>
      </c>
      <c r="P78" s="333">
        <v>44698</v>
      </c>
      <c r="Q78" s="249"/>
      <c r="R78" s="253" t="s">
        <v>866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9"/>
      <c r="AG78" s="296"/>
      <c r="AH78" s="249"/>
      <c r="AI78" s="249"/>
      <c r="AJ78" s="299"/>
      <c r="AK78" s="299"/>
      <c r="AL78" s="299"/>
    </row>
    <row r="79" spans="1:38" s="247" customFormat="1" ht="13.15" customHeight="1">
      <c r="A79" s="276">
        <v>23</v>
      </c>
      <c r="B79" s="329">
        <v>44697</v>
      </c>
      <c r="C79" s="445"/>
      <c r="D79" s="413" t="s">
        <v>989</v>
      </c>
      <c r="E79" s="276" t="s">
        <v>589</v>
      </c>
      <c r="F79" s="276">
        <v>1311</v>
      </c>
      <c r="G79" s="276">
        <v>1288</v>
      </c>
      <c r="H79" s="385">
        <v>1328</v>
      </c>
      <c r="I79" s="385" t="s">
        <v>990</v>
      </c>
      <c r="J79" s="384" t="s">
        <v>1012</v>
      </c>
      <c r="K79" s="385">
        <f t="shared" si="97"/>
        <v>17</v>
      </c>
      <c r="L79" s="386">
        <f t="shared" si="98"/>
        <v>511.28000000000009</v>
      </c>
      <c r="M79" s="387">
        <f t="shared" si="99"/>
        <v>8838.7199999999993</v>
      </c>
      <c r="N79" s="385">
        <v>550</v>
      </c>
      <c r="O79" s="330" t="s">
        <v>587</v>
      </c>
      <c r="P79" s="333">
        <v>44699</v>
      </c>
      <c r="Q79" s="249"/>
      <c r="R79" s="253" t="s">
        <v>588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9"/>
      <c r="AG79" s="296"/>
      <c r="AH79" s="249"/>
      <c r="AI79" s="249"/>
      <c r="AJ79" s="299"/>
      <c r="AK79" s="299"/>
      <c r="AL79" s="299"/>
    </row>
    <row r="80" spans="1:38" s="247" customFormat="1" ht="13.15" customHeight="1">
      <c r="A80" s="348">
        <v>24</v>
      </c>
      <c r="B80" s="346">
        <v>44700</v>
      </c>
      <c r="C80" s="347"/>
      <c r="D80" s="347" t="s">
        <v>944</v>
      </c>
      <c r="E80" s="348" t="s">
        <v>589</v>
      </c>
      <c r="F80" s="348">
        <v>15910</v>
      </c>
      <c r="G80" s="348">
        <v>15750</v>
      </c>
      <c r="H80" s="343">
        <v>15755</v>
      </c>
      <c r="I80" s="343" t="s">
        <v>954</v>
      </c>
      <c r="J80" s="342" t="s">
        <v>955</v>
      </c>
      <c r="K80" s="343">
        <f t="shared" si="97"/>
        <v>-155</v>
      </c>
      <c r="L80" s="344">
        <f t="shared" si="98"/>
        <v>551.42500000000007</v>
      </c>
      <c r="M80" s="345">
        <f t="shared" si="99"/>
        <v>-8301.4249999999993</v>
      </c>
      <c r="N80" s="343">
        <v>50</v>
      </c>
      <c r="O80" s="358" t="s">
        <v>599</v>
      </c>
      <c r="P80" s="346">
        <v>44700</v>
      </c>
      <c r="Q80" s="249"/>
      <c r="R80" s="253" t="s">
        <v>588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9"/>
      <c r="AG80" s="296"/>
      <c r="AH80" s="249"/>
      <c r="AI80" s="249"/>
      <c r="AJ80" s="299"/>
      <c r="AK80" s="299"/>
      <c r="AL80" s="299"/>
    </row>
    <row r="81" spans="1:38" s="247" customFormat="1" ht="13.15" customHeight="1">
      <c r="A81" s="251">
        <v>25</v>
      </c>
      <c r="B81" s="248">
        <v>44701</v>
      </c>
      <c r="C81" s="257"/>
      <c r="D81" s="313" t="s">
        <v>928</v>
      </c>
      <c r="E81" s="251" t="s">
        <v>589</v>
      </c>
      <c r="F81" s="251" t="s">
        <v>1028</v>
      </c>
      <c r="G81" s="251">
        <v>2065</v>
      </c>
      <c r="H81" s="252"/>
      <c r="I81" s="252" t="s">
        <v>968</v>
      </c>
      <c r="J81" s="287" t="s">
        <v>590</v>
      </c>
      <c r="K81" s="313"/>
      <c r="L81" s="251"/>
      <c r="M81" s="251"/>
      <c r="N81" s="251"/>
      <c r="O81" s="252"/>
      <c r="P81" s="252"/>
      <c r="Q81" s="249"/>
      <c r="R81" s="253" t="s">
        <v>866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9"/>
      <c r="AG81" s="296"/>
      <c r="AH81" s="249"/>
      <c r="AI81" s="249"/>
      <c r="AJ81" s="299"/>
      <c r="AK81" s="299"/>
      <c r="AL81" s="299"/>
    </row>
    <row r="82" spans="1:38" s="247" customFormat="1" ht="13.15" customHeight="1">
      <c r="A82" s="251">
        <v>26</v>
      </c>
      <c r="B82" s="248">
        <v>44701</v>
      </c>
      <c r="C82" s="257"/>
      <c r="D82" s="313" t="s">
        <v>1029</v>
      </c>
      <c r="E82" s="251" t="s">
        <v>589</v>
      </c>
      <c r="F82" s="251" t="s">
        <v>1030</v>
      </c>
      <c r="G82" s="251">
        <v>1559</v>
      </c>
      <c r="H82" s="252"/>
      <c r="I82" s="252" t="s">
        <v>974</v>
      </c>
      <c r="J82" s="287" t="s">
        <v>590</v>
      </c>
      <c r="K82" s="313"/>
      <c r="L82" s="251"/>
      <c r="M82" s="251"/>
      <c r="N82" s="251"/>
      <c r="O82" s="252"/>
      <c r="P82" s="252"/>
      <c r="Q82" s="249"/>
      <c r="R82" s="253" t="s">
        <v>866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9"/>
      <c r="AG82" s="296"/>
      <c r="AH82" s="249"/>
      <c r="AI82" s="249"/>
      <c r="AJ82" s="299"/>
      <c r="AK82" s="299"/>
      <c r="AL82" s="299"/>
    </row>
    <row r="83" spans="1:38" s="247" customFormat="1" ht="13.15" customHeight="1">
      <c r="A83" s="251">
        <v>27</v>
      </c>
      <c r="B83" s="248">
        <v>44701</v>
      </c>
      <c r="C83" s="257"/>
      <c r="D83" s="313" t="s">
        <v>1031</v>
      </c>
      <c r="E83" s="251" t="s">
        <v>589</v>
      </c>
      <c r="F83" s="251" t="s">
        <v>1032</v>
      </c>
      <c r="G83" s="251">
        <v>1299</v>
      </c>
      <c r="H83" s="252"/>
      <c r="I83" s="252" t="s">
        <v>1033</v>
      </c>
      <c r="J83" s="287" t="s">
        <v>590</v>
      </c>
      <c r="K83" s="313"/>
      <c r="L83" s="251"/>
      <c r="M83" s="251"/>
      <c r="N83" s="251"/>
      <c r="O83" s="252"/>
      <c r="P83" s="252"/>
      <c r="Q83" s="249"/>
      <c r="R83" s="253" t="s">
        <v>588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9"/>
      <c r="AG83" s="296"/>
      <c r="AH83" s="249"/>
      <c r="AI83" s="249"/>
      <c r="AJ83" s="299"/>
      <c r="AK83" s="299"/>
      <c r="AL83" s="299"/>
    </row>
    <row r="84" spans="1:38" s="247" customFormat="1" ht="13.15" customHeight="1">
      <c r="A84" s="251">
        <v>28</v>
      </c>
      <c r="B84" s="248">
        <v>44701</v>
      </c>
      <c r="C84" s="257"/>
      <c r="D84" s="313" t="s">
        <v>1034</v>
      </c>
      <c r="E84" s="251" t="s">
        <v>589</v>
      </c>
      <c r="F84" s="251" t="s">
        <v>1035</v>
      </c>
      <c r="G84" s="251">
        <v>1398</v>
      </c>
      <c r="H84" s="252"/>
      <c r="I84" s="252" t="s">
        <v>1036</v>
      </c>
      <c r="J84" s="287" t="s">
        <v>590</v>
      </c>
      <c r="K84" s="313"/>
      <c r="L84" s="251"/>
      <c r="M84" s="251"/>
      <c r="N84" s="251"/>
      <c r="O84" s="252"/>
      <c r="P84" s="252"/>
      <c r="Q84" s="249"/>
      <c r="R84" s="253" t="s">
        <v>588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9"/>
      <c r="AG84" s="296"/>
      <c r="AH84" s="249"/>
      <c r="AI84" s="249"/>
      <c r="AJ84" s="299"/>
      <c r="AK84" s="299"/>
      <c r="AL84" s="299"/>
    </row>
    <row r="85" spans="1:38" s="247" customFormat="1" ht="13.15" customHeight="1">
      <c r="A85" s="251"/>
      <c r="B85" s="248"/>
      <c r="C85" s="313"/>
      <c r="D85" s="313"/>
      <c r="E85" s="251"/>
      <c r="F85" s="251"/>
      <c r="G85" s="251"/>
      <c r="H85" s="252"/>
      <c r="I85" s="252"/>
      <c r="J85" s="287"/>
      <c r="K85" s="313"/>
      <c r="L85" s="251"/>
      <c r="M85" s="251"/>
      <c r="N85" s="251"/>
      <c r="O85" s="252"/>
      <c r="P85" s="252"/>
      <c r="Q85" s="249"/>
      <c r="R85" s="253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9"/>
      <c r="AG85" s="296"/>
      <c r="AH85" s="249"/>
      <c r="AI85" s="249"/>
      <c r="AJ85" s="299"/>
      <c r="AK85" s="299"/>
      <c r="AL85" s="299"/>
    </row>
    <row r="86" spans="1:38" s="247" customFormat="1" ht="13.15" customHeight="1">
      <c r="A86" s="299"/>
      <c r="B86" s="296"/>
      <c r="C86" s="249"/>
      <c r="D86" s="249"/>
      <c r="E86" s="299"/>
      <c r="F86" s="299"/>
      <c r="G86" s="299"/>
      <c r="H86" s="300"/>
      <c r="I86" s="300"/>
      <c r="J86" s="403"/>
      <c r="K86" s="300"/>
      <c r="L86" s="301"/>
      <c r="M86" s="404"/>
      <c r="N86" s="300"/>
      <c r="O86" s="405"/>
      <c r="P86" s="303"/>
      <c r="Q86" s="249"/>
      <c r="R86" s="253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9"/>
      <c r="AG86" s="296"/>
      <c r="AH86" s="249"/>
      <c r="AI86" s="249"/>
      <c r="AJ86" s="299"/>
      <c r="AK86" s="299"/>
      <c r="AL86" s="299"/>
    </row>
    <row r="87" spans="1:38" ht="13.5" customHeight="1">
      <c r="A87" s="107"/>
      <c r="B87" s="108"/>
      <c r="C87" s="142"/>
      <c r="D87" s="150"/>
      <c r="E87" s="151"/>
      <c r="F87" s="107"/>
      <c r="G87" s="107"/>
      <c r="H87" s="107"/>
      <c r="I87" s="143"/>
      <c r="J87" s="143"/>
      <c r="K87" s="143"/>
      <c r="L87" s="143"/>
      <c r="M87" s="143"/>
      <c r="N87" s="143"/>
      <c r="O87" s="143"/>
      <c r="P87" s="143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52"/>
      <c r="B88" s="108"/>
      <c r="C88" s="109"/>
      <c r="D88" s="153"/>
      <c r="E88" s="112"/>
      <c r="F88" s="112"/>
      <c r="G88" s="112"/>
      <c r="H88" s="112"/>
      <c r="I88" s="112"/>
      <c r="J88" s="6"/>
      <c r="K88" s="112"/>
      <c r="L88" s="112"/>
      <c r="M88" s="6"/>
      <c r="N88" s="1"/>
      <c r="O88" s="109"/>
      <c r="P88" s="4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12.75" customHeight="1">
      <c r="A89" s="154" t="s">
        <v>609</v>
      </c>
      <c r="B89" s="154"/>
      <c r="C89" s="154"/>
      <c r="D89" s="154"/>
      <c r="E89" s="155"/>
      <c r="F89" s="112"/>
      <c r="G89" s="112"/>
      <c r="H89" s="112"/>
      <c r="I89" s="112"/>
      <c r="J89" s="1"/>
      <c r="K89" s="6"/>
      <c r="L89" s="6"/>
      <c r="M89" s="6"/>
      <c r="N89" s="1"/>
      <c r="O89" s="1"/>
      <c r="P89" s="41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38.25" customHeight="1">
      <c r="A90" s="96" t="s">
        <v>16</v>
      </c>
      <c r="B90" s="96" t="s">
        <v>564</v>
      </c>
      <c r="C90" s="96"/>
      <c r="D90" s="97" t="s">
        <v>575</v>
      </c>
      <c r="E90" s="96" t="s">
        <v>576</v>
      </c>
      <c r="F90" s="96" t="s">
        <v>577</v>
      </c>
      <c r="G90" s="96" t="s">
        <v>597</v>
      </c>
      <c r="H90" s="96" t="s">
        <v>579</v>
      </c>
      <c r="I90" s="96" t="s">
        <v>580</v>
      </c>
      <c r="J90" s="95" t="s">
        <v>581</v>
      </c>
      <c r="K90" s="95" t="s">
        <v>610</v>
      </c>
      <c r="L90" s="98" t="s">
        <v>583</v>
      </c>
      <c r="M90" s="149" t="s">
        <v>606</v>
      </c>
      <c r="N90" s="96" t="s">
        <v>607</v>
      </c>
      <c r="O90" s="96" t="s">
        <v>585</v>
      </c>
      <c r="P90" s="97" t="s">
        <v>586</v>
      </c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s="247" customFormat="1" ht="12.75" customHeight="1">
      <c r="A91" s="374">
        <v>1</v>
      </c>
      <c r="B91" s="346">
        <v>44683</v>
      </c>
      <c r="C91" s="375"/>
      <c r="D91" s="376" t="s">
        <v>891</v>
      </c>
      <c r="E91" s="374" t="s">
        <v>589</v>
      </c>
      <c r="F91" s="374">
        <v>55.5</v>
      </c>
      <c r="G91" s="374">
        <v>29</v>
      </c>
      <c r="H91" s="377">
        <v>29</v>
      </c>
      <c r="I91" s="378" t="s">
        <v>892</v>
      </c>
      <c r="J91" s="342" t="s">
        <v>951</v>
      </c>
      <c r="K91" s="343">
        <f t="shared" ref="K91:K92" si="100">H91-F91</f>
        <v>-26.5</v>
      </c>
      <c r="L91" s="344">
        <v>100</v>
      </c>
      <c r="M91" s="345">
        <f t="shared" ref="M91:M92" si="101">(K91*N91)-L91</f>
        <v>-8050</v>
      </c>
      <c r="N91" s="343">
        <v>300</v>
      </c>
      <c r="O91" s="358" t="s">
        <v>599</v>
      </c>
      <c r="P91" s="346">
        <v>44685</v>
      </c>
      <c r="Q91" s="249"/>
      <c r="R91" s="250" t="s">
        <v>866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379">
        <v>2</v>
      </c>
      <c r="B92" s="329">
        <v>44683</v>
      </c>
      <c r="C92" s="380"/>
      <c r="D92" s="381" t="s">
        <v>890</v>
      </c>
      <c r="E92" s="379" t="s">
        <v>589</v>
      </c>
      <c r="F92" s="379">
        <v>82.5</v>
      </c>
      <c r="G92" s="379">
        <v>40</v>
      </c>
      <c r="H92" s="382">
        <v>107.5</v>
      </c>
      <c r="I92" s="383" t="s">
        <v>893</v>
      </c>
      <c r="J92" s="384" t="s">
        <v>608</v>
      </c>
      <c r="K92" s="385">
        <f t="shared" si="100"/>
        <v>25</v>
      </c>
      <c r="L92" s="386">
        <v>100</v>
      </c>
      <c r="M92" s="387">
        <f t="shared" si="101"/>
        <v>1150</v>
      </c>
      <c r="N92" s="385">
        <v>50</v>
      </c>
      <c r="O92" s="330" t="s">
        <v>587</v>
      </c>
      <c r="P92" s="329">
        <v>44685</v>
      </c>
      <c r="Q92" s="249"/>
      <c r="R92" s="250" t="s">
        <v>866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388">
        <v>3</v>
      </c>
      <c r="B93" s="389">
        <v>44685</v>
      </c>
      <c r="C93" s="390"/>
      <c r="D93" s="391" t="s">
        <v>898</v>
      </c>
      <c r="E93" s="388" t="s">
        <v>589</v>
      </c>
      <c r="F93" s="388">
        <v>92.5</v>
      </c>
      <c r="G93" s="388">
        <v>50</v>
      </c>
      <c r="H93" s="392">
        <v>50</v>
      </c>
      <c r="I93" s="393" t="s">
        <v>899</v>
      </c>
      <c r="J93" s="394" t="s">
        <v>847</v>
      </c>
      <c r="K93" s="395">
        <f t="shared" ref="K93" si="102">H93-F93</f>
        <v>-42.5</v>
      </c>
      <c r="L93" s="396">
        <v>100</v>
      </c>
      <c r="M93" s="397">
        <f t="shared" ref="M93" si="103">(K93*N93)-L93</f>
        <v>-2225</v>
      </c>
      <c r="N93" s="395">
        <v>50</v>
      </c>
      <c r="O93" s="398" t="s">
        <v>599</v>
      </c>
      <c r="P93" s="389">
        <v>44685</v>
      </c>
      <c r="Q93" s="249"/>
      <c r="R93" s="250" t="s">
        <v>866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388">
        <v>4</v>
      </c>
      <c r="B94" s="389">
        <v>44686</v>
      </c>
      <c r="C94" s="390"/>
      <c r="D94" s="391" t="s">
        <v>907</v>
      </c>
      <c r="E94" s="388" t="s">
        <v>589</v>
      </c>
      <c r="F94" s="388">
        <v>85</v>
      </c>
      <c r="G94" s="388">
        <v>10</v>
      </c>
      <c r="H94" s="392">
        <v>10</v>
      </c>
      <c r="I94" s="393" t="s">
        <v>908</v>
      </c>
      <c r="J94" s="394" t="s">
        <v>1004</v>
      </c>
      <c r="K94" s="395">
        <f t="shared" ref="K94:K96" si="104">H94-F94</f>
        <v>-75</v>
      </c>
      <c r="L94" s="396">
        <v>100</v>
      </c>
      <c r="M94" s="397">
        <f t="shared" ref="M94:M96" si="105">(K94*N94)-L94</f>
        <v>-1975</v>
      </c>
      <c r="N94" s="395">
        <v>25</v>
      </c>
      <c r="O94" s="398" t="s">
        <v>599</v>
      </c>
      <c r="P94" s="389">
        <v>44686</v>
      </c>
      <c r="Q94" s="249"/>
      <c r="R94" s="250" t="s">
        <v>866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379">
        <v>5</v>
      </c>
      <c r="B95" s="329">
        <v>44690</v>
      </c>
      <c r="C95" s="380"/>
      <c r="D95" s="381" t="s">
        <v>926</v>
      </c>
      <c r="E95" s="379" t="s">
        <v>589</v>
      </c>
      <c r="F95" s="379">
        <v>106</v>
      </c>
      <c r="G95" s="379">
        <v>65</v>
      </c>
      <c r="H95" s="382">
        <v>127.5</v>
      </c>
      <c r="I95" s="383" t="s">
        <v>927</v>
      </c>
      <c r="J95" s="384" t="s">
        <v>1003</v>
      </c>
      <c r="K95" s="385">
        <f t="shared" si="104"/>
        <v>21.5</v>
      </c>
      <c r="L95" s="386">
        <v>100</v>
      </c>
      <c r="M95" s="387">
        <f t="shared" si="105"/>
        <v>975</v>
      </c>
      <c r="N95" s="385">
        <v>50</v>
      </c>
      <c r="O95" s="330" t="s">
        <v>587</v>
      </c>
      <c r="P95" s="418">
        <v>44690</v>
      </c>
      <c r="Q95" s="249"/>
      <c r="R95" s="250" t="s">
        <v>588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388">
        <v>6</v>
      </c>
      <c r="B96" s="389">
        <v>44691</v>
      </c>
      <c r="C96" s="390"/>
      <c r="D96" s="391" t="s">
        <v>940</v>
      </c>
      <c r="E96" s="388" t="s">
        <v>589</v>
      </c>
      <c r="F96" s="388">
        <v>82.5</v>
      </c>
      <c r="G96" s="388">
        <v>35</v>
      </c>
      <c r="H96" s="392">
        <v>35</v>
      </c>
      <c r="I96" s="393" t="s">
        <v>941</v>
      </c>
      <c r="J96" s="394" t="s">
        <v>1005</v>
      </c>
      <c r="K96" s="395">
        <f t="shared" si="104"/>
        <v>-47.5</v>
      </c>
      <c r="L96" s="396">
        <v>100</v>
      </c>
      <c r="M96" s="397">
        <f t="shared" si="105"/>
        <v>-2475</v>
      </c>
      <c r="N96" s="395">
        <v>50</v>
      </c>
      <c r="O96" s="398" t="s">
        <v>599</v>
      </c>
      <c r="P96" s="419">
        <v>44691</v>
      </c>
      <c r="Q96" s="249"/>
      <c r="R96" s="250" t="s">
        <v>588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374">
        <v>7</v>
      </c>
      <c r="B97" s="346">
        <v>44692</v>
      </c>
      <c r="C97" s="375"/>
      <c r="D97" s="376" t="s">
        <v>942</v>
      </c>
      <c r="E97" s="374" t="s">
        <v>589</v>
      </c>
      <c r="F97" s="374">
        <v>92.5</v>
      </c>
      <c r="G97" s="374">
        <v>45</v>
      </c>
      <c r="H97" s="377">
        <v>45</v>
      </c>
      <c r="I97" s="378" t="s">
        <v>943</v>
      </c>
      <c r="J97" s="394" t="s">
        <v>1005</v>
      </c>
      <c r="K97" s="395">
        <f t="shared" ref="K97:K100" si="106">H97-F97</f>
        <v>-47.5</v>
      </c>
      <c r="L97" s="396">
        <v>100</v>
      </c>
      <c r="M97" s="397">
        <f t="shared" ref="M97:M100" si="107">(K97*N97)-L97</f>
        <v>-2475</v>
      </c>
      <c r="N97" s="395">
        <v>50</v>
      </c>
      <c r="O97" s="398" t="s">
        <v>599</v>
      </c>
      <c r="P97" s="419">
        <v>44692</v>
      </c>
      <c r="Q97" s="249"/>
      <c r="R97" s="250" t="s">
        <v>588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379">
        <v>8</v>
      </c>
      <c r="B98" s="329">
        <v>44692</v>
      </c>
      <c r="C98" s="380"/>
      <c r="D98" s="381" t="s">
        <v>946</v>
      </c>
      <c r="E98" s="379" t="s">
        <v>589</v>
      </c>
      <c r="F98" s="379">
        <v>195</v>
      </c>
      <c r="G98" s="379">
        <v>95</v>
      </c>
      <c r="H98" s="382">
        <v>245</v>
      </c>
      <c r="I98" s="383" t="s">
        <v>947</v>
      </c>
      <c r="J98" s="384" t="s">
        <v>1006</v>
      </c>
      <c r="K98" s="385">
        <f t="shared" si="106"/>
        <v>50</v>
      </c>
      <c r="L98" s="386">
        <v>100</v>
      </c>
      <c r="M98" s="387">
        <f t="shared" si="107"/>
        <v>1150</v>
      </c>
      <c r="N98" s="385">
        <v>25</v>
      </c>
      <c r="O98" s="330" t="s">
        <v>587</v>
      </c>
      <c r="P98" s="418">
        <v>44692</v>
      </c>
      <c r="Q98" s="249"/>
      <c r="R98" s="250" t="s">
        <v>588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348">
        <v>9</v>
      </c>
      <c r="B99" s="346">
        <v>44692</v>
      </c>
      <c r="C99" s="347"/>
      <c r="D99" s="347" t="s">
        <v>948</v>
      </c>
      <c r="E99" s="348" t="s">
        <v>589</v>
      </c>
      <c r="F99" s="348">
        <v>50</v>
      </c>
      <c r="G99" s="348">
        <v>30</v>
      </c>
      <c r="H99" s="343">
        <v>30</v>
      </c>
      <c r="I99" s="343" t="s">
        <v>949</v>
      </c>
      <c r="J99" s="394" t="s">
        <v>1007</v>
      </c>
      <c r="K99" s="395">
        <f t="shared" si="106"/>
        <v>-20</v>
      </c>
      <c r="L99" s="396">
        <v>100</v>
      </c>
      <c r="M99" s="397">
        <f t="shared" si="107"/>
        <v>-5100</v>
      </c>
      <c r="N99" s="395">
        <v>250</v>
      </c>
      <c r="O99" s="398" t="s">
        <v>599</v>
      </c>
      <c r="P99" s="389">
        <v>44693</v>
      </c>
      <c r="Q99" s="249"/>
      <c r="R99" s="250" t="s">
        <v>588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348">
        <v>10</v>
      </c>
      <c r="B100" s="346">
        <v>44693</v>
      </c>
      <c r="C100" s="347"/>
      <c r="D100" s="347" t="s">
        <v>959</v>
      </c>
      <c r="E100" s="348" t="s">
        <v>589</v>
      </c>
      <c r="F100" s="348">
        <v>130</v>
      </c>
      <c r="G100" s="348">
        <v>30</v>
      </c>
      <c r="H100" s="343">
        <v>30</v>
      </c>
      <c r="I100" s="343" t="s">
        <v>960</v>
      </c>
      <c r="J100" s="394" t="s">
        <v>1008</v>
      </c>
      <c r="K100" s="395">
        <f t="shared" si="106"/>
        <v>-100</v>
      </c>
      <c r="L100" s="396">
        <v>100</v>
      </c>
      <c r="M100" s="397">
        <f t="shared" si="107"/>
        <v>-2600</v>
      </c>
      <c r="N100" s="395">
        <v>25</v>
      </c>
      <c r="O100" s="398" t="s">
        <v>599</v>
      </c>
      <c r="P100" s="389">
        <v>44693</v>
      </c>
      <c r="Q100" s="249"/>
      <c r="R100" s="250" t="s">
        <v>866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379">
        <v>11</v>
      </c>
      <c r="B101" s="329">
        <v>44698</v>
      </c>
      <c r="C101" s="380"/>
      <c r="D101" s="381" t="s">
        <v>991</v>
      </c>
      <c r="E101" s="379" t="s">
        <v>589</v>
      </c>
      <c r="F101" s="379">
        <v>18.5</v>
      </c>
      <c r="G101" s="379">
        <v>10</v>
      </c>
      <c r="H101" s="382">
        <v>27</v>
      </c>
      <c r="I101" s="383" t="s">
        <v>992</v>
      </c>
      <c r="J101" s="384" t="s">
        <v>1002</v>
      </c>
      <c r="K101" s="385">
        <f t="shared" ref="K101" si="108">H101-F101</f>
        <v>8.5</v>
      </c>
      <c r="L101" s="386">
        <v>100</v>
      </c>
      <c r="M101" s="387">
        <f t="shared" ref="M101" si="109">(K101*N101)-L101</f>
        <v>5850</v>
      </c>
      <c r="N101" s="385">
        <v>700</v>
      </c>
      <c r="O101" s="330" t="s">
        <v>587</v>
      </c>
      <c r="P101" s="329">
        <v>44699</v>
      </c>
      <c r="Q101" s="249"/>
      <c r="R101" s="250" t="s">
        <v>588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348">
        <v>12</v>
      </c>
      <c r="B102" s="346">
        <v>44698</v>
      </c>
      <c r="C102" s="347"/>
      <c r="D102" s="347" t="s">
        <v>993</v>
      </c>
      <c r="E102" s="348" t="s">
        <v>589</v>
      </c>
      <c r="F102" s="348">
        <v>97.5</v>
      </c>
      <c r="G102" s="348">
        <v>60</v>
      </c>
      <c r="H102" s="343">
        <v>60</v>
      </c>
      <c r="I102" s="343" t="s">
        <v>994</v>
      </c>
      <c r="J102" s="394" t="s">
        <v>1009</v>
      </c>
      <c r="K102" s="395">
        <f t="shared" ref="K102" si="110">H102-F102</f>
        <v>-37.5</v>
      </c>
      <c r="L102" s="396">
        <v>100</v>
      </c>
      <c r="M102" s="397">
        <f t="shared" ref="M102" si="111">(K102*N102)-L102</f>
        <v>-1975</v>
      </c>
      <c r="N102" s="395">
        <v>50</v>
      </c>
      <c r="O102" s="398" t="s">
        <v>599</v>
      </c>
      <c r="P102" s="389">
        <v>44698</v>
      </c>
      <c r="Q102" s="249"/>
      <c r="R102" s="250" t="s">
        <v>866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348">
        <v>13</v>
      </c>
      <c r="B103" s="346">
        <v>44699</v>
      </c>
      <c r="C103" s="347"/>
      <c r="D103" s="347" t="s">
        <v>1013</v>
      </c>
      <c r="E103" s="348" t="s">
        <v>589</v>
      </c>
      <c r="F103" s="348">
        <v>33</v>
      </c>
      <c r="G103" s="348">
        <v>15</v>
      </c>
      <c r="H103" s="343">
        <v>15</v>
      </c>
      <c r="I103" s="343" t="s">
        <v>1014</v>
      </c>
      <c r="J103" s="394" t="s">
        <v>1023</v>
      </c>
      <c r="K103" s="395">
        <f t="shared" ref="K103:K104" si="112">H103-F103</f>
        <v>-18</v>
      </c>
      <c r="L103" s="396">
        <v>100</v>
      </c>
      <c r="M103" s="397">
        <f t="shared" ref="M103:M104" si="113">(K103*N103)-L103</f>
        <v>-5500</v>
      </c>
      <c r="N103" s="395">
        <v>300</v>
      </c>
      <c r="O103" s="398" t="s">
        <v>599</v>
      </c>
      <c r="P103" s="389">
        <v>44700</v>
      </c>
      <c r="Q103" s="249"/>
      <c r="R103" s="250" t="s">
        <v>866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348">
        <v>14</v>
      </c>
      <c r="B104" s="346">
        <v>44699</v>
      </c>
      <c r="C104" s="347"/>
      <c r="D104" s="347" t="s">
        <v>1015</v>
      </c>
      <c r="E104" s="348" t="s">
        <v>589</v>
      </c>
      <c r="F104" s="348">
        <v>41.5</v>
      </c>
      <c r="G104" s="348">
        <v>23</v>
      </c>
      <c r="H104" s="343">
        <v>23</v>
      </c>
      <c r="I104" s="343" t="s">
        <v>1016</v>
      </c>
      <c r="J104" s="394" t="s">
        <v>1024</v>
      </c>
      <c r="K104" s="395">
        <f t="shared" si="112"/>
        <v>-18.5</v>
      </c>
      <c r="L104" s="396">
        <v>100</v>
      </c>
      <c r="M104" s="397">
        <f t="shared" si="113"/>
        <v>-4725</v>
      </c>
      <c r="N104" s="395">
        <v>250</v>
      </c>
      <c r="O104" s="398" t="s">
        <v>599</v>
      </c>
      <c r="P104" s="389">
        <v>44700</v>
      </c>
      <c r="Q104" s="249"/>
      <c r="R104" s="250" t="s">
        <v>866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276">
        <v>15</v>
      </c>
      <c r="B105" s="329">
        <v>44700</v>
      </c>
      <c r="C105" s="413"/>
      <c r="D105" s="413" t="s">
        <v>1021</v>
      </c>
      <c r="E105" s="276" t="s">
        <v>589</v>
      </c>
      <c r="F105" s="276">
        <v>44.5</v>
      </c>
      <c r="G105" s="276">
        <v>15</v>
      </c>
      <c r="H105" s="385">
        <v>64.5</v>
      </c>
      <c r="I105" s="385" t="s">
        <v>1022</v>
      </c>
      <c r="J105" s="384" t="s">
        <v>952</v>
      </c>
      <c r="K105" s="385">
        <f t="shared" ref="K105" si="114">H105-F105</f>
        <v>20</v>
      </c>
      <c r="L105" s="386">
        <v>100</v>
      </c>
      <c r="M105" s="387">
        <f t="shared" ref="M105" si="115">(K105*N105)-L105</f>
        <v>900</v>
      </c>
      <c r="N105" s="385">
        <v>50</v>
      </c>
      <c r="O105" s="330" t="s">
        <v>587</v>
      </c>
      <c r="P105" s="329">
        <v>44700</v>
      </c>
      <c r="Q105" s="249"/>
      <c r="R105" s="250" t="s">
        <v>588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251"/>
      <c r="B106" s="248"/>
      <c r="C106" s="313"/>
      <c r="D106" s="313"/>
      <c r="E106" s="251"/>
      <c r="F106" s="251"/>
      <c r="G106" s="251"/>
      <c r="H106" s="252"/>
      <c r="I106" s="252"/>
      <c r="J106" s="287"/>
      <c r="K106" s="252"/>
      <c r="L106" s="274"/>
      <c r="M106" s="275"/>
      <c r="N106" s="252"/>
      <c r="O106" s="287"/>
      <c r="P106" s="248"/>
      <c r="Q106" s="249"/>
      <c r="R106" s="250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251"/>
      <c r="B107" s="248"/>
      <c r="C107" s="313"/>
      <c r="D107" s="313"/>
      <c r="E107" s="251"/>
      <c r="F107" s="251"/>
      <c r="G107" s="251"/>
      <c r="H107" s="252"/>
      <c r="I107" s="252"/>
      <c r="J107" s="287"/>
      <c r="K107" s="252"/>
      <c r="L107" s="274"/>
      <c r="M107" s="275"/>
      <c r="N107" s="252"/>
      <c r="O107" s="287"/>
      <c r="P107" s="248"/>
      <c r="Q107" s="249"/>
      <c r="R107" s="250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363"/>
      <c r="B108" s="248"/>
      <c r="C108" s="364"/>
      <c r="D108" s="365"/>
      <c r="E108" s="363"/>
      <c r="F108" s="363"/>
      <c r="G108" s="363"/>
      <c r="H108" s="366"/>
      <c r="I108" s="367"/>
      <c r="J108" s="287"/>
      <c r="K108" s="252"/>
      <c r="L108" s="274"/>
      <c r="M108" s="275"/>
      <c r="N108" s="252"/>
      <c r="O108" s="287"/>
      <c r="P108" s="248"/>
      <c r="Q108" s="249"/>
      <c r="R108" s="250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ht="14.25" customHeight="1">
      <c r="A109" s="151"/>
      <c r="B109" s="156"/>
      <c r="C109" s="156"/>
      <c r="D109" s="157"/>
      <c r="E109" s="151"/>
      <c r="F109" s="158"/>
      <c r="G109" s="151"/>
      <c r="H109" s="151"/>
      <c r="I109" s="151"/>
      <c r="J109" s="156"/>
      <c r="K109" s="159"/>
      <c r="L109" s="151"/>
      <c r="M109" s="151"/>
      <c r="N109" s="151"/>
      <c r="O109" s="160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>
      <c r="A110" s="94" t="s">
        <v>611</v>
      </c>
      <c r="B110" s="161"/>
      <c r="C110" s="161"/>
      <c r="D110" s="162"/>
      <c r="E110" s="135"/>
      <c r="F110" s="6"/>
      <c r="G110" s="6"/>
      <c r="H110" s="136"/>
      <c r="I110" s="163"/>
      <c r="J110" s="1"/>
      <c r="K110" s="6"/>
      <c r="L110" s="6"/>
      <c r="M110" s="6"/>
      <c r="N110" s="1"/>
      <c r="O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95" t="s">
        <v>16</v>
      </c>
      <c r="B111" s="96" t="s">
        <v>564</v>
      </c>
      <c r="C111" s="96"/>
      <c r="D111" s="97" t="s">
        <v>575</v>
      </c>
      <c r="E111" s="96" t="s">
        <v>576</v>
      </c>
      <c r="F111" s="96" t="s">
        <v>577</v>
      </c>
      <c r="G111" s="96" t="s">
        <v>578</v>
      </c>
      <c r="H111" s="96" t="s">
        <v>579</v>
      </c>
      <c r="I111" s="96" t="s">
        <v>580</v>
      </c>
      <c r="J111" s="95" t="s">
        <v>581</v>
      </c>
      <c r="K111" s="139" t="s">
        <v>598</v>
      </c>
      <c r="L111" s="140" t="s">
        <v>583</v>
      </c>
      <c r="M111" s="98" t="s">
        <v>584</v>
      </c>
      <c r="N111" s="96" t="s">
        <v>585</v>
      </c>
      <c r="O111" s="97" t="s">
        <v>586</v>
      </c>
      <c r="P111" s="96" t="s">
        <v>818</v>
      </c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s="247" customFormat="1" ht="14.25" customHeight="1">
      <c r="A112" s="448">
        <v>1</v>
      </c>
      <c r="B112" s="351">
        <v>44488</v>
      </c>
      <c r="C112" s="351"/>
      <c r="D112" s="352" t="s">
        <v>1026</v>
      </c>
      <c r="E112" s="353" t="s">
        <v>861</v>
      </c>
      <c r="F112" s="353">
        <v>235.25</v>
      </c>
      <c r="G112" s="353">
        <v>198</v>
      </c>
      <c r="H112" s="353">
        <v>273</v>
      </c>
      <c r="I112" s="353" t="s">
        <v>823</v>
      </c>
      <c r="J112" s="334" t="s">
        <v>1025</v>
      </c>
      <c r="K112" s="334">
        <f t="shared" ref="K112" si="116">H112-F112</f>
        <v>37.75</v>
      </c>
      <c r="L112" s="335">
        <f t="shared" ref="L112" si="117">(F112*-0.7)/100</f>
        <v>-1.6467499999999999</v>
      </c>
      <c r="M112" s="336">
        <f t="shared" ref="M112" si="118">(K112+L112)/F112</f>
        <v>0.15346758767268864</v>
      </c>
      <c r="N112" s="334" t="s">
        <v>587</v>
      </c>
      <c r="O112" s="337">
        <v>44700</v>
      </c>
      <c r="P112" s="334"/>
      <c r="Q112" s="246"/>
      <c r="R112" s="1" t="s">
        <v>588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349">
        <v>2</v>
      </c>
      <c r="B113" s="350">
        <v>44651</v>
      </c>
      <c r="C113" s="351"/>
      <c r="D113" s="352" t="s">
        <v>437</v>
      </c>
      <c r="E113" s="353" t="s">
        <v>589</v>
      </c>
      <c r="F113" s="353">
        <v>379</v>
      </c>
      <c r="G113" s="353">
        <v>348</v>
      </c>
      <c r="H113" s="353">
        <v>406</v>
      </c>
      <c r="I113" s="353" t="s">
        <v>864</v>
      </c>
      <c r="J113" s="334" t="s">
        <v>867</v>
      </c>
      <c r="K113" s="334">
        <f t="shared" ref="K113" si="119">H113-F113</f>
        <v>27</v>
      </c>
      <c r="L113" s="335">
        <f t="shared" ref="L113" si="120">(F113*-0.7)/100</f>
        <v>-2.653</v>
      </c>
      <c r="M113" s="336">
        <f t="shared" ref="M113" si="121">(K113+L113)/F113</f>
        <v>6.4240105540897097E-2</v>
      </c>
      <c r="N113" s="334" t="s">
        <v>587</v>
      </c>
      <c r="O113" s="337">
        <v>44657</v>
      </c>
      <c r="P113" s="334">
        <f>VLOOKUP(D113,'MidCap Intra'!B86:C640,2,0)</f>
        <v>379.9</v>
      </c>
      <c r="Q113" s="246"/>
      <c r="R113" s="246" t="s">
        <v>588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420">
        <v>3</v>
      </c>
      <c r="B114" s="421">
        <v>44658</v>
      </c>
      <c r="C114" s="422"/>
      <c r="D114" s="423" t="s">
        <v>415</v>
      </c>
      <c r="E114" s="424" t="s">
        <v>589</v>
      </c>
      <c r="F114" s="424">
        <v>450</v>
      </c>
      <c r="G114" s="424">
        <v>398</v>
      </c>
      <c r="H114" s="424">
        <v>398</v>
      </c>
      <c r="I114" s="424" t="s">
        <v>868</v>
      </c>
      <c r="J114" s="394" t="s">
        <v>1010</v>
      </c>
      <c r="K114" s="358">
        <f t="shared" ref="K114" si="122">H114-F114</f>
        <v>-52</v>
      </c>
      <c r="L114" s="371">
        <f t="shared" ref="L114" si="123">(F114*-0.7)/100</f>
        <v>-3.15</v>
      </c>
      <c r="M114" s="372">
        <f t="shared" ref="M114" si="124">(K114+L114)/F114</f>
        <v>-0.12255555555555556</v>
      </c>
      <c r="N114" s="398" t="s">
        <v>599</v>
      </c>
      <c r="O114" s="373">
        <v>44692</v>
      </c>
      <c r="P114" s="358">
        <f>VLOOKUP(D114,'MidCap Intra'!B87:C641,2,0)</f>
        <v>493.75</v>
      </c>
      <c r="Q114" s="246"/>
      <c r="R114" s="246" t="s">
        <v>588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354">
        <v>4</v>
      </c>
      <c r="B115" s="355">
        <v>44687</v>
      </c>
      <c r="C115" s="356"/>
      <c r="D115" s="271" t="s">
        <v>71</v>
      </c>
      <c r="E115" s="357" t="s">
        <v>589</v>
      </c>
      <c r="F115" s="357" t="s">
        <v>911</v>
      </c>
      <c r="G115" s="357">
        <v>206</v>
      </c>
      <c r="H115" s="357"/>
      <c r="I115" s="357" t="s">
        <v>912</v>
      </c>
      <c r="J115" s="272" t="s">
        <v>590</v>
      </c>
      <c r="K115" s="354"/>
      <c r="L115" s="355"/>
      <c r="M115" s="356"/>
      <c r="N115" s="271"/>
      <c r="O115" s="357"/>
      <c r="P115" s="357"/>
      <c r="Q115" s="246"/>
      <c r="R115" s="246" t="s">
        <v>588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ht="14.25" customHeight="1">
      <c r="A116" s="164"/>
      <c r="B116" s="141"/>
      <c r="C116" s="165"/>
      <c r="D116" s="100"/>
      <c r="E116" s="166"/>
      <c r="F116" s="166"/>
      <c r="G116" s="166"/>
      <c r="H116" s="166"/>
      <c r="I116" s="166"/>
      <c r="J116" s="166"/>
      <c r="K116" s="167"/>
      <c r="L116" s="168"/>
      <c r="M116" s="166"/>
      <c r="N116" s="169"/>
      <c r="O116" s="170"/>
      <c r="P116" s="170"/>
      <c r="R116" s="6"/>
      <c r="S116" s="41"/>
      <c r="T116" s="1"/>
      <c r="U116" s="1"/>
      <c r="V116" s="1"/>
      <c r="W116" s="1"/>
      <c r="X116" s="1"/>
      <c r="Y116" s="1"/>
      <c r="Z116" s="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</row>
    <row r="117" spans="1:38" ht="12.75" customHeight="1">
      <c r="A117" s="119" t="s">
        <v>591</v>
      </c>
      <c r="B117" s="119"/>
      <c r="C117" s="119"/>
      <c r="D117" s="119"/>
      <c r="E117" s="41"/>
      <c r="F117" s="127" t="s">
        <v>593</v>
      </c>
      <c r="G117" s="56"/>
      <c r="H117" s="56"/>
      <c r="I117" s="56"/>
      <c r="J117" s="6"/>
      <c r="K117" s="145"/>
      <c r="L117" s="146"/>
      <c r="M117" s="6"/>
      <c r="N117" s="109"/>
      <c r="O117" s="171"/>
      <c r="P117" s="1"/>
      <c r="Q117" s="1"/>
      <c r="R117" s="6"/>
      <c r="S117" s="1"/>
      <c r="T117" s="1"/>
      <c r="U117" s="1"/>
      <c r="V117" s="1"/>
      <c r="W117" s="1"/>
      <c r="X117" s="1"/>
      <c r="Y117" s="1"/>
    </row>
    <row r="118" spans="1:38" ht="12.75" customHeight="1">
      <c r="A118" s="126" t="s">
        <v>592</v>
      </c>
      <c r="B118" s="119"/>
      <c r="C118" s="119"/>
      <c r="D118" s="119"/>
      <c r="E118" s="6"/>
      <c r="F118" s="127" t="s">
        <v>595</v>
      </c>
      <c r="G118" s="6"/>
      <c r="H118" s="6" t="s">
        <v>814</v>
      </c>
      <c r="I118" s="6"/>
      <c r="J118" s="1"/>
      <c r="K118" s="6"/>
      <c r="L118" s="6"/>
      <c r="M118" s="6"/>
      <c r="N118" s="1"/>
      <c r="O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26"/>
      <c r="B119" s="119"/>
      <c r="C119" s="119"/>
      <c r="D119" s="119"/>
      <c r="E119" s="6"/>
      <c r="F119" s="127"/>
      <c r="G119" s="6"/>
      <c r="H119" s="6"/>
      <c r="I119" s="6"/>
      <c r="J119" s="1"/>
      <c r="K119" s="6"/>
      <c r="L119" s="6"/>
      <c r="M119" s="6"/>
      <c r="N119" s="1"/>
      <c r="O119" s="1"/>
      <c r="Q119" s="1"/>
      <c r="R119" s="5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"/>
      <c r="B120" s="134" t="s">
        <v>612</v>
      </c>
      <c r="C120" s="134"/>
      <c r="D120" s="134"/>
      <c r="E120" s="134"/>
      <c r="F120" s="135"/>
      <c r="G120" s="6"/>
      <c r="H120" s="6"/>
      <c r="I120" s="136"/>
      <c r="J120" s="137"/>
      <c r="K120" s="138"/>
      <c r="L120" s="137"/>
      <c r="M120" s="6"/>
      <c r="N120" s="1"/>
      <c r="O120" s="1"/>
      <c r="Q120" s="1"/>
      <c r="R120" s="5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5" t="s">
        <v>16</v>
      </c>
      <c r="B121" s="96" t="s">
        <v>564</v>
      </c>
      <c r="C121" s="96"/>
      <c r="D121" s="97" t="s">
        <v>575</v>
      </c>
      <c r="E121" s="96" t="s">
        <v>576</v>
      </c>
      <c r="F121" s="96" t="s">
        <v>577</v>
      </c>
      <c r="G121" s="96" t="s">
        <v>597</v>
      </c>
      <c r="H121" s="96" t="s">
        <v>579</v>
      </c>
      <c r="I121" s="96" t="s">
        <v>580</v>
      </c>
      <c r="J121" s="172" t="s">
        <v>581</v>
      </c>
      <c r="K121" s="139" t="s">
        <v>598</v>
      </c>
      <c r="L121" s="149" t="s">
        <v>606</v>
      </c>
      <c r="M121" s="96" t="s">
        <v>607</v>
      </c>
      <c r="N121" s="140" t="s">
        <v>583</v>
      </c>
      <c r="O121" s="98" t="s">
        <v>584</v>
      </c>
      <c r="P121" s="96" t="s">
        <v>585</v>
      </c>
      <c r="Q121" s="97" t="s">
        <v>586</v>
      </c>
      <c r="R121" s="56"/>
      <c r="S121" s="1"/>
      <c r="T121" s="1"/>
      <c r="U121" s="1"/>
      <c r="V121" s="1"/>
      <c r="W121" s="1"/>
      <c r="X121" s="1"/>
      <c r="Y121" s="1"/>
      <c r="Z121" s="1"/>
    </row>
    <row r="122" spans="1:38" ht="14.25" customHeight="1">
      <c r="A122" s="101"/>
      <c r="B122" s="102"/>
      <c r="C122" s="173"/>
      <c r="D122" s="103"/>
      <c r="E122" s="104"/>
      <c r="F122" s="174"/>
      <c r="G122" s="101"/>
      <c r="H122" s="104"/>
      <c r="I122" s="105"/>
      <c r="J122" s="175"/>
      <c r="K122" s="175"/>
      <c r="L122" s="176"/>
      <c r="M122" s="99"/>
      <c r="N122" s="176"/>
      <c r="O122" s="177"/>
      <c r="P122" s="178"/>
      <c r="Q122" s="179"/>
      <c r="R122" s="144"/>
      <c r="S122" s="113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38" ht="14.25" customHeight="1">
      <c r="A123" s="101"/>
      <c r="B123" s="102"/>
      <c r="C123" s="173"/>
      <c r="D123" s="103"/>
      <c r="E123" s="104"/>
      <c r="F123" s="174"/>
      <c r="G123" s="101"/>
      <c r="H123" s="104"/>
      <c r="I123" s="105"/>
      <c r="J123" s="175"/>
      <c r="K123" s="175"/>
      <c r="L123" s="176"/>
      <c r="M123" s="99"/>
      <c r="N123" s="176"/>
      <c r="O123" s="177"/>
      <c r="P123" s="178"/>
      <c r="Q123" s="179"/>
      <c r="R123" s="144"/>
      <c r="S123" s="113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38" ht="14.25" customHeight="1">
      <c r="A124" s="101"/>
      <c r="B124" s="102"/>
      <c r="C124" s="173"/>
      <c r="D124" s="103"/>
      <c r="E124" s="104"/>
      <c r="F124" s="174"/>
      <c r="G124" s="101"/>
      <c r="H124" s="104"/>
      <c r="I124" s="105"/>
      <c r="J124" s="175"/>
      <c r="K124" s="175"/>
      <c r="L124" s="176"/>
      <c r="M124" s="99"/>
      <c r="N124" s="176"/>
      <c r="O124" s="177"/>
      <c r="P124" s="178"/>
      <c r="Q124" s="179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01"/>
      <c r="B125" s="102"/>
      <c r="C125" s="173"/>
      <c r="D125" s="103"/>
      <c r="E125" s="104"/>
      <c r="F125" s="175"/>
      <c r="G125" s="101"/>
      <c r="H125" s="104"/>
      <c r="I125" s="105"/>
      <c r="J125" s="175"/>
      <c r="K125" s="175"/>
      <c r="L125" s="176"/>
      <c r="M125" s="99"/>
      <c r="N125" s="176"/>
      <c r="O125" s="177"/>
      <c r="P125" s="178"/>
      <c r="Q125" s="179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01"/>
      <c r="B126" s="102"/>
      <c r="C126" s="173"/>
      <c r="D126" s="103"/>
      <c r="E126" s="104"/>
      <c r="F126" s="175"/>
      <c r="G126" s="101"/>
      <c r="H126" s="104"/>
      <c r="I126" s="105"/>
      <c r="J126" s="175"/>
      <c r="K126" s="175"/>
      <c r="L126" s="176"/>
      <c r="M126" s="99"/>
      <c r="N126" s="176"/>
      <c r="O126" s="177"/>
      <c r="P126" s="178"/>
      <c r="Q126" s="179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01"/>
      <c r="B127" s="102"/>
      <c r="C127" s="173"/>
      <c r="D127" s="103"/>
      <c r="E127" s="104"/>
      <c r="F127" s="174"/>
      <c r="G127" s="101"/>
      <c r="H127" s="104"/>
      <c r="I127" s="105"/>
      <c r="J127" s="175"/>
      <c r="K127" s="175"/>
      <c r="L127" s="176"/>
      <c r="M127" s="99"/>
      <c r="N127" s="176"/>
      <c r="O127" s="177"/>
      <c r="P127" s="178"/>
      <c r="Q127" s="179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01"/>
      <c r="B128" s="102"/>
      <c r="C128" s="173"/>
      <c r="D128" s="103"/>
      <c r="E128" s="104"/>
      <c r="F128" s="174"/>
      <c r="G128" s="101"/>
      <c r="H128" s="104"/>
      <c r="I128" s="105"/>
      <c r="J128" s="175"/>
      <c r="K128" s="175"/>
      <c r="L128" s="175"/>
      <c r="M128" s="175"/>
      <c r="N128" s="176"/>
      <c r="O128" s="180"/>
      <c r="P128" s="178"/>
      <c r="Q128" s="179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01"/>
      <c r="B129" s="102"/>
      <c r="C129" s="173"/>
      <c r="D129" s="103"/>
      <c r="E129" s="104"/>
      <c r="F129" s="175"/>
      <c r="G129" s="101"/>
      <c r="H129" s="104"/>
      <c r="I129" s="105"/>
      <c r="J129" s="175"/>
      <c r="K129" s="175"/>
      <c r="L129" s="176"/>
      <c r="M129" s="99"/>
      <c r="N129" s="176"/>
      <c r="O129" s="177"/>
      <c r="P129" s="178"/>
      <c r="Q129" s="179"/>
      <c r="R129" s="144"/>
      <c r="S129" s="113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01"/>
      <c r="B130" s="102"/>
      <c r="C130" s="173"/>
      <c r="D130" s="103"/>
      <c r="E130" s="104"/>
      <c r="F130" s="174"/>
      <c r="G130" s="101"/>
      <c r="H130" s="104"/>
      <c r="I130" s="105"/>
      <c r="J130" s="181"/>
      <c r="K130" s="181"/>
      <c r="L130" s="181"/>
      <c r="M130" s="181"/>
      <c r="N130" s="182"/>
      <c r="O130" s="177"/>
      <c r="P130" s="106"/>
      <c r="Q130" s="179"/>
      <c r="R130" s="144"/>
      <c r="S130" s="113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126"/>
      <c r="B131" s="119"/>
      <c r="C131" s="119"/>
      <c r="D131" s="119"/>
      <c r="E131" s="6"/>
      <c r="F131" s="127"/>
      <c r="G131" s="6"/>
      <c r="H131" s="6"/>
      <c r="I131" s="6"/>
      <c r="J131" s="1"/>
      <c r="K131" s="6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26"/>
      <c r="B132" s="119"/>
      <c r="C132" s="119"/>
      <c r="D132" s="119"/>
      <c r="E132" s="6"/>
      <c r="F132" s="127"/>
      <c r="G132" s="56"/>
      <c r="H132" s="41"/>
      <c r="I132" s="56"/>
      <c r="J132" s="6"/>
      <c r="K132" s="145"/>
      <c r="L132" s="146"/>
      <c r="M132" s="6"/>
      <c r="N132" s="109"/>
      <c r="O132" s="147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56"/>
      <c r="B133" s="108"/>
      <c r="C133" s="108"/>
      <c r="D133" s="41"/>
      <c r="E133" s="56"/>
      <c r="F133" s="56"/>
      <c r="G133" s="56"/>
      <c r="H133" s="41"/>
      <c r="I133" s="56"/>
      <c r="J133" s="6"/>
      <c r="K133" s="145"/>
      <c r="L133" s="146"/>
      <c r="M133" s="6"/>
      <c r="N133" s="109"/>
      <c r="O133" s="147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41"/>
      <c r="B134" s="183" t="s">
        <v>613</v>
      </c>
      <c r="C134" s="183"/>
      <c r="D134" s="183"/>
      <c r="E134" s="183"/>
      <c r="F134" s="6"/>
      <c r="G134" s="6"/>
      <c r="H134" s="137"/>
      <c r="I134" s="6"/>
      <c r="J134" s="137"/>
      <c r="K134" s="138"/>
      <c r="L134" s="6"/>
      <c r="M134" s="6"/>
      <c r="N134" s="1"/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38.25" customHeight="1">
      <c r="A135" s="95" t="s">
        <v>16</v>
      </c>
      <c r="B135" s="96" t="s">
        <v>564</v>
      </c>
      <c r="C135" s="96"/>
      <c r="D135" s="97" t="s">
        <v>575</v>
      </c>
      <c r="E135" s="96" t="s">
        <v>576</v>
      </c>
      <c r="F135" s="96" t="s">
        <v>577</v>
      </c>
      <c r="G135" s="96" t="s">
        <v>614</v>
      </c>
      <c r="H135" s="96" t="s">
        <v>615</v>
      </c>
      <c r="I135" s="96" t="s">
        <v>580</v>
      </c>
      <c r="J135" s="184" t="s">
        <v>581</v>
      </c>
      <c r="K135" s="96" t="s">
        <v>582</v>
      </c>
      <c r="L135" s="96" t="s">
        <v>616</v>
      </c>
      <c r="M135" s="96" t="s">
        <v>585</v>
      </c>
      <c r="N135" s="97" t="s">
        <v>586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85">
        <v>1</v>
      </c>
      <c r="B136" s="186">
        <v>41579</v>
      </c>
      <c r="C136" s="186"/>
      <c r="D136" s="187" t="s">
        <v>617</v>
      </c>
      <c r="E136" s="188" t="s">
        <v>618</v>
      </c>
      <c r="F136" s="189">
        <v>82</v>
      </c>
      <c r="G136" s="188" t="s">
        <v>619</v>
      </c>
      <c r="H136" s="188">
        <v>100</v>
      </c>
      <c r="I136" s="190">
        <v>100</v>
      </c>
      <c r="J136" s="191" t="s">
        <v>620</v>
      </c>
      <c r="K136" s="192">
        <f t="shared" ref="K136:K188" si="125">H136-F136</f>
        <v>18</v>
      </c>
      <c r="L136" s="193">
        <f t="shared" ref="L136:L188" si="126">K136/F136</f>
        <v>0.21951219512195122</v>
      </c>
      <c r="M136" s="188" t="s">
        <v>587</v>
      </c>
      <c r="N136" s="194">
        <v>42657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85">
        <v>2</v>
      </c>
      <c r="B137" s="186">
        <v>41794</v>
      </c>
      <c r="C137" s="186"/>
      <c r="D137" s="187" t="s">
        <v>621</v>
      </c>
      <c r="E137" s="188" t="s">
        <v>589</v>
      </c>
      <c r="F137" s="189">
        <v>257</v>
      </c>
      <c r="G137" s="188" t="s">
        <v>619</v>
      </c>
      <c r="H137" s="188">
        <v>300</v>
      </c>
      <c r="I137" s="190">
        <v>300</v>
      </c>
      <c r="J137" s="191" t="s">
        <v>620</v>
      </c>
      <c r="K137" s="192">
        <f t="shared" si="125"/>
        <v>43</v>
      </c>
      <c r="L137" s="193">
        <f t="shared" si="126"/>
        <v>0.16731517509727625</v>
      </c>
      <c r="M137" s="188" t="s">
        <v>587</v>
      </c>
      <c r="N137" s="194">
        <v>41822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85">
        <v>3</v>
      </c>
      <c r="B138" s="186">
        <v>41828</v>
      </c>
      <c r="C138" s="186"/>
      <c r="D138" s="187" t="s">
        <v>622</v>
      </c>
      <c r="E138" s="188" t="s">
        <v>589</v>
      </c>
      <c r="F138" s="189">
        <v>393</v>
      </c>
      <c r="G138" s="188" t="s">
        <v>619</v>
      </c>
      <c r="H138" s="188">
        <v>468</v>
      </c>
      <c r="I138" s="190">
        <v>468</v>
      </c>
      <c r="J138" s="191" t="s">
        <v>620</v>
      </c>
      <c r="K138" s="192">
        <f t="shared" si="125"/>
        <v>75</v>
      </c>
      <c r="L138" s="193">
        <f t="shared" si="126"/>
        <v>0.19083969465648856</v>
      </c>
      <c r="M138" s="188" t="s">
        <v>587</v>
      </c>
      <c r="N138" s="194">
        <v>41863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85">
        <v>4</v>
      </c>
      <c r="B139" s="186">
        <v>41857</v>
      </c>
      <c r="C139" s="186"/>
      <c r="D139" s="187" t="s">
        <v>623</v>
      </c>
      <c r="E139" s="188" t="s">
        <v>589</v>
      </c>
      <c r="F139" s="189">
        <v>205</v>
      </c>
      <c r="G139" s="188" t="s">
        <v>619</v>
      </c>
      <c r="H139" s="188">
        <v>275</v>
      </c>
      <c r="I139" s="190">
        <v>250</v>
      </c>
      <c r="J139" s="191" t="s">
        <v>620</v>
      </c>
      <c r="K139" s="192">
        <f t="shared" si="125"/>
        <v>70</v>
      </c>
      <c r="L139" s="193">
        <f t="shared" si="126"/>
        <v>0.34146341463414637</v>
      </c>
      <c r="M139" s="188" t="s">
        <v>587</v>
      </c>
      <c r="N139" s="194">
        <v>41962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85">
        <v>5</v>
      </c>
      <c r="B140" s="186">
        <v>41886</v>
      </c>
      <c r="C140" s="186"/>
      <c r="D140" s="187" t="s">
        <v>624</v>
      </c>
      <c r="E140" s="188" t="s">
        <v>589</v>
      </c>
      <c r="F140" s="189">
        <v>162</v>
      </c>
      <c r="G140" s="188" t="s">
        <v>619</v>
      </c>
      <c r="H140" s="188">
        <v>190</v>
      </c>
      <c r="I140" s="190">
        <v>190</v>
      </c>
      <c r="J140" s="191" t="s">
        <v>620</v>
      </c>
      <c r="K140" s="192">
        <f t="shared" si="125"/>
        <v>28</v>
      </c>
      <c r="L140" s="193">
        <f t="shared" si="126"/>
        <v>0.1728395061728395</v>
      </c>
      <c r="M140" s="188" t="s">
        <v>587</v>
      </c>
      <c r="N140" s="194">
        <v>42006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85">
        <v>6</v>
      </c>
      <c r="B141" s="186">
        <v>41886</v>
      </c>
      <c r="C141" s="186"/>
      <c r="D141" s="187" t="s">
        <v>625</v>
      </c>
      <c r="E141" s="188" t="s">
        <v>589</v>
      </c>
      <c r="F141" s="189">
        <v>75</v>
      </c>
      <c r="G141" s="188" t="s">
        <v>619</v>
      </c>
      <c r="H141" s="188">
        <v>91.5</v>
      </c>
      <c r="I141" s="190" t="s">
        <v>626</v>
      </c>
      <c r="J141" s="191" t="s">
        <v>627</v>
      </c>
      <c r="K141" s="192">
        <f t="shared" si="125"/>
        <v>16.5</v>
      </c>
      <c r="L141" s="193">
        <f t="shared" si="126"/>
        <v>0.22</v>
      </c>
      <c r="M141" s="188" t="s">
        <v>587</v>
      </c>
      <c r="N141" s="194">
        <v>41954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85">
        <v>7</v>
      </c>
      <c r="B142" s="186">
        <v>41913</v>
      </c>
      <c r="C142" s="186"/>
      <c r="D142" s="187" t="s">
        <v>628</v>
      </c>
      <c r="E142" s="188" t="s">
        <v>589</v>
      </c>
      <c r="F142" s="189">
        <v>850</v>
      </c>
      <c r="G142" s="188" t="s">
        <v>619</v>
      </c>
      <c r="H142" s="188">
        <v>982.5</v>
      </c>
      <c r="I142" s="190">
        <v>1050</v>
      </c>
      <c r="J142" s="191" t="s">
        <v>629</v>
      </c>
      <c r="K142" s="192">
        <f t="shared" si="125"/>
        <v>132.5</v>
      </c>
      <c r="L142" s="193">
        <f t="shared" si="126"/>
        <v>0.15588235294117647</v>
      </c>
      <c r="M142" s="188" t="s">
        <v>587</v>
      </c>
      <c r="N142" s="194">
        <v>42039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85">
        <v>8</v>
      </c>
      <c r="B143" s="186">
        <v>41913</v>
      </c>
      <c r="C143" s="186"/>
      <c r="D143" s="187" t="s">
        <v>630</v>
      </c>
      <c r="E143" s="188" t="s">
        <v>589</v>
      </c>
      <c r="F143" s="189">
        <v>475</v>
      </c>
      <c r="G143" s="188" t="s">
        <v>619</v>
      </c>
      <c r="H143" s="188">
        <v>515</v>
      </c>
      <c r="I143" s="190">
        <v>600</v>
      </c>
      <c r="J143" s="191" t="s">
        <v>631</v>
      </c>
      <c r="K143" s="192">
        <f t="shared" si="125"/>
        <v>40</v>
      </c>
      <c r="L143" s="193">
        <f t="shared" si="126"/>
        <v>8.4210526315789472E-2</v>
      </c>
      <c r="M143" s="188" t="s">
        <v>587</v>
      </c>
      <c r="N143" s="194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85">
        <v>9</v>
      </c>
      <c r="B144" s="186">
        <v>41913</v>
      </c>
      <c r="C144" s="186"/>
      <c r="D144" s="187" t="s">
        <v>632</v>
      </c>
      <c r="E144" s="188" t="s">
        <v>589</v>
      </c>
      <c r="F144" s="189">
        <v>86</v>
      </c>
      <c r="G144" s="188" t="s">
        <v>619</v>
      </c>
      <c r="H144" s="188">
        <v>99</v>
      </c>
      <c r="I144" s="190">
        <v>140</v>
      </c>
      <c r="J144" s="191" t="s">
        <v>633</v>
      </c>
      <c r="K144" s="192">
        <f t="shared" si="125"/>
        <v>13</v>
      </c>
      <c r="L144" s="193">
        <f t="shared" si="126"/>
        <v>0.15116279069767441</v>
      </c>
      <c r="M144" s="188" t="s">
        <v>587</v>
      </c>
      <c r="N144" s="194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10</v>
      </c>
      <c r="B145" s="186">
        <v>41926</v>
      </c>
      <c r="C145" s="186"/>
      <c r="D145" s="187" t="s">
        <v>634</v>
      </c>
      <c r="E145" s="188" t="s">
        <v>589</v>
      </c>
      <c r="F145" s="189">
        <v>496.6</v>
      </c>
      <c r="G145" s="188" t="s">
        <v>619</v>
      </c>
      <c r="H145" s="188">
        <v>621</v>
      </c>
      <c r="I145" s="190">
        <v>580</v>
      </c>
      <c r="J145" s="191" t="s">
        <v>620</v>
      </c>
      <c r="K145" s="192">
        <f t="shared" si="125"/>
        <v>124.39999999999998</v>
      </c>
      <c r="L145" s="193">
        <f t="shared" si="126"/>
        <v>0.25050342327829234</v>
      </c>
      <c r="M145" s="188" t="s">
        <v>587</v>
      </c>
      <c r="N145" s="194">
        <v>42605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11</v>
      </c>
      <c r="B146" s="186">
        <v>41926</v>
      </c>
      <c r="C146" s="186"/>
      <c r="D146" s="187" t="s">
        <v>635</v>
      </c>
      <c r="E146" s="188" t="s">
        <v>589</v>
      </c>
      <c r="F146" s="189">
        <v>2481.9</v>
      </c>
      <c r="G146" s="188" t="s">
        <v>619</v>
      </c>
      <c r="H146" s="188">
        <v>2840</v>
      </c>
      <c r="I146" s="190">
        <v>2870</v>
      </c>
      <c r="J146" s="191" t="s">
        <v>636</v>
      </c>
      <c r="K146" s="192">
        <f t="shared" si="125"/>
        <v>358.09999999999991</v>
      </c>
      <c r="L146" s="193">
        <f t="shared" si="126"/>
        <v>0.14428462065353154</v>
      </c>
      <c r="M146" s="188" t="s">
        <v>587</v>
      </c>
      <c r="N146" s="194">
        <v>42017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12</v>
      </c>
      <c r="B147" s="186">
        <v>41928</v>
      </c>
      <c r="C147" s="186"/>
      <c r="D147" s="187" t="s">
        <v>637</v>
      </c>
      <c r="E147" s="188" t="s">
        <v>589</v>
      </c>
      <c r="F147" s="189">
        <v>84.5</v>
      </c>
      <c r="G147" s="188" t="s">
        <v>619</v>
      </c>
      <c r="H147" s="188">
        <v>93</v>
      </c>
      <c r="I147" s="190">
        <v>110</v>
      </c>
      <c r="J147" s="191" t="s">
        <v>638</v>
      </c>
      <c r="K147" s="192">
        <f t="shared" si="125"/>
        <v>8.5</v>
      </c>
      <c r="L147" s="193">
        <f t="shared" si="126"/>
        <v>0.10059171597633136</v>
      </c>
      <c r="M147" s="188" t="s">
        <v>587</v>
      </c>
      <c r="N147" s="194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13</v>
      </c>
      <c r="B148" s="186">
        <v>41928</v>
      </c>
      <c r="C148" s="186"/>
      <c r="D148" s="187" t="s">
        <v>639</v>
      </c>
      <c r="E148" s="188" t="s">
        <v>589</v>
      </c>
      <c r="F148" s="189">
        <v>401</v>
      </c>
      <c r="G148" s="188" t="s">
        <v>619</v>
      </c>
      <c r="H148" s="188">
        <v>428</v>
      </c>
      <c r="I148" s="190">
        <v>450</v>
      </c>
      <c r="J148" s="191" t="s">
        <v>640</v>
      </c>
      <c r="K148" s="192">
        <f t="shared" si="125"/>
        <v>27</v>
      </c>
      <c r="L148" s="193">
        <f t="shared" si="126"/>
        <v>6.7331670822942641E-2</v>
      </c>
      <c r="M148" s="188" t="s">
        <v>587</v>
      </c>
      <c r="N148" s="194">
        <v>42020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14</v>
      </c>
      <c r="B149" s="186">
        <v>41928</v>
      </c>
      <c r="C149" s="186"/>
      <c r="D149" s="187" t="s">
        <v>641</v>
      </c>
      <c r="E149" s="188" t="s">
        <v>589</v>
      </c>
      <c r="F149" s="189">
        <v>101</v>
      </c>
      <c r="G149" s="188" t="s">
        <v>619</v>
      </c>
      <c r="H149" s="188">
        <v>112</v>
      </c>
      <c r="I149" s="190">
        <v>120</v>
      </c>
      <c r="J149" s="191" t="s">
        <v>642</v>
      </c>
      <c r="K149" s="192">
        <f t="shared" si="125"/>
        <v>11</v>
      </c>
      <c r="L149" s="193">
        <f t="shared" si="126"/>
        <v>0.10891089108910891</v>
      </c>
      <c r="M149" s="188" t="s">
        <v>587</v>
      </c>
      <c r="N149" s="194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15</v>
      </c>
      <c r="B150" s="186">
        <v>41954</v>
      </c>
      <c r="C150" s="186"/>
      <c r="D150" s="187" t="s">
        <v>643</v>
      </c>
      <c r="E150" s="188" t="s">
        <v>589</v>
      </c>
      <c r="F150" s="189">
        <v>59</v>
      </c>
      <c r="G150" s="188" t="s">
        <v>619</v>
      </c>
      <c r="H150" s="188">
        <v>76</v>
      </c>
      <c r="I150" s="190">
        <v>76</v>
      </c>
      <c r="J150" s="191" t="s">
        <v>620</v>
      </c>
      <c r="K150" s="192">
        <f t="shared" si="125"/>
        <v>17</v>
      </c>
      <c r="L150" s="193">
        <f t="shared" si="126"/>
        <v>0.28813559322033899</v>
      </c>
      <c r="M150" s="188" t="s">
        <v>587</v>
      </c>
      <c r="N150" s="194">
        <v>43032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16</v>
      </c>
      <c r="B151" s="186">
        <v>41954</v>
      </c>
      <c r="C151" s="186"/>
      <c r="D151" s="187" t="s">
        <v>632</v>
      </c>
      <c r="E151" s="188" t="s">
        <v>589</v>
      </c>
      <c r="F151" s="189">
        <v>99</v>
      </c>
      <c r="G151" s="188" t="s">
        <v>619</v>
      </c>
      <c r="H151" s="188">
        <v>120</v>
      </c>
      <c r="I151" s="190">
        <v>120</v>
      </c>
      <c r="J151" s="191" t="s">
        <v>600</v>
      </c>
      <c r="K151" s="192">
        <f t="shared" si="125"/>
        <v>21</v>
      </c>
      <c r="L151" s="193">
        <f t="shared" si="126"/>
        <v>0.21212121212121213</v>
      </c>
      <c r="M151" s="188" t="s">
        <v>587</v>
      </c>
      <c r="N151" s="194">
        <v>41960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17</v>
      </c>
      <c r="B152" s="186">
        <v>41956</v>
      </c>
      <c r="C152" s="186"/>
      <c r="D152" s="187" t="s">
        <v>644</v>
      </c>
      <c r="E152" s="188" t="s">
        <v>589</v>
      </c>
      <c r="F152" s="189">
        <v>22</v>
      </c>
      <c r="G152" s="188" t="s">
        <v>619</v>
      </c>
      <c r="H152" s="188">
        <v>33.549999999999997</v>
      </c>
      <c r="I152" s="190">
        <v>32</v>
      </c>
      <c r="J152" s="191" t="s">
        <v>645</v>
      </c>
      <c r="K152" s="192">
        <f t="shared" si="125"/>
        <v>11.549999999999997</v>
      </c>
      <c r="L152" s="193">
        <f t="shared" si="126"/>
        <v>0.52499999999999991</v>
      </c>
      <c r="M152" s="188" t="s">
        <v>587</v>
      </c>
      <c r="N152" s="194">
        <v>42188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18</v>
      </c>
      <c r="B153" s="186">
        <v>41976</v>
      </c>
      <c r="C153" s="186"/>
      <c r="D153" s="187" t="s">
        <v>646</v>
      </c>
      <c r="E153" s="188" t="s">
        <v>589</v>
      </c>
      <c r="F153" s="189">
        <v>440</v>
      </c>
      <c r="G153" s="188" t="s">
        <v>619</v>
      </c>
      <c r="H153" s="188">
        <v>520</v>
      </c>
      <c r="I153" s="190">
        <v>520</v>
      </c>
      <c r="J153" s="191" t="s">
        <v>647</v>
      </c>
      <c r="K153" s="192">
        <f t="shared" si="125"/>
        <v>80</v>
      </c>
      <c r="L153" s="193">
        <f t="shared" si="126"/>
        <v>0.18181818181818182</v>
      </c>
      <c r="M153" s="188" t="s">
        <v>587</v>
      </c>
      <c r="N153" s="194">
        <v>42208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19</v>
      </c>
      <c r="B154" s="186">
        <v>41976</v>
      </c>
      <c r="C154" s="186"/>
      <c r="D154" s="187" t="s">
        <v>648</v>
      </c>
      <c r="E154" s="188" t="s">
        <v>589</v>
      </c>
      <c r="F154" s="189">
        <v>360</v>
      </c>
      <c r="G154" s="188" t="s">
        <v>619</v>
      </c>
      <c r="H154" s="188">
        <v>427</v>
      </c>
      <c r="I154" s="190">
        <v>425</v>
      </c>
      <c r="J154" s="191" t="s">
        <v>649</v>
      </c>
      <c r="K154" s="192">
        <f t="shared" si="125"/>
        <v>67</v>
      </c>
      <c r="L154" s="193">
        <f t="shared" si="126"/>
        <v>0.18611111111111112</v>
      </c>
      <c r="M154" s="188" t="s">
        <v>587</v>
      </c>
      <c r="N154" s="194">
        <v>42058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20</v>
      </c>
      <c r="B155" s="186">
        <v>42012</v>
      </c>
      <c r="C155" s="186"/>
      <c r="D155" s="187" t="s">
        <v>650</v>
      </c>
      <c r="E155" s="188" t="s">
        <v>589</v>
      </c>
      <c r="F155" s="189">
        <v>360</v>
      </c>
      <c r="G155" s="188" t="s">
        <v>619</v>
      </c>
      <c r="H155" s="188">
        <v>455</v>
      </c>
      <c r="I155" s="190">
        <v>420</v>
      </c>
      <c r="J155" s="191" t="s">
        <v>651</v>
      </c>
      <c r="K155" s="192">
        <f t="shared" si="125"/>
        <v>95</v>
      </c>
      <c r="L155" s="193">
        <f t="shared" si="126"/>
        <v>0.2638888888888889</v>
      </c>
      <c r="M155" s="188" t="s">
        <v>587</v>
      </c>
      <c r="N155" s="194">
        <v>42024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21</v>
      </c>
      <c r="B156" s="186">
        <v>42012</v>
      </c>
      <c r="C156" s="186"/>
      <c r="D156" s="187" t="s">
        <v>652</v>
      </c>
      <c r="E156" s="188" t="s">
        <v>589</v>
      </c>
      <c r="F156" s="189">
        <v>130</v>
      </c>
      <c r="G156" s="188"/>
      <c r="H156" s="188">
        <v>175.5</v>
      </c>
      <c r="I156" s="190">
        <v>165</v>
      </c>
      <c r="J156" s="191" t="s">
        <v>653</v>
      </c>
      <c r="K156" s="192">
        <f t="shared" si="125"/>
        <v>45.5</v>
      </c>
      <c r="L156" s="193">
        <f t="shared" si="126"/>
        <v>0.35</v>
      </c>
      <c r="M156" s="188" t="s">
        <v>587</v>
      </c>
      <c r="N156" s="194">
        <v>43088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22</v>
      </c>
      <c r="B157" s="186">
        <v>42040</v>
      </c>
      <c r="C157" s="186"/>
      <c r="D157" s="187" t="s">
        <v>381</v>
      </c>
      <c r="E157" s="188" t="s">
        <v>618</v>
      </c>
      <c r="F157" s="189">
        <v>98</v>
      </c>
      <c r="G157" s="188"/>
      <c r="H157" s="188">
        <v>120</v>
      </c>
      <c r="I157" s="190">
        <v>120</v>
      </c>
      <c r="J157" s="191" t="s">
        <v>620</v>
      </c>
      <c r="K157" s="192">
        <f t="shared" si="125"/>
        <v>22</v>
      </c>
      <c r="L157" s="193">
        <f t="shared" si="126"/>
        <v>0.22448979591836735</v>
      </c>
      <c r="M157" s="188" t="s">
        <v>587</v>
      </c>
      <c r="N157" s="194">
        <v>42753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23</v>
      </c>
      <c r="B158" s="186">
        <v>42040</v>
      </c>
      <c r="C158" s="186"/>
      <c r="D158" s="187" t="s">
        <v>654</v>
      </c>
      <c r="E158" s="188" t="s">
        <v>618</v>
      </c>
      <c r="F158" s="189">
        <v>196</v>
      </c>
      <c r="G158" s="188"/>
      <c r="H158" s="188">
        <v>262</v>
      </c>
      <c r="I158" s="190">
        <v>255</v>
      </c>
      <c r="J158" s="191" t="s">
        <v>620</v>
      </c>
      <c r="K158" s="192">
        <f t="shared" si="125"/>
        <v>66</v>
      </c>
      <c r="L158" s="193">
        <f t="shared" si="126"/>
        <v>0.33673469387755101</v>
      </c>
      <c r="M158" s="188" t="s">
        <v>587</v>
      </c>
      <c r="N158" s="194">
        <v>42599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24</v>
      </c>
      <c r="B159" s="196">
        <v>42067</v>
      </c>
      <c r="C159" s="196"/>
      <c r="D159" s="197" t="s">
        <v>380</v>
      </c>
      <c r="E159" s="198" t="s">
        <v>618</v>
      </c>
      <c r="F159" s="199">
        <v>235</v>
      </c>
      <c r="G159" s="199"/>
      <c r="H159" s="200">
        <v>77</v>
      </c>
      <c r="I159" s="200" t="s">
        <v>655</v>
      </c>
      <c r="J159" s="201" t="s">
        <v>656</v>
      </c>
      <c r="K159" s="202">
        <f t="shared" si="125"/>
        <v>-158</v>
      </c>
      <c r="L159" s="203">
        <f t="shared" si="126"/>
        <v>-0.67234042553191486</v>
      </c>
      <c r="M159" s="199" t="s">
        <v>599</v>
      </c>
      <c r="N159" s="196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25</v>
      </c>
      <c r="B160" s="186">
        <v>42067</v>
      </c>
      <c r="C160" s="186"/>
      <c r="D160" s="187" t="s">
        <v>657</v>
      </c>
      <c r="E160" s="188" t="s">
        <v>618</v>
      </c>
      <c r="F160" s="189">
        <v>185</v>
      </c>
      <c r="G160" s="188"/>
      <c r="H160" s="188">
        <v>224</v>
      </c>
      <c r="I160" s="190" t="s">
        <v>658</v>
      </c>
      <c r="J160" s="191" t="s">
        <v>620</v>
      </c>
      <c r="K160" s="192">
        <f t="shared" si="125"/>
        <v>39</v>
      </c>
      <c r="L160" s="193">
        <f t="shared" si="126"/>
        <v>0.21081081081081082</v>
      </c>
      <c r="M160" s="188" t="s">
        <v>587</v>
      </c>
      <c r="N160" s="194">
        <v>42647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26</v>
      </c>
      <c r="B161" s="196">
        <v>42090</v>
      </c>
      <c r="C161" s="196"/>
      <c r="D161" s="204" t="s">
        <v>659</v>
      </c>
      <c r="E161" s="199" t="s">
        <v>618</v>
      </c>
      <c r="F161" s="199">
        <v>49.5</v>
      </c>
      <c r="G161" s="200"/>
      <c r="H161" s="200">
        <v>15.85</v>
      </c>
      <c r="I161" s="200">
        <v>67</v>
      </c>
      <c r="J161" s="201" t="s">
        <v>660</v>
      </c>
      <c r="K161" s="200">
        <f t="shared" si="125"/>
        <v>-33.65</v>
      </c>
      <c r="L161" s="205">
        <f t="shared" si="126"/>
        <v>-0.67979797979797973</v>
      </c>
      <c r="M161" s="199" t="s">
        <v>599</v>
      </c>
      <c r="N161" s="206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27</v>
      </c>
      <c r="B162" s="186">
        <v>42093</v>
      </c>
      <c r="C162" s="186"/>
      <c r="D162" s="187" t="s">
        <v>661</v>
      </c>
      <c r="E162" s="188" t="s">
        <v>618</v>
      </c>
      <c r="F162" s="189">
        <v>183.5</v>
      </c>
      <c r="G162" s="188"/>
      <c r="H162" s="188">
        <v>219</v>
      </c>
      <c r="I162" s="190">
        <v>218</v>
      </c>
      <c r="J162" s="191" t="s">
        <v>662</v>
      </c>
      <c r="K162" s="192">
        <f t="shared" si="125"/>
        <v>35.5</v>
      </c>
      <c r="L162" s="193">
        <f t="shared" si="126"/>
        <v>0.19346049046321526</v>
      </c>
      <c r="M162" s="188" t="s">
        <v>587</v>
      </c>
      <c r="N162" s="194">
        <v>42103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28</v>
      </c>
      <c r="B163" s="186">
        <v>42114</v>
      </c>
      <c r="C163" s="186"/>
      <c r="D163" s="187" t="s">
        <v>663</v>
      </c>
      <c r="E163" s="188" t="s">
        <v>618</v>
      </c>
      <c r="F163" s="189">
        <f>(227+237)/2</f>
        <v>232</v>
      </c>
      <c r="G163" s="188"/>
      <c r="H163" s="188">
        <v>298</v>
      </c>
      <c r="I163" s="190">
        <v>298</v>
      </c>
      <c r="J163" s="191" t="s">
        <v>620</v>
      </c>
      <c r="K163" s="192">
        <f t="shared" si="125"/>
        <v>66</v>
      </c>
      <c r="L163" s="193">
        <f t="shared" si="126"/>
        <v>0.28448275862068967</v>
      </c>
      <c r="M163" s="188" t="s">
        <v>587</v>
      </c>
      <c r="N163" s="194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29</v>
      </c>
      <c r="B164" s="186">
        <v>42128</v>
      </c>
      <c r="C164" s="186"/>
      <c r="D164" s="187" t="s">
        <v>664</v>
      </c>
      <c r="E164" s="188" t="s">
        <v>589</v>
      </c>
      <c r="F164" s="189">
        <v>385</v>
      </c>
      <c r="G164" s="188"/>
      <c r="H164" s="188">
        <f>212.5+331</f>
        <v>543.5</v>
      </c>
      <c r="I164" s="190">
        <v>510</v>
      </c>
      <c r="J164" s="191" t="s">
        <v>665</v>
      </c>
      <c r="K164" s="192">
        <f t="shared" si="125"/>
        <v>158.5</v>
      </c>
      <c r="L164" s="193">
        <f t="shared" si="126"/>
        <v>0.41168831168831171</v>
      </c>
      <c r="M164" s="188" t="s">
        <v>587</v>
      </c>
      <c r="N164" s="194">
        <v>42235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30</v>
      </c>
      <c r="B165" s="186">
        <v>42128</v>
      </c>
      <c r="C165" s="186"/>
      <c r="D165" s="187" t="s">
        <v>666</v>
      </c>
      <c r="E165" s="188" t="s">
        <v>589</v>
      </c>
      <c r="F165" s="189">
        <v>115.5</v>
      </c>
      <c r="G165" s="188"/>
      <c r="H165" s="188">
        <v>146</v>
      </c>
      <c r="I165" s="190">
        <v>142</v>
      </c>
      <c r="J165" s="191" t="s">
        <v>667</v>
      </c>
      <c r="K165" s="192">
        <f t="shared" si="125"/>
        <v>30.5</v>
      </c>
      <c r="L165" s="193">
        <f t="shared" si="126"/>
        <v>0.26406926406926406</v>
      </c>
      <c r="M165" s="188" t="s">
        <v>587</v>
      </c>
      <c r="N165" s="194">
        <v>42202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31</v>
      </c>
      <c r="B166" s="186">
        <v>42151</v>
      </c>
      <c r="C166" s="186"/>
      <c r="D166" s="187" t="s">
        <v>668</v>
      </c>
      <c r="E166" s="188" t="s">
        <v>589</v>
      </c>
      <c r="F166" s="189">
        <v>237.5</v>
      </c>
      <c r="G166" s="188"/>
      <c r="H166" s="188">
        <v>279.5</v>
      </c>
      <c r="I166" s="190">
        <v>278</v>
      </c>
      <c r="J166" s="191" t="s">
        <v>620</v>
      </c>
      <c r="K166" s="192">
        <f t="shared" si="125"/>
        <v>42</v>
      </c>
      <c r="L166" s="193">
        <f t="shared" si="126"/>
        <v>0.17684210526315788</v>
      </c>
      <c r="M166" s="188" t="s">
        <v>587</v>
      </c>
      <c r="N166" s="194">
        <v>42222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32</v>
      </c>
      <c r="B167" s="186">
        <v>42174</v>
      </c>
      <c r="C167" s="186"/>
      <c r="D167" s="187" t="s">
        <v>639</v>
      </c>
      <c r="E167" s="188" t="s">
        <v>618</v>
      </c>
      <c r="F167" s="189">
        <v>340</v>
      </c>
      <c r="G167" s="188"/>
      <c r="H167" s="188">
        <v>448</v>
      </c>
      <c r="I167" s="190">
        <v>448</v>
      </c>
      <c r="J167" s="191" t="s">
        <v>620</v>
      </c>
      <c r="K167" s="192">
        <f t="shared" si="125"/>
        <v>108</v>
      </c>
      <c r="L167" s="193">
        <f t="shared" si="126"/>
        <v>0.31764705882352939</v>
      </c>
      <c r="M167" s="188" t="s">
        <v>587</v>
      </c>
      <c r="N167" s="194">
        <v>43018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33</v>
      </c>
      <c r="B168" s="186">
        <v>42191</v>
      </c>
      <c r="C168" s="186"/>
      <c r="D168" s="187" t="s">
        <v>669</v>
      </c>
      <c r="E168" s="188" t="s">
        <v>618</v>
      </c>
      <c r="F168" s="189">
        <v>390</v>
      </c>
      <c r="G168" s="188"/>
      <c r="H168" s="188">
        <v>460</v>
      </c>
      <c r="I168" s="190">
        <v>460</v>
      </c>
      <c r="J168" s="191" t="s">
        <v>620</v>
      </c>
      <c r="K168" s="192">
        <f t="shared" si="125"/>
        <v>70</v>
      </c>
      <c r="L168" s="193">
        <f t="shared" si="126"/>
        <v>0.17948717948717949</v>
      </c>
      <c r="M168" s="188" t="s">
        <v>587</v>
      </c>
      <c r="N168" s="194">
        <v>42478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34</v>
      </c>
      <c r="B169" s="196">
        <v>42195</v>
      </c>
      <c r="C169" s="196"/>
      <c r="D169" s="197" t="s">
        <v>670</v>
      </c>
      <c r="E169" s="198" t="s">
        <v>618</v>
      </c>
      <c r="F169" s="199">
        <v>122.5</v>
      </c>
      <c r="G169" s="199"/>
      <c r="H169" s="200">
        <v>61</v>
      </c>
      <c r="I169" s="200">
        <v>172</v>
      </c>
      <c r="J169" s="201" t="s">
        <v>671</v>
      </c>
      <c r="K169" s="202">
        <f t="shared" si="125"/>
        <v>-61.5</v>
      </c>
      <c r="L169" s="203">
        <f t="shared" si="126"/>
        <v>-0.50204081632653064</v>
      </c>
      <c r="M169" s="199" t="s">
        <v>599</v>
      </c>
      <c r="N169" s="196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35</v>
      </c>
      <c r="B170" s="186">
        <v>42219</v>
      </c>
      <c r="C170" s="186"/>
      <c r="D170" s="187" t="s">
        <v>672</v>
      </c>
      <c r="E170" s="188" t="s">
        <v>618</v>
      </c>
      <c r="F170" s="189">
        <v>297.5</v>
      </c>
      <c r="G170" s="188"/>
      <c r="H170" s="188">
        <v>350</v>
      </c>
      <c r="I170" s="190">
        <v>360</v>
      </c>
      <c r="J170" s="191" t="s">
        <v>673</v>
      </c>
      <c r="K170" s="192">
        <f t="shared" si="125"/>
        <v>52.5</v>
      </c>
      <c r="L170" s="193">
        <f t="shared" si="126"/>
        <v>0.17647058823529413</v>
      </c>
      <c r="M170" s="188" t="s">
        <v>587</v>
      </c>
      <c r="N170" s="194">
        <v>42232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36</v>
      </c>
      <c r="B171" s="186">
        <v>42219</v>
      </c>
      <c r="C171" s="186"/>
      <c r="D171" s="187" t="s">
        <v>674</v>
      </c>
      <c r="E171" s="188" t="s">
        <v>618</v>
      </c>
      <c r="F171" s="189">
        <v>115.5</v>
      </c>
      <c r="G171" s="188"/>
      <c r="H171" s="188">
        <v>149</v>
      </c>
      <c r="I171" s="190">
        <v>140</v>
      </c>
      <c r="J171" s="191" t="s">
        <v>675</v>
      </c>
      <c r="K171" s="192">
        <f t="shared" si="125"/>
        <v>33.5</v>
      </c>
      <c r="L171" s="193">
        <f t="shared" si="126"/>
        <v>0.29004329004329005</v>
      </c>
      <c r="M171" s="188" t="s">
        <v>587</v>
      </c>
      <c r="N171" s="194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37</v>
      </c>
      <c r="B172" s="186">
        <v>42251</v>
      </c>
      <c r="C172" s="186"/>
      <c r="D172" s="187" t="s">
        <v>668</v>
      </c>
      <c r="E172" s="188" t="s">
        <v>618</v>
      </c>
      <c r="F172" s="189">
        <v>226</v>
      </c>
      <c r="G172" s="188"/>
      <c r="H172" s="188">
        <v>292</v>
      </c>
      <c r="I172" s="190">
        <v>292</v>
      </c>
      <c r="J172" s="191" t="s">
        <v>676</v>
      </c>
      <c r="K172" s="192">
        <f t="shared" si="125"/>
        <v>66</v>
      </c>
      <c r="L172" s="193">
        <f t="shared" si="126"/>
        <v>0.29203539823008851</v>
      </c>
      <c r="M172" s="188" t="s">
        <v>587</v>
      </c>
      <c r="N172" s="194">
        <v>42286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38</v>
      </c>
      <c r="B173" s="186">
        <v>42254</v>
      </c>
      <c r="C173" s="186"/>
      <c r="D173" s="187" t="s">
        <v>663</v>
      </c>
      <c r="E173" s="188" t="s">
        <v>618</v>
      </c>
      <c r="F173" s="189">
        <v>232.5</v>
      </c>
      <c r="G173" s="188"/>
      <c r="H173" s="188">
        <v>312.5</v>
      </c>
      <c r="I173" s="190">
        <v>310</v>
      </c>
      <c r="J173" s="191" t="s">
        <v>620</v>
      </c>
      <c r="K173" s="192">
        <f t="shared" si="125"/>
        <v>80</v>
      </c>
      <c r="L173" s="193">
        <f t="shared" si="126"/>
        <v>0.34408602150537637</v>
      </c>
      <c r="M173" s="188" t="s">
        <v>587</v>
      </c>
      <c r="N173" s="194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39</v>
      </c>
      <c r="B174" s="186">
        <v>42268</v>
      </c>
      <c r="C174" s="186"/>
      <c r="D174" s="187" t="s">
        <v>677</v>
      </c>
      <c r="E174" s="188" t="s">
        <v>618</v>
      </c>
      <c r="F174" s="189">
        <v>196.5</v>
      </c>
      <c r="G174" s="188"/>
      <c r="H174" s="188">
        <v>238</v>
      </c>
      <c r="I174" s="190">
        <v>238</v>
      </c>
      <c r="J174" s="191" t="s">
        <v>676</v>
      </c>
      <c r="K174" s="192">
        <f t="shared" si="125"/>
        <v>41.5</v>
      </c>
      <c r="L174" s="193">
        <f t="shared" si="126"/>
        <v>0.21119592875318066</v>
      </c>
      <c r="M174" s="188" t="s">
        <v>587</v>
      </c>
      <c r="N174" s="194">
        <v>42291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40</v>
      </c>
      <c r="B175" s="186">
        <v>42271</v>
      </c>
      <c r="C175" s="186"/>
      <c r="D175" s="187" t="s">
        <v>617</v>
      </c>
      <c r="E175" s="188" t="s">
        <v>618</v>
      </c>
      <c r="F175" s="189">
        <v>65</v>
      </c>
      <c r="G175" s="188"/>
      <c r="H175" s="188">
        <v>82</v>
      </c>
      <c r="I175" s="190">
        <v>82</v>
      </c>
      <c r="J175" s="191" t="s">
        <v>676</v>
      </c>
      <c r="K175" s="192">
        <f t="shared" si="125"/>
        <v>17</v>
      </c>
      <c r="L175" s="193">
        <f t="shared" si="126"/>
        <v>0.26153846153846155</v>
      </c>
      <c r="M175" s="188" t="s">
        <v>587</v>
      </c>
      <c r="N175" s="194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41</v>
      </c>
      <c r="B176" s="186">
        <v>42291</v>
      </c>
      <c r="C176" s="186"/>
      <c r="D176" s="187" t="s">
        <v>678</v>
      </c>
      <c r="E176" s="188" t="s">
        <v>618</v>
      </c>
      <c r="F176" s="189">
        <v>144</v>
      </c>
      <c r="G176" s="188"/>
      <c r="H176" s="188">
        <v>182.5</v>
      </c>
      <c r="I176" s="190">
        <v>181</v>
      </c>
      <c r="J176" s="191" t="s">
        <v>676</v>
      </c>
      <c r="K176" s="192">
        <f t="shared" si="125"/>
        <v>38.5</v>
      </c>
      <c r="L176" s="193">
        <f t="shared" si="126"/>
        <v>0.2673611111111111</v>
      </c>
      <c r="M176" s="188" t="s">
        <v>587</v>
      </c>
      <c r="N176" s="194">
        <v>42817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42</v>
      </c>
      <c r="B177" s="186">
        <v>42291</v>
      </c>
      <c r="C177" s="186"/>
      <c r="D177" s="187" t="s">
        <v>679</v>
      </c>
      <c r="E177" s="188" t="s">
        <v>618</v>
      </c>
      <c r="F177" s="189">
        <v>264</v>
      </c>
      <c r="G177" s="188"/>
      <c r="H177" s="188">
        <v>311</v>
      </c>
      <c r="I177" s="190">
        <v>311</v>
      </c>
      <c r="J177" s="191" t="s">
        <v>676</v>
      </c>
      <c r="K177" s="192">
        <f t="shared" si="125"/>
        <v>47</v>
      </c>
      <c r="L177" s="193">
        <f t="shared" si="126"/>
        <v>0.17803030303030304</v>
      </c>
      <c r="M177" s="188" t="s">
        <v>587</v>
      </c>
      <c r="N177" s="194">
        <v>42604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43</v>
      </c>
      <c r="B178" s="186">
        <v>42318</v>
      </c>
      <c r="C178" s="186"/>
      <c r="D178" s="187" t="s">
        <v>680</v>
      </c>
      <c r="E178" s="188" t="s">
        <v>589</v>
      </c>
      <c r="F178" s="189">
        <v>549.5</v>
      </c>
      <c r="G178" s="188"/>
      <c r="H178" s="188">
        <v>630</v>
      </c>
      <c r="I178" s="190">
        <v>630</v>
      </c>
      <c r="J178" s="191" t="s">
        <v>676</v>
      </c>
      <c r="K178" s="192">
        <f t="shared" si="125"/>
        <v>80.5</v>
      </c>
      <c r="L178" s="193">
        <f t="shared" si="126"/>
        <v>0.1464968152866242</v>
      </c>
      <c r="M178" s="188" t="s">
        <v>587</v>
      </c>
      <c r="N178" s="194">
        <v>42419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44</v>
      </c>
      <c r="B179" s="186">
        <v>42342</v>
      </c>
      <c r="C179" s="186"/>
      <c r="D179" s="187" t="s">
        <v>681</v>
      </c>
      <c r="E179" s="188" t="s">
        <v>618</v>
      </c>
      <c r="F179" s="189">
        <v>1027.5</v>
      </c>
      <c r="G179" s="188"/>
      <c r="H179" s="188">
        <v>1315</v>
      </c>
      <c r="I179" s="190">
        <v>1250</v>
      </c>
      <c r="J179" s="191" t="s">
        <v>676</v>
      </c>
      <c r="K179" s="192">
        <f t="shared" si="125"/>
        <v>287.5</v>
      </c>
      <c r="L179" s="193">
        <f t="shared" si="126"/>
        <v>0.27980535279805352</v>
      </c>
      <c r="M179" s="188" t="s">
        <v>587</v>
      </c>
      <c r="N179" s="194">
        <v>43244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45</v>
      </c>
      <c r="B180" s="186">
        <v>42367</v>
      </c>
      <c r="C180" s="186"/>
      <c r="D180" s="187" t="s">
        <v>682</v>
      </c>
      <c r="E180" s="188" t="s">
        <v>618</v>
      </c>
      <c r="F180" s="189">
        <v>465</v>
      </c>
      <c r="G180" s="188"/>
      <c r="H180" s="188">
        <v>540</v>
      </c>
      <c r="I180" s="190">
        <v>540</v>
      </c>
      <c r="J180" s="191" t="s">
        <v>676</v>
      </c>
      <c r="K180" s="192">
        <f t="shared" si="125"/>
        <v>75</v>
      </c>
      <c r="L180" s="193">
        <f t="shared" si="126"/>
        <v>0.16129032258064516</v>
      </c>
      <c r="M180" s="188" t="s">
        <v>587</v>
      </c>
      <c r="N180" s="194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46</v>
      </c>
      <c r="B181" s="186">
        <v>42380</v>
      </c>
      <c r="C181" s="186"/>
      <c r="D181" s="187" t="s">
        <v>381</v>
      </c>
      <c r="E181" s="188" t="s">
        <v>589</v>
      </c>
      <c r="F181" s="189">
        <v>81</v>
      </c>
      <c r="G181" s="188"/>
      <c r="H181" s="188">
        <v>110</v>
      </c>
      <c r="I181" s="190">
        <v>110</v>
      </c>
      <c r="J181" s="191" t="s">
        <v>676</v>
      </c>
      <c r="K181" s="192">
        <f t="shared" si="125"/>
        <v>29</v>
      </c>
      <c r="L181" s="193">
        <f t="shared" si="126"/>
        <v>0.35802469135802467</v>
      </c>
      <c r="M181" s="188" t="s">
        <v>587</v>
      </c>
      <c r="N181" s="194">
        <v>42745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47</v>
      </c>
      <c r="B182" s="186">
        <v>42382</v>
      </c>
      <c r="C182" s="186"/>
      <c r="D182" s="187" t="s">
        <v>683</v>
      </c>
      <c r="E182" s="188" t="s">
        <v>589</v>
      </c>
      <c r="F182" s="189">
        <v>417.5</v>
      </c>
      <c r="G182" s="188"/>
      <c r="H182" s="188">
        <v>547</v>
      </c>
      <c r="I182" s="190">
        <v>535</v>
      </c>
      <c r="J182" s="191" t="s">
        <v>676</v>
      </c>
      <c r="K182" s="192">
        <f t="shared" si="125"/>
        <v>129.5</v>
      </c>
      <c r="L182" s="193">
        <f t="shared" si="126"/>
        <v>0.31017964071856285</v>
      </c>
      <c r="M182" s="188" t="s">
        <v>587</v>
      </c>
      <c r="N182" s="194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48</v>
      </c>
      <c r="B183" s="186">
        <v>42408</v>
      </c>
      <c r="C183" s="186"/>
      <c r="D183" s="187" t="s">
        <v>684</v>
      </c>
      <c r="E183" s="188" t="s">
        <v>618</v>
      </c>
      <c r="F183" s="189">
        <v>650</v>
      </c>
      <c r="G183" s="188"/>
      <c r="H183" s="188">
        <v>800</v>
      </c>
      <c r="I183" s="190">
        <v>800</v>
      </c>
      <c r="J183" s="191" t="s">
        <v>676</v>
      </c>
      <c r="K183" s="192">
        <f t="shared" si="125"/>
        <v>150</v>
      </c>
      <c r="L183" s="193">
        <f t="shared" si="126"/>
        <v>0.23076923076923078</v>
      </c>
      <c r="M183" s="188" t="s">
        <v>587</v>
      </c>
      <c r="N183" s="194">
        <v>43154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49</v>
      </c>
      <c r="B184" s="186">
        <v>42433</v>
      </c>
      <c r="C184" s="186"/>
      <c r="D184" s="187" t="s">
        <v>210</v>
      </c>
      <c r="E184" s="188" t="s">
        <v>618</v>
      </c>
      <c r="F184" s="189">
        <v>437.5</v>
      </c>
      <c r="G184" s="188"/>
      <c r="H184" s="188">
        <v>504.5</v>
      </c>
      <c r="I184" s="190">
        <v>522</v>
      </c>
      <c r="J184" s="191" t="s">
        <v>685</v>
      </c>
      <c r="K184" s="192">
        <f t="shared" si="125"/>
        <v>67</v>
      </c>
      <c r="L184" s="193">
        <f t="shared" si="126"/>
        <v>0.15314285714285714</v>
      </c>
      <c r="M184" s="188" t="s">
        <v>587</v>
      </c>
      <c r="N184" s="194">
        <v>42480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50</v>
      </c>
      <c r="B185" s="186">
        <v>42438</v>
      </c>
      <c r="C185" s="186"/>
      <c r="D185" s="187" t="s">
        <v>686</v>
      </c>
      <c r="E185" s="188" t="s">
        <v>618</v>
      </c>
      <c r="F185" s="189">
        <v>189.5</v>
      </c>
      <c r="G185" s="188"/>
      <c r="H185" s="188">
        <v>218</v>
      </c>
      <c r="I185" s="190">
        <v>218</v>
      </c>
      <c r="J185" s="191" t="s">
        <v>676</v>
      </c>
      <c r="K185" s="192">
        <f t="shared" si="125"/>
        <v>28.5</v>
      </c>
      <c r="L185" s="193">
        <f t="shared" si="126"/>
        <v>0.15039577836411611</v>
      </c>
      <c r="M185" s="188" t="s">
        <v>587</v>
      </c>
      <c r="N185" s="194">
        <v>43034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51</v>
      </c>
      <c r="B186" s="196">
        <v>42471</v>
      </c>
      <c r="C186" s="196"/>
      <c r="D186" s="204" t="s">
        <v>687</v>
      </c>
      <c r="E186" s="199" t="s">
        <v>618</v>
      </c>
      <c r="F186" s="199">
        <v>36.5</v>
      </c>
      <c r="G186" s="200"/>
      <c r="H186" s="200">
        <v>15.85</v>
      </c>
      <c r="I186" s="200">
        <v>60</v>
      </c>
      <c r="J186" s="201" t="s">
        <v>688</v>
      </c>
      <c r="K186" s="202">
        <f t="shared" si="125"/>
        <v>-20.65</v>
      </c>
      <c r="L186" s="203">
        <f t="shared" si="126"/>
        <v>-0.5657534246575342</v>
      </c>
      <c r="M186" s="199" t="s">
        <v>599</v>
      </c>
      <c r="N186" s="207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52</v>
      </c>
      <c r="B187" s="186">
        <v>42472</v>
      </c>
      <c r="C187" s="186"/>
      <c r="D187" s="187" t="s">
        <v>689</v>
      </c>
      <c r="E187" s="188" t="s">
        <v>618</v>
      </c>
      <c r="F187" s="189">
        <v>93</v>
      </c>
      <c r="G187" s="188"/>
      <c r="H187" s="188">
        <v>149</v>
      </c>
      <c r="I187" s="190">
        <v>140</v>
      </c>
      <c r="J187" s="191" t="s">
        <v>690</v>
      </c>
      <c r="K187" s="192">
        <f t="shared" si="125"/>
        <v>56</v>
      </c>
      <c r="L187" s="193">
        <f t="shared" si="126"/>
        <v>0.60215053763440862</v>
      </c>
      <c r="M187" s="188" t="s">
        <v>587</v>
      </c>
      <c r="N187" s="194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53</v>
      </c>
      <c r="B188" s="186">
        <v>42472</v>
      </c>
      <c r="C188" s="186"/>
      <c r="D188" s="187" t="s">
        <v>691</v>
      </c>
      <c r="E188" s="188" t="s">
        <v>618</v>
      </c>
      <c r="F188" s="189">
        <v>130</v>
      </c>
      <c r="G188" s="188"/>
      <c r="H188" s="188">
        <v>150</v>
      </c>
      <c r="I188" s="190" t="s">
        <v>692</v>
      </c>
      <c r="J188" s="191" t="s">
        <v>676</v>
      </c>
      <c r="K188" s="192">
        <f t="shared" si="125"/>
        <v>20</v>
      </c>
      <c r="L188" s="193">
        <f t="shared" si="126"/>
        <v>0.15384615384615385</v>
      </c>
      <c r="M188" s="188" t="s">
        <v>587</v>
      </c>
      <c r="N188" s="194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54</v>
      </c>
      <c r="B189" s="186">
        <v>42473</v>
      </c>
      <c r="C189" s="186"/>
      <c r="D189" s="187" t="s">
        <v>693</v>
      </c>
      <c r="E189" s="188" t="s">
        <v>618</v>
      </c>
      <c r="F189" s="189">
        <v>196</v>
      </c>
      <c r="G189" s="188"/>
      <c r="H189" s="188">
        <v>299</v>
      </c>
      <c r="I189" s="190">
        <v>299</v>
      </c>
      <c r="J189" s="191" t="s">
        <v>676</v>
      </c>
      <c r="K189" s="192">
        <v>103</v>
      </c>
      <c r="L189" s="193">
        <v>0.52551020408163296</v>
      </c>
      <c r="M189" s="188" t="s">
        <v>587</v>
      </c>
      <c r="N189" s="194">
        <v>42620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55</v>
      </c>
      <c r="B190" s="186">
        <v>42473</v>
      </c>
      <c r="C190" s="186"/>
      <c r="D190" s="187" t="s">
        <v>694</v>
      </c>
      <c r="E190" s="188" t="s">
        <v>618</v>
      </c>
      <c r="F190" s="189">
        <v>88</v>
      </c>
      <c r="G190" s="188"/>
      <c r="H190" s="188">
        <v>103</v>
      </c>
      <c r="I190" s="190">
        <v>103</v>
      </c>
      <c r="J190" s="191" t="s">
        <v>676</v>
      </c>
      <c r="K190" s="192">
        <v>15</v>
      </c>
      <c r="L190" s="193">
        <v>0.170454545454545</v>
      </c>
      <c r="M190" s="188" t="s">
        <v>587</v>
      </c>
      <c r="N190" s="194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56</v>
      </c>
      <c r="B191" s="186">
        <v>42492</v>
      </c>
      <c r="C191" s="186"/>
      <c r="D191" s="187" t="s">
        <v>695</v>
      </c>
      <c r="E191" s="188" t="s">
        <v>618</v>
      </c>
      <c r="F191" s="189">
        <v>127.5</v>
      </c>
      <c r="G191" s="188"/>
      <c r="H191" s="188">
        <v>148</v>
      </c>
      <c r="I191" s="190" t="s">
        <v>696</v>
      </c>
      <c r="J191" s="191" t="s">
        <v>676</v>
      </c>
      <c r="K191" s="192">
        <f>H191-F191</f>
        <v>20.5</v>
      </c>
      <c r="L191" s="193">
        <f>K191/F191</f>
        <v>0.16078431372549021</v>
      </c>
      <c r="M191" s="188" t="s">
        <v>587</v>
      </c>
      <c r="N191" s="194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57</v>
      </c>
      <c r="B192" s="186">
        <v>42493</v>
      </c>
      <c r="C192" s="186"/>
      <c r="D192" s="187" t="s">
        <v>697</v>
      </c>
      <c r="E192" s="188" t="s">
        <v>618</v>
      </c>
      <c r="F192" s="189">
        <v>675</v>
      </c>
      <c r="G192" s="188"/>
      <c r="H192" s="188">
        <v>815</v>
      </c>
      <c r="I192" s="190" t="s">
        <v>698</v>
      </c>
      <c r="J192" s="191" t="s">
        <v>676</v>
      </c>
      <c r="K192" s="192">
        <f>H192-F192</f>
        <v>140</v>
      </c>
      <c r="L192" s="193">
        <f>K192/F192</f>
        <v>0.2074074074074074</v>
      </c>
      <c r="M192" s="188" t="s">
        <v>587</v>
      </c>
      <c r="N192" s="194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58</v>
      </c>
      <c r="B193" s="196">
        <v>42522</v>
      </c>
      <c r="C193" s="196"/>
      <c r="D193" s="197" t="s">
        <v>699</v>
      </c>
      <c r="E193" s="198" t="s">
        <v>618</v>
      </c>
      <c r="F193" s="199">
        <v>500</v>
      </c>
      <c r="G193" s="199"/>
      <c r="H193" s="200">
        <v>232.5</v>
      </c>
      <c r="I193" s="200" t="s">
        <v>700</v>
      </c>
      <c r="J193" s="201" t="s">
        <v>701</v>
      </c>
      <c r="K193" s="202">
        <f>H193-F193</f>
        <v>-267.5</v>
      </c>
      <c r="L193" s="203">
        <f>K193/F193</f>
        <v>-0.53500000000000003</v>
      </c>
      <c r="M193" s="199" t="s">
        <v>599</v>
      </c>
      <c r="N193" s="196">
        <v>43735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59</v>
      </c>
      <c r="B194" s="186">
        <v>42527</v>
      </c>
      <c r="C194" s="186"/>
      <c r="D194" s="187" t="s">
        <v>539</v>
      </c>
      <c r="E194" s="188" t="s">
        <v>618</v>
      </c>
      <c r="F194" s="189">
        <v>110</v>
      </c>
      <c r="G194" s="188"/>
      <c r="H194" s="188">
        <v>126.5</v>
      </c>
      <c r="I194" s="190">
        <v>125</v>
      </c>
      <c r="J194" s="191" t="s">
        <v>627</v>
      </c>
      <c r="K194" s="192">
        <f>H194-F194</f>
        <v>16.5</v>
      </c>
      <c r="L194" s="193">
        <f>K194/F194</f>
        <v>0.15</v>
      </c>
      <c r="M194" s="188" t="s">
        <v>587</v>
      </c>
      <c r="N194" s="194">
        <v>42552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60</v>
      </c>
      <c r="B195" s="186">
        <v>42538</v>
      </c>
      <c r="C195" s="186"/>
      <c r="D195" s="187" t="s">
        <v>702</v>
      </c>
      <c r="E195" s="188" t="s">
        <v>618</v>
      </c>
      <c r="F195" s="189">
        <v>44</v>
      </c>
      <c r="G195" s="188"/>
      <c r="H195" s="188">
        <v>69.5</v>
      </c>
      <c r="I195" s="190">
        <v>69.5</v>
      </c>
      <c r="J195" s="191" t="s">
        <v>703</v>
      </c>
      <c r="K195" s="192">
        <f>H195-F195</f>
        <v>25.5</v>
      </c>
      <c r="L195" s="193">
        <f>K195/F195</f>
        <v>0.57954545454545459</v>
      </c>
      <c r="M195" s="188" t="s">
        <v>587</v>
      </c>
      <c r="N195" s="194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61</v>
      </c>
      <c r="B196" s="186">
        <v>42549</v>
      </c>
      <c r="C196" s="186"/>
      <c r="D196" s="187" t="s">
        <v>704</v>
      </c>
      <c r="E196" s="188" t="s">
        <v>618</v>
      </c>
      <c r="F196" s="189">
        <v>262.5</v>
      </c>
      <c r="G196" s="188"/>
      <c r="H196" s="188">
        <v>340</v>
      </c>
      <c r="I196" s="190">
        <v>333</v>
      </c>
      <c r="J196" s="191" t="s">
        <v>705</v>
      </c>
      <c r="K196" s="192">
        <v>77.5</v>
      </c>
      <c r="L196" s="193">
        <v>0.29523809523809502</v>
      </c>
      <c r="M196" s="188" t="s">
        <v>587</v>
      </c>
      <c r="N196" s="194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62</v>
      </c>
      <c r="B197" s="186">
        <v>42549</v>
      </c>
      <c r="C197" s="186"/>
      <c r="D197" s="187" t="s">
        <v>706</v>
      </c>
      <c r="E197" s="188" t="s">
        <v>618</v>
      </c>
      <c r="F197" s="189">
        <v>840</v>
      </c>
      <c r="G197" s="188"/>
      <c r="H197" s="188">
        <v>1230</v>
      </c>
      <c r="I197" s="190">
        <v>1230</v>
      </c>
      <c r="J197" s="191" t="s">
        <v>676</v>
      </c>
      <c r="K197" s="192">
        <v>390</v>
      </c>
      <c r="L197" s="193">
        <v>0.46428571428571402</v>
      </c>
      <c r="M197" s="188" t="s">
        <v>587</v>
      </c>
      <c r="N197" s="194">
        <v>42649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8">
        <v>63</v>
      </c>
      <c r="B198" s="209">
        <v>42556</v>
      </c>
      <c r="C198" s="209"/>
      <c r="D198" s="210" t="s">
        <v>707</v>
      </c>
      <c r="E198" s="211" t="s">
        <v>618</v>
      </c>
      <c r="F198" s="211">
        <v>395</v>
      </c>
      <c r="G198" s="212"/>
      <c r="H198" s="212">
        <f>(468.5+342.5)/2</f>
        <v>405.5</v>
      </c>
      <c r="I198" s="212">
        <v>510</v>
      </c>
      <c r="J198" s="213" t="s">
        <v>708</v>
      </c>
      <c r="K198" s="214">
        <f t="shared" ref="K198:K204" si="127">H198-F198</f>
        <v>10.5</v>
      </c>
      <c r="L198" s="215">
        <f t="shared" ref="L198:L204" si="128">K198/F198</f>
        <v>2.6582278481012658E-2</v>
      </c>
      <c r="M198" s="211" t="s">
        <v>709</v>
      </c>
      <c r="N198" s="209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64</v>
      </c>
      <c r="B199" s="196">
        <v>42584</v>
      </c>
      <c r="C199" s="196"/>
      <c r="D199" s="197" t="s">
        <v>710</v>
      </c>
      <c r="E199" s="198" t="s">
        <v>589</v>
      </c>
      <c r="F199" s="199">
        <f>169.5-12.8</f>
        <v>156.69999999999999</v>
      </c>
      <c r="G199" s="199"/>
      <c r="H199" s="200">
        <v>77</v>
      </c>
      <c r="I199" s="200" t="s">
        <v>711</v>
      </c>
      <c r="J199" s="201" t="s">
        <v>712</v>
      </c>
      <c r="K199" s="202">
        <f t="shared" si="127"/>
        <v>-79.699999999999989</v>
      </c>
      <c r="L199" s="203">
        <f t="shared" si="128"/>
        <v>-0.50861518825781749</v>
      </c>
      <c r="M199" s="199" t="s">
        <v>599</v>
      </c>
      <c r="N199" s="196">
        <v>43522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65</v>
      </c>
      <c r="B200" s="196">
        <v>42586</v>
      </c>
      <c r="C200" s="196"/>
      <c r="D200" s="197" t="s">
        <v>713</v>
      </c>
      <c r="E200" s="198" t="s">
        <v>618</v>
      </c>
      <c r="F200" s="199">
        <v>400</v>
      </c>
      <c r="G200" s="199"/>
      <c r="H200" s="200">
        <v>305</v>
      </c>
      <c r="I200" s="200">
        <v>475</v>
      </c>
      <c r="J200" s="201" t="s">
        <v>714</v>
      </c>
      <c r="K200" s="202">
        <f t="shared" si="127"/>
        <v>-95</v>
      </c>
      <c r="L200" s="203">
        <f t="shared" si="128"/>
        <v>-0.23749999999999999</v>
      </c>
      <c r="M200" s="199" t="s">
        <v>599</v>
      </c>
      <c r="N200" s="196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66</v>
      </c>
      <c r="B201" s="186">
        <v>42593</v>
      </c>
      <c r="C201" s="186"/>
      <c r="D201" s="187" t="s">
        <v>715</v>
      </c>
      <c r="E201" s="188" t="s">
        <v>618</v>
      </c>
      <c r="F201" s="189">
        <v>86.5</v>
      </c>
      <c r="G201" s="188"/>
      <c r="H201" s="188">
        <v>130</v>
      </c>
      <c r="I201" s="190">
        <v>130</v>
      </c>
      <c r="J201" s="191" t="s">
        <v>716</v>
      </c>
      <c r="K201" s="192">
        <f t="shared" si="127"/>
        <v>43.5</v>
      </c>
      <c r="L201" s="193">
        <f t="shared" si="128"/>
        <v>0.50289017341040465</v>
      </c>
      <c r="M201" s="188" t="s">
        <v>587</v>
      </c>
      <c r="N201" s="194">
        <v>43091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67</v>
      </c>
      <c r="B202" s="196">
        <v>42600</v>
      </c>
      <c r="C202" s="196"/>
      <c r="D202" s="197" t="s">
        <v>109</v>
      </c>
      <c r="E202" s="198" t="s">
        <v>618</v>
      </c>
      <c r="F202" s="199">
        <v>133.5</v>
      </c>
      <c r="G202" s="199"/>
      <c r="H202" s="200">
        <v>126.5</v>
      </c>
      <c r="I202" s="200">
        <v>178</v>
      </c>
      <c r="J202" s="201" t="s">
        <v>717</v>
      </c>
      <c r="K202" s="202">
        <f t="shared" si="127"/>
        <v>-7</v>
      </c>
      <c r="L202" s="203">
        <f t="shared" si="128"/>
        <v>-5.2434456928838954E-2</v>
      </c>
      <c r="M202" s="199" t="s">
        <v>599</v>
      </c>
      <c r="N202" s="196">
        <v>42615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68</v>
      </c>
      <c r="B203" s="186">
        <v>42613</v>
      </c>
      <c r="C203" s="186"/>
      <c r="D203" s="187" t="s">
        <v>718</v>
      </c>
      <c r="E203" s="188" t="s">
        <v>618</v>
      </c>
      <c r="F203" s="189">
        <v>560</v>
      </c>
      <c r="G203" s="188"/>
      <c r="H203" s="188">
        <v>725</v>
      </c>
      <c r="I203" s="190">
        <v>725</v>
      </c>
      <c r="J203" s="191" t="s">
        <v>620</v>
      </c>
      <c r="K203" s="192">
        <f t="shared" si="127"/>
        <v>165</v>
      </c>
      <c r="L203" s="193">
        <f t="shared" si="128"/>
        <v>0.29464285714285715</v>
      </c>
      <c r="M203" s="188" t="s">
        <v>587</v>
      </c>
      <c r="N203" s="194">
        <v>42456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69</v>
      </c>
      <c r="B204" s="186">
        <v>42614</v>
      </c>
      <c r="C204" s="186"/>
      <c r="D204" s="187" t="s">
        <v>719</v>
      </c>
      <c r="E204" s="188" t="s">
        <v>618</v>
      </c>
      <c r="F204" s="189">
        <v>160.5</v>
      </c>
      <c r="G204" s="188"/>
      <c r="H204" s="188">
        <v>210</v>
      </c>
      <c r="I204" s="190">
        <v>210</v>
      </c>
      <c r="J204" s="191" t="s">
        <v>620</v>
      </c>
      <c r="K204" s="192">
        <f t="shared" si="127"/>
        <v>49.5</v>
      </c>
      <c r="L204" s="193">
        <f t="shared" si="128"/>
        <v>0.30841121495327101</v>
      </c>
      <c r="M204" s="188" t="s">
        <v>587</v>
      </c>
      <c r="N204" s="194">
        <v>42871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70</v>
      </c>
      <c r="B205" s="186">
        <v>42646</v>
      </c>
      <c r="C205" s="186"/>
      <c r="D205" s="187" t="s">
        <v>395</v>
      </c>
      <c r="E205" s="188" t="s">
        <v>618</v>
      </c>
      <c r="F205" s="189">
        <v>430</v>
      </c>
      <c r="G205" s="188"/>
      <c r="H205" s="188">
        <v>596</v>
      </c>
      <c r="I205" s="190">
        <v>575</v>
      </c>
      <c r="J205" s="191" t="s">
        <v>720</v>
      </c>
      <c r="K205" s="192">
        <v>166</v>
      </c>
      <c r="L205" s="193">
        <v>0.38604651162790699</v>
      </c>
      <c r="M205" s="188" t="s">
        <v>587</v>
      </c>
      <c r="N205" s="194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71</v>
      </c>
      <c r="B206" s="186">
        <v>42657</v>
      </c>
      <c r="C206" s="186"/>
      <c r="D206" s="187" t="s">
        <v>721</v>
      </c>
      <c r="E206" s="188" t="s">
        <v>618</v>
      </c>
      <c r="F206" s="189">
        <v>280</v>
      </c>
      <c r="G206" s="188"/>
      <c r="H206" s="188">
        <v>345</v>
      </c>
      <c r="I206" s="190">
        <v>345</v>
      </c>
      <c r="J206" s="191" t="s">
        <v>620</v>
      </c>
      <c r="K206" s="192">
        <f t="shared" ref="K206:K211" si="129">H206-F206</f>
        <v>65</v>
      </c>
      <c r="L206" s="193">
        <f>K206/F206</f>
        <v>0.23214285714285715</v>
      </c>
      <c r="M206" s="188" t="s">
        <v>587</v>
      </c>
      <c r="N206" s="194">
        <v>42814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72</v>
      </c>
      <c r="B207" s="186">
        <v>42657</v>
      </c>
      <c r="C207" s="186"/>
      <c r="D207" s="187" t="s">
        <v>722</v>
      </c>
      <c r="E207" s="188" t="s">
        <v>618</v>
      </c>
      <c r="F207" s="189">
        <v>245</v>
      </c>
      <c r="G207" s="188"/>
      <c r="H207" s="188">
        <v>325.5</v>
      </c>
      <c r="I207" s="190">
        <v>330</v>
      </c>
      <c r="J207" s="191" t="s">
        <v>723</v>
      </c>
      <c r="K207" s="192">
        <f t="shared" si="129"/>
        <v>80.5</v>
      </c>
      <c r="L207" s="193">
        <f>K207/F207</f>
        <v>0.32857142857142857</v>
      </c>
      <c r="M207" s="188" t="s">
        <v>587</v>
      </c>
      <c r="N207" s="194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73</v>
      </c>
      <c r="B208" s="186">
        <v>42660</v>
      </c>
      <c r="C208" s="186"/>
      <c r="D208" s="187" t="s">
        <v>345</v>
      </c>
      <c r="E208" s="188" t="s">
        <v>618</v>
      </c>
      <c r="F208" s="189">
        <v>125</v>
      </c>
      <c r="G208" s="188"/>
      <c r="H208" s="188">
        <v>160</v>
      </c>
      <c r="I208" s="190">
        <v>160</v>
      </c>
      <c r="J208" s="191" t="s">
        <v>676</v>
      </c>
      <c r="K208" s="192">
        <f t="shared" si="129"/>
        <v>35</v>
      </c>
      <c r="L208" s="193">
        <v>0.28000000000000003</v>
      </c>
      <c r="M208" s="188" t="s">
        <v>587</v>
      </c>
      <c r="N208" s="194">
        <v>42803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74</v>
      </c>
      <c r="B209" s="186">
        <v>42660</v>
      </c>
      <c r="C209" s="186"/>
      <c r="D209" s="187" t="s">
        <v>468</v>
      </c>
      <c r="E209" s="188" t="s">
        <v>618</v>
      </c>
      <c r="F209" s="189">
        <v>114</v>
      </c>
      <c r="G209" s="188"/>
      <c r="H209" s="188">
        <v>145</v>
      </c>
      <c r="I209" s="190">
        <v>145</v>
      </c>
      <c r="J209" s="191" t="s">
        <v>676</v>
      </c>
      <c r="K209" s="192">
        <f t="shared" si="129"/>
        <v>31</v>
      </c>
      <c r="L209" s="193">
        <f>K209/F209</f>
        <v>0.27192982456140352</v>
      </c>
      <c r="M209" s="188" t="s">
        <v>587</v>
      </c>
      <c r="N209" s="194">
        <v>42859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75</v>
      </c>
      <c r="B210" s="186">
        <v>42660</v>
      </c>
      <c r="C210" s="186"/>
      <c r="D210" s="187" t="s">
        <v>724</v>
      </c>
      <c r="E210" s="188" t="s">
        <v>618</v>
      </c>
      <c r="F210" s="189">
        <v>212</v>
      </c>
      <c r="G210" s="188"/>
      <c r="H210" s="188">
        <v>280</v>
      </c>
      <c r="I210" s="190">
        <v>276</v>
      </c>
      <c r="J210" s="191" t="s">
        <v>725</v>
      </c>
      <c r="K210" s="192">
        <f t="shared" si="129"/>
        <v>68</v>
      </c>
      <c r="L210" s="193">
        <f>K210/F210</f>
        <v>0.32075471698113206</v>
      </c>
      <c r="M210" s="188" t="s">
        <v>587</v>
      </c>
      <c r="N210" s="194">
        <v>42858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76</v>
      </c>
      <c r="B211" s="186">
        <v>42678</v>
      </c>
      <c r="C211" s="186"/>
      <c r="D211" s="187" t="s">
        <v>456</v>
      </c>
      <c r="E211" s="188" t="s">
        <v>618</v>
      </c>
      <c r="F211" s="189">
        <v>155</v>
      </c>
      <c r="G211" s="188"/>
      <c r="H211" s="188">
        <v>210</v>
      </c>
      <c r="I211" s="190">
        <v>210</v>
      </c>
      <c r="J211" s="191" t="s">
        <v>726</v>
      </c>
      <c r="K211" s="192">
        <f t="shared" si="129"/>
        <v>55</v>
      </c>
      <c r="L211" s="193">
        <f>K211/F211</f>
        <v>0.35483870967741937</v>
      </c>
      <c r="M211" s="188" t="s">
        <v>587</v>
      </c>
      <c r="N211" s="194">
        <v>42944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5">
        <v>77</v>
      </c>
      <c r="B212" s="196">
        <v>42710</v>
      </c>
      <c r="C212" s="196"/>
      <c r="D212" s="197" t="s">
        <v>727</v>
      </c>
      <c r="E212" s="198" t="s">
        <v>618</v>
      </c>
      <c r="F212" s="199">
        <v>150.5</v>
      </c>
      <c r="G212" s="199"/>
      <c r="H212" s="200">
        <v>72.5</v>
      </c>
      <c r="I212" s="200">
        <v>174</v>
      </c>
      <c r="J212" s="201" t="s">
        <v>728</v>
      </c>
      <c r="K212" s="202">
        <v>-78</v>
      </c>
      <c r="L212" s="203">
        <v>-0.51827242524916906</v>
      </c>
      <c r="M212" s="199" t="s">
        <v>599</v>
      </c>
      <c r="N212" s="196">
        <v>43333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78</v>
      </c>
      <c r="B213" s="186">
        <v>42712</v>
      </c>
      <c r="C213" s="186"/>
      <c r="D213" s="187" t="s">
        <v>729</v>
      </c>
      <c r="E213" s="188" t="s">
        <v>618</v>
      </c>
      <c r="F213" s="189">
        <v>380</v>
      </c>
      <c r="G213" s="188"/>
      <c r="H213" s="188">
        <v>478</v>
      </c>
      <c r="I213" s="190">
        <v>468</v>
      </c>
      <c r="J213" s="191" t="s">
        <v>676</v>
      </c>
      <c r="K213" s="192">
        <f>H213-F213</f>
        <v>98</v>
      </c>
      <c r="L213" s="193">
        <f>K213/F213</f>
        <v>0.25789473684210529</v>
      </c>
      <c r="M213" s="188" t="s">
        <v>587</v>
      </c>
      <c r="N213" s="194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79</v>
      </c>
      <c r="B214" s="186">
        <v>42734</v>
      </c>
      <c r="C214" s="186"/>
      <c r="D214" s="187" t="s">
        <v>108</v>
      </c>
      <c r="E214" s="188" t="s">
        <v>618</v>
      </c>
      <c r="F214" s="189">
        <v>305</v>
      </c>
      <c r="G214" s="188"/>
      <c r="H214" s="188">
        <v>375</v>
      </c>
      <c r="I214" s="190">
        <v>375</v>
      </c>
      <c r="J214" s="191" t="s">
        <v>676</v>
      </c>
      <c r="K214" s="192">
        <f>H214-F214</f>
        <v>70</v>
      </c>
      <c r="L214" s="193">
        <f>K214/F214</f>
        <v>0.22950819672131148</v>
      </c>
      <c r="M214" s="188" t="s">
        <v>587</v>
      </c>
      <c r="N214" s="194">
        <v>42768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80</v>
      </c>
      <c r="B215" s="186">
        <v>42739</v>
      </c>
      <c r="C215" s="186"/>
      <c r="D215" s="187" t="s">
        <v>94</v>
      </c>
      <c r="E215" s="188" t="s">
        <v>618</v>
      </c>
      <c r="F215" s="189">
        <v>99.5</v>
      </c>
      <c r="G215" s="188"/>
      <c r="H215" s="188">
        <v>158</v>
      </c>
      <c r="I215" s="190">
        <v>158</v>
      </c>
      <c r="J215" s="191" t="s">
        <v>676</v>
      </c>
      <c r="K215" s="192">
        <f>H215-F215</f>
        <v>58.5</v>
      </c>
      <c r="L215" s="193">
        <f>K215/F215</f>
        <v>0.5879396984924623</v>
      </c>
      <c r="M215" s="188" t="s">
        <v>587</v>
      </c>
      <c r="N215" s="194">
        <v>42898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81</v>
      </c>
      <c r="B216" s="186">
        <v>42739</v>
      </c>
      <c r="C216" s="186"/>
      <c r="D216" s="187" t="s">
        <v>94</v>
      </c>
      <c r="E216" s="188" t="s">
        <v>618</v>
      </c>
      <c r="F216" s="189">
        <v>99.5</v>
      </c>
      <c r="G216" s="188"/>
      <c r="H216" s="188">
        <v>158</v>
      </c>
      <c r="I216" s="190">
        <v>158</v>
      </c>
      <c r="J216" s="191" t="s">
        <v>676</v>
      </c>
      <c r="K216" s="192">
        <v>58.5</v>
      </c>
      <c r="L216" s="193">
        <v>0.58793969849246197</v>
      </c>
      <c r="M216" s="188" t="s">
        <v>587</v>
      </c>
      <c r="N216" s="194">
        <v>42898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82</v>
      </c>
      <c r="B217" s="186">
        <v>42786</v>
      </c>
      <c r="C217" s="186"/>
      <c r="D217" s="187" t="s">
        <v>185</v>
      </c>
      <c r="E217" s="188" t="s">
        <v>618</v>
      </c>
      <c r="F217" s="189">
        <v>140.5</v>
      </c>
      <c r="G217" s="188"/>
      <c r="H217" s="188">
        <v>220</v>
      </c>
      <c r="I217" s="190">
        <v>220</v>
      </c>
      <c r="J217" s="191" t="s">
        <v>676</v>
      </c>
      <c r="K217" s="192">
        <f>H217-F217</f>
        <v>79.5</v>
      </c>
      <c r="L217" s="193">
        <f>K217/F217</f>
        <v>0.5658362989323843</v>
      </c>
      <c r="M217" s="188" t="s">
        <v>587</v>
      </c>
      <c r="N217" s="194">
        <v>42864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83</v>
      </c>
      <c r="B218" s="186">
        <v>42786</v>
      </c>
      <c r="C218" s="186"/>
      <c r="D218" s="187" t="s">
        <v>730</v>
      </c>
      <c r="E218" s="188" t="s">
        <v>618</v>
      </c>
      <c r="F218" s="189">
        <v>202.5</v>
      </c>
      <c r="G218" s="188"/>
      <c r="H218" s="188">
        <v>234</v>
      </c>
      <c r="I218" s="190">
        <v>234</v>
      </c>
      <c r="J218" s="191" t="s">
        <v>676</v>
      </c>
      <c r="K218" s="192">
        <v>31.5</v>
      </c>
      <c r="L218" s="193">
        <v>0.155555555555556</v>
      </c>
      <c r="M218" s="188" t="s">
        <v>587</v>
      </c>
      <c r="N218" s="194">
        <v>42836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84</v>
      </c>
      <c r="B219" s="186">
        <v>42818</v>
      </c>
      <c r="C219" s="186"/>
      <c r="D219" s="187" t="s">
        <v>731</v>
      </c>
      <c r="E219" s="188" t="s">
        <v>618</v>
      </c>
      <c r="F219" s="189">
        <v>300.5</v>
      </c>
      <c r="G219" s="188"/>
      <c r="H219" s="188">
        <v>417.5</v>
      </c>
      <c r="I219" s="190">
        <v>420</v>
      </c>
      <c r="J219" s="191" t="s">
        <v>732</v>
      </c>
      <c r="K219" s="192">
        <f>H219-F219</f>
        <v>117</v>
      </c>
      <c r="L219" s="193">
        <f>K219/F219</f>
        <v>0.38935108153078202</v>
      </c>
      <c r="M219" s="188" t="s">
        <v>587</v>
      </c>
      <c r="N219" s="194">
        <v>43070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85</v>
      </c>
      <c r="B220" s="186">
        <v>42818</v>
      </c>
      <c r="C220" s="186"/>
      <c r="D220" s="187" t="s">
        <v>706</v>
      </c>
      <c r="E220" s="188" t="s">
        <v>618</v>
      </c>
      <c r="F220" s="189">
        <v>850</v>
      </c>
      <c r="G220" s="188"/>
      <c r="H220" s="188">
        <v>1042.5</v>
      </c>
      <c r="I220" s="190">
        <v>1023</v>
      </c>
      <c r="J220" s="191" t="s">
        <v>733</v>
      </c>
      <c r="K220" s="192">
        <v>192.5</v>
      </c>
      <c r="L220" s="193">
        <v>0.22647058823529401</v>
      </c>
      <c r="M220" s="188" t="s">
        <v>587</v>
      </c>
      <c r="N220" s="194">
        <v>42830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86</v>
      </c>
      <c r="B221" s="186">
        <v>42830</v>
      </c>
      <c r="C221" s="186"/>
      <c r="D221" s="187" t="s">
        <v>487</v>
      </c>
      <c r="E221" s="188" t="s">
        <v>618</v>
      </c>
      <c r="F221" s="189">
        <v>785</v>
      </c>
      <c r="G221" s="188"/>
      <c r="H221" s="188">
        <v>930</v>
      </c>
      <c r="I221" s="190">
        <v>920</v>
      </c>
      <c r="J221" s="191" t="s">
        <v>734</v>
      </c>
      <c r="K221" s="192">
        <f>H221-F221</f>
        <v>145</v>
      </c>
      <c r="L221" s="193">
        <f>K221/F221</f>
        <v>0.18471337579617833</v>
      </c>
      <c r="M221" s="188" t="s">
        <v>587</v>
      </c>
      <c r="N221" s="194">
        <v>42976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87</v>
      </c>
      <c r="B222" s="196">
        <v>42831</v>
      </c>
      <c r="C222" s="196"/>
      <c r="D222" s="197" t="s">
        <v>735</v>
      </c>
      <c r="E222" s="198" t="s">
        <v>618</v>
      </c>
      <c r="F222" s="199">
        <v>40</v>
      </c>
      <c r="G222" s="199"/>
      <c r="H222" s="200">
        <v>13.1</v>
      </c>
      <c r="I222" s="200">
        <v>60</v>
      </c>
      <c r="J222" s="201" t="s">
        <v>736</v>
      </c>
      <c r="K222" s="202">
        <v>-26.9</v>
      </c>
      <c r="L222" s="203">
        <v>-0.67249999999999999</v>
      </c>
      <c r="M222" s="199" t="s">
        <v>599</v>
      </c>
      <c r="N222" s="196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88</v>
      </c>
      <c r="B223" s="186">
        <v>42837</v>
      </c>
      <c r="C223" s="186"/>
      <c r="D223" s="187" t="s">
        <v>93</v>
      </c>
      <c r="E223" s="188" t="s">
        <v>618</v>
      </c>
      <c r="F223" s="189">
        <v>289.5</v>
      </c>
      <c r="G223" s="188"/>
      <c r="H223" s="188">
        <v>354</v>
      </c>
      <c r="I223" s="190">
        <v>360</v>
      </c>
      <c r="J223" s="191" t="s">
        <v>737</v>
      </c>
      <c r="K223" s="192">
        <f t="shared" ref="K223:K231" si="130">H223-F223</f>
        <v>64.5</v>
      </c>
      <c r="L223" s="193">
        <f t="shared" ref="L223:L231" si="131">K223/F223</f>
        <v>0.22279792746113988</v>
      </c>
      <c r="M223" s="188" t="s">
        <v>587</v>
      </c>
      <c r="N223" s="194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89</v>
      </c>
      <c r="B224" s="186">
        <v>42845</v>
      </c>
      <c r="C224" s="186"/>
      <c r="D224" s="187" t="s">
        <v>426</v>
      </c>
      <c r="E224" s="188" t="s">
        <v>618</v>
      </c>
      <c r="F224" s="189">
        <v>700</v>
      </c>
      <c r="G224" s="188"/>
      <c r="H224" s="188">
        <v>840</v>
      </c>
      <c r="I224" s="190">
        <v>840</v>
      </c>
      <c r="J224" s="191" t="s">
        <v>738</v>
      </c>
      <c r="K224" s="192">
        <f t="shared" si="130"/>
        <v>140</v>
      </c>
      <c r="L224" s="193">
        <f t="shared" si="131"/>
        <v>0.2</v>
      </c>
      <c r="M224" s="188" t="s">
        <v>587</v>
      </c>
      <c r="N224" s="194">
        <v>42893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90</v>
      </c>
      <c r="B225" s="186">
        <v>42887</v>
      </c>
      <c r="C225" s="186"/>
      <c r="D225" s="187" t="s">
        <v>739</v>
      </c>
      <c r="E225" s="188" t="s">
        <v>618</v>
      </c>
      <c r="F225" s="189">
        <v>130</v>
      </c>
      <c r="G225" s="188"/>
      <c r="H225" s="188">
        <v>144.25</v>
      </c>
      <c r="I225" s="190">
        <v>170</v>
      </c>
      <c r="J225" s="191" t="s">
        <v>740</v>
      </c>
      <c r="K225" s="192">
        <f t="shared" si="130"/>
        <v>14.25</v>
      </c>
      <c r="L225" s="193">
        <f t="shared" si="131"/>
        <v>0.10961538461538461</v>
      </c>
      <c r="M225" s="188" t="s">
        <v>587</v>
      </c>
      <c r="N225" s="194">
        <v>43675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91</v>
      </c>
      <c r="B226" s="186">
        <v>42901</v>
      </c>
      <c r="C226" s="186"/>
      <c r="D226" s="187" t="s">
        <v>741</v>
      </c>
      <c r="E226" s="188" t="s">
        <v>618</v>
      </c>
      <c r="F226" s="189">
        <v>214.5</v>
      </c>
      <c r="G226" s="188"/>
      <c r="H226" s="188">
        <v>262</v>
      </c>
      <c r="I226" s="190">
        <v>262</v>
      </c>
      <c r="J226" s="191" t="s">
        <v>742</v>
      </c>
      <c r="K226" s="192">
        <f t="shared" si="130"/>
        <v>47.5</v>
      </c>
      <c r="L226" s="193">
        <f t="shared" si="131"/>
        <v>0.22144522144522144</v>
      </c>
      <c r="M226" s="188" t="s">
        <v>587</v>
      </c>
      <c r="N226" s="194">
        <v>42977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92</v>
      </c>
      <c r="B227" s="217">
        <v>42933</v>
      </c>
      <c r="C227" s="217"/>
      <c r="D227" s="218" t="s">
        <v>743</v>
      </c>
      <c r="E227" s="219" t="s">
        <v>618</v>
      </c>
      <c r="F227" s="220">
        <v>370</v>
      </c>
      <c r="G227" s="219"/>
      <c r="H227" s="219">
        <v>447.5</v>
      </c>
      <c r="I227" s="221">
        <v>450</v>
      </c>
      <c r="J227" s="222" t="s">
        <v>676</v>
      </c>
      <c r="K227" s="192">
        <f t="shared" si="130"/>
        <v>77.5</v>
      </c>
      <c r="L227" s="223">
        <f t="shared" si="131"/>
        <v>0.20945945945945946</v>
      </c>
      <c r="M227" s="219" t="s">
        <v>587</v>
      </c>
      <c r="N227" s="224">
        <v>43035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93</v>
      </c>
      <c r="B228" s="217">
        <v>42943</v>
      </c>
      <c r="C228" s="217"/>
      <c r="D228" s="218" t="s">
        <v>183</v>
      </c>
      <c r="E228" s="219" t="s">
        <v>618</v>
      </c>
      <c r="F228" s="220">
        <v>657.5</v>
      </c>
      <c r="G228" s="219"/>
      <c r="H228" s="219">
        <v>825</v>
      </c>
      <c r="I228" s="221">
        <v>820</v>
      </c>
      <c r="J228" s="222" t="s">
        <v>676</v>
      </c>
      <c r="K228" s="192">
        <f t="shared" si="130"/>
        <v>167.5</v>
      </c>
      <c r="L228" s="223">
        <f t="shared" si="131"/>
        <v>0.25475285171102663</v>
      </c>
      <c r="M228" s="219" t="s">
        <v>587</v>
      </c>
      <c r="N228" s="224">
        <v>43090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94</v>
      </c>
      <c r="B229" s="186">
        <v>42964</v>
      </c>
      <c r="C229" s="186"/>
      <c r="D229" s="187" t="s">
        <v>361</v>
      </c>
      <c r="E229" s="188" t="s">
        <v>618</v>
      </c>
      <c r="F229" s="189">
        <v>605</v>
      </c>
      <c r="G229" s="188"/>
      <c r="H229" s="188">
        <v>750</v>
      </c>
      <c r="I229" s="190">
        <v>750</v>
      </c>
      <c r="J229" s="191" t="s">
        <v>734</v>
      </c>
      <c r="K229" s="192">
        <f t="shared" si="130"/>
        <v>145</v>
      </c>
      <c r="L229" s="193">
        <f t="shared" si="131"/>
        <v>0.23966942148760331</v>
      </c>
      <c r="M229" s="188" t="s">
        <v>587</v>
      </c>
      <c r="N229" s="194">
        <v>43027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95</v>
      </c>
      <c r="B230" s="196">
        <v>42979</v>
      </c>
      <c r="C230" s="196"/>
      <c r="D230" s="204" t="s">
        <v>744</v>
      </c>
      <c r="E230" s="199" t="s">
        <v>618</v>
      </c>
      <c r="F230" s="199">
        <v>255</v>
      </c>
      <c r="G230" s="200"/>
      <c r="H230" s="200">
        <v>217.25</v>
      </c>
      <c r="I230" s="200">
        <v>320</v>
      </c>
      <c r="J230" s="201" t="s">
        <v>745</v>
      </c>
      <c r="K230" s="202">
        <f t="shared" si="130"/>
        <v>-37.75</v>
      </c>
      <c r="L230" s="205">
        <f t="shared" si="131"/>
        <v>-0.14803921568627451</v>
      </c>
      <c r="M230" s="199" t="s">
        <v>599</v>
      </c>
      <c r="N230" s="196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96</v>
      </c>
      <c r="B231" s="186">
        <v>42997</v>
      </c>
      <c r="C231" s="186"/>
      <c r="D231" s="187" t="s">
        <v>746</v>
      </c>
      <c r="E231" s="188" t="s">
        <v>618</v>
      </c>
      <c r="F231" s="189">
        <v>215</v>
      </c>
      <c r="G231" s="188"/>
      <c r="H231" s="188">
        <v>258</v>
      </c>
      <c r="I231" s="190">
        <v>258</v>
      </c>
      <c r="J231" s="191" t="s">
        <v>676</v>
      </c>
      <c r="K231" s="192">
        <f t="shared" si="130"/>
        <v>43</v>
      </c>
      <c r="L231" s="193">
        <f t="shared" si="131"/>
        <v>0.2</v>
      </c>
      <c r="M231" s="188" t="s">
        <v>587</v>
      </c>
      <c r="N231" s="194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97</v>
      </c>
      <c r="B232" s="186">
        <v>42997</v>
      </c>
      <c r="C232" s="186"/>
      <c r="D232" s="187" t="s">
        <v>746</v>
      </c>
      <c r="E232" s="188" t="s">
        <v>618</v>
      </c>
      <c r="F232" s="189">
        <v>215</v>
      </c>
      <c r="G232" s="188"/>
      <c r="H232" s="188">
        <v>258</v>
      </c>
      <c r="I232" s="190">
        <v>258</v>
      </c>
      <c r="J232" s="222" t="s">
        <v>676</v>
      </c>
      <c r="K232" s="192">
        <v>43</v>
      </c>
      <c r="L232" s="193">
        <v>0.2</v>
      </c>
      <c r="M232" s="188" t="s">
        <v>587</v>
      </c>
      <c r="N232" s="194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98</v>
      </c>
      <c r="B233" s="217">
        <v>42998</v>
      </c>
      <c r="C233" s="217"/>
      <c r="D233" s="218" t="s">
        <v>747</v>
      </c>
      <c r="E233" s="219" t="s">
        <v>618</v>
      </c>
      <c r="F233" s="189">
        <v>75</v>
      </c>
      <c r="G233" s="219"/>
      <c r="H233" s="219">
        <v>90</v>
      </c>
      <c r="I233" s="221">
        <v>90</v>
      </c>
      <c r="J233" s="191" t="s">
        <v>748</v>
      </c>
      <c r="K233" s="192">
        <f t="shared" ref="K233:K238" si="132">H233-F233</f>
        <v>15</v>
      </c>
      <c r="L233" s="193">
        <f t="shared" ref="L233:L238" si="133">K233/F233</f>
        <v>0.2</v>
      </c>
      <c r="M233" s="188" t="s">
        <v>587</v>
      </c>
      <c r="N233" s="194">
        <v>43019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99</v>
      </c>
      <c r="B234" s="217">
        <v>43011</v>
      </c>
      <c r="C234" s="217"/>
      <c r="D234" s="218" t="s">
        <v>601</v>
      </c>
      <c r="E234" s="219" t="s">
        <v>618</v>
      </c>
      <c r="F234" s="220">
        <v>315</v>
      </c>
      <c r="G234" s="219"/>
      <c r="H234" s="219">
        <v>392</v>
      </c>
      <c r="I234" s="221">
        <v>384</v>
      </c>
      <c r="J234" s="222" t="s">
        <v>749</v>
      </c>
      <c r="K234" s="192">
        <f t="shared" si="132"/>
        <v>77</v>
      </c>
      <c r="L234" s="223">
        <f t="shared" si="133"/>
        <v>0.24444444444444444</v>
      </c>
      <c r="M234" s="219" t="s">
        <v>587</v>
      </c>
      <c r="N234" s="224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100</v>
      </c>
      <c r="B235" s="217">
        <v>43013</v>
      </c>
      <c r="C235" s="217"/>
      <c r="D235" s="218" t="s">
        <v>461</v>
      </c>
      <c r="E235" s="219" t="s">
        <v>618</v>
      </c>
      <c r="F235" s="220">
        <v>145</v>
      </c>
      <c r="G235" s="219"/>
      <c r="H235" s="219">
        <v>179</v>
      </c>
      <c r="I235" s="221">
        <v>180</v>
      </c>
      <c r="J235" s="222" t="s">
        <v>750</v>
      </c>
      <c r="K235" s="192">
        <f t="shared" si="132"/>
        <v>34</v>
      </c>
      <c r="L235" s="223">
        <f t="shared" si="133"/>
        <v>0.23448275862068965</v>
      </c>
      <c r="M235" s="219" t="s">
        <v>587</v>
      </c>
      <c r="N235" s="224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101</v>
      </c>
      <c r="B236" s="217">
        <v>43014</v>
      </c>
      <c r="C236" s="217"/>
      <c r="D236" s="218" t="s">
        <v>335</v>
      </c>
      <c r="E236" s="219" t="s">
        <v>618</v>
      </c>
      <c r="F236" s="220">
        <v>256</v>
      </c>
      <c r="G236" s="219"/>
      <c r="H236" s="219">
        <v>323</v>
      </c>
      <c r="I236" s="221">
        <v>320</v>
      </c>
      <c r="J236" s="222" t="s">
        <v>676</v>
      </c>
      <c r="K236" s="192">
        <f t="shared" si="132"/>
        <v>67</v>
      </c>
      <c r="L236" s="223">
        <f t="shared" si="133"/>
        <v>0.26171875</v>
      </c>
      <c r="M236" s="219" t="s">
        <v>587</v>
      </c>
      <c r="N236" s="224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102</v>
      </c>
      <c r="B237" s="217">
        <v>43017</v>
      </c>
      <c r="C237" s="217"/>
      <c r="D237" s="218" t="s">
        <v>351</v>
      </c>
      <c r="E237" s="219" t="s">
        <v>618</v>
      </c>
      <c r="F237" s="220">
        <v>137.5</v>
      </c>
      <c r="G237" s="219"/>
      <c r="H237" s="219">
        <v>184</v>
      </c>
      <c r="I237" s="221">
        <v>183</v>
      </c>
      <c r="J237" s="222" t="s">
        <v>751</v>
      </c>
      <c r="K237" s="192">
        <f t="shared" si="132"/>
        <v>46.5</v>
      </c>
      <c r="L237" s="223">
        <f t="shared" si="133"/>
        <v>0.33818181818181819</v>
      </c>
      <c r="M237" s="219" t="s">
        <v>587</v>
      </c>
      <c r="N237" s="224">
        <v>43108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103</v>
      </c>
      <c r="B238" s="217">
        <v>43018</v>
      </c>
      <c r="C238" s="217"/>
      <c r="D238" s="218" t="s">
        <v>752</v>
      </c>
      <c r="E238" s="219" t="s">
        <v>618</v>
      </c>
      <c r="F238" s="220">
        <v>125.5</v>
      </c>
      <c r="G238" s="219"/>
      <c r="H238" s="219">
        <v>158</v>
      </c>
      <c r="I238" s="221">
        <v>155</v>
      </c>
      <c r="J238" s="222" t="s">
        <v>753</v>
      </c>
      <c r="K238" s="192">
        <f t="shared" si="132"/>
        <v>32.5</v>
      </c>
      <c r="L238" s="223">
        <f t="shared" si="133"/>
        <v>0.25896414342629481</v>
      </c>
      <c r="M238" s="219" t="s">
        <v>587</v>
      </c>
      <c r="N238" s="224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104</v>
      </c>
      <c r="B239" s="217">
        <v>43018</v>
      </c>
      <c r="C239" s="217"/>
      <c r="D239" s="218" t="s">
        <v>754</v>
      </c>
      <c r="E239" s="219" t="s">
        <v>618</v>
      </c>
      <c r="F239" s="220">
        <v>895</v>
      </c>
      <c r="G239" s="219"/>
      <c r="H239" s="219">
        <v>1122.5</v>
      </c>
      <c r="I239" s="221">
        <v>1078</v>
      </c>
      <c r="J239" s="222" t="s">
        <v>755</v>
      </c>
      <c r="K239" s="192">
        <v>227.5</v>
      </c>
      <c r="L239" s="223">
        <v>0.25418994413407803</v>
      </c>
      <c r="M239" s="219" t="s">
        <v>587</v>
      </c>
      <c r="N239" s="224">
        <v>43117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105</v>
      </c>
      <c r="B240" s="217">
        <v>43020</v>
      </c>
      <c r="C240" s="217"/>
      <c r="D240" s="218" t="s">
        <v>344</v>
      </c>
      <c r="E240" s="219" t="s">
        <v>618</v>
      </c>
      <c r="F240" s="220">
        <v>525</v>
      </c>
      <c r="G240" s="219"/>
      <c r="H240" s="219">
        <v>629</v>
      </c>
      <c r="I240" s="221">
        <v>629</v>
      </c>
      <c r="J240" s="222" t="s">
        <v>676</v>
      </c>
      <c r="K240" s="192">
        <v>104</v>
      </c>
      <c r="L240" s="223">
        <v>0.19809523809523799</v>
      </c>
      <c r="M240" s="219" t="s">
        <v>587</v>
      </c>
      <c r="N240" s="224">
        <v>43119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106</v>
      </c>
      <c r="B241" s="217">
        <v>43046</v>
      </c>
      <c r="C241" s="217"/>
      <c r="D241" s="218" t="s">
        <v>386</v>
      </c>
      <c r="E241" s="219" t="s">
        <v>618</v>
      </c>
      <c r="F241" s="220">
        <v>740</v>
      </c>
      <c r="G241" s="219"/>
      <c r="H241" s="219">
        <v>892.5</v>
      </c>
      <c r="I241" s="221">
        <v>900</v>
      </c>
      <c r="J241" s="222" t="s">
        <v>756</v>
      </c>
      <c r="K241" s="192">
        <f>H241-F241</f>
        <v>152.5</v>
      </c>
      <c r="L241" s="223">
        <f>K241/F241</f>
        <v>0.20608108108108109</v>
      </c>
      <c r="M241" s="219" t="s">
        <v>587</v>
      </c>
      <c r="N241" s="224">
        <v>43052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107</v>
      </c>
      <c r="B242" s="186">
        <v>43073</v>
      </c>
      <c r="C242" s="186"/>
      <c r="D242" s="187" t="s">
        <v>757</v>
      </c>
      <c r="E242" s="188" t="s">
        <v>618</v>
      </c>
      <c r="F242" s="189">
        <v>118.5</v>
      </c>
      <c r="G242" s="188"/>
      <c r="H242" s="188">
        <v>143.5</v>
      </c>
      <c r="I242" s="190">
        <v>145</v>
      </c>
      <c r="J242" s="191" t="s">
        <v>608</v>
      </c>
      <c r="K242" s="192">
        <f>H242-F242</f>
        <v>25</v>
      </c>
      <c r="L242" s="193">
        <f>K242/F242</f>
        <v>0.2109704641350211</v>
      </c>
      <c r="M242" s="188" t="s">
        <v>587</v>
      </c>
      <c r="N242" s="194">
        <v>43097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108</v>
      </c>
      <c r="B243" s="196">
        <v>43090</v>
      </c>
      <c r="C243" s="196"/>
      <c r="D243" s="197" t="s">
        <v>432</v>
      </c>
      <c r="E243" s="198" t="s">
        <v>618</v>
      </c>
      <c r="F243" s="199">
        <v>715</v>
      </c>
      <c r="G243" s="199"/>
      <c r="H243" s="200">
        <v>500</v>
      </c>
      <c r="I243" s="200">
        <v>872</v>
      </c>
      <c r="J243" s="201" t="s">
        <v>758</v>
      </c>
      <c r="K243" s="202">
        <f>H243-F243</f>
        <v>-215</v>
      </c>
      <c r="L243" s="203">
        <f>K243/F243</f>
        <v>-0.30069930069930068</v>
      </c>
      <c r="M243" s="199" t="s">
        <v>599</v>
      </c>
      <c r="N243" s="196">
        <v>43670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109</v>
      </c>
      <c r="B244" s="186">
        <v>43098</v>
      </c>
      <c r="C244" s="186"/>
      <c r="D244" s="187" t="s">
        <v>601</v>
      </c>
      <c r="E244" s="188" t="s">
        <v>618</v>
      </c>
      <c r="F244" s="189">
        <v>435</v>
      </c>
      <c r="G244" s="188"/>
      <c r="H244" s="188">
        <v>542.5</v>
      </c>
      <c r="I244" s="190">
        <v>539</v>
      </c>
      <c r="J244" s="191" t="s">
        <v>676</v>
      </c>
      <c r="K244" s="192">
        <v>107.5</v>
      </c>
      <c r="L244" s="193">
        <v>0.247126436781609</v>
      </c>
      <c r="M244" s="188" t="s">
        <v>587</v>
      </c>
      <c r="N244" s="194">
        <v>43206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110</v>
      </c>
      <c r="B245" s="186">
        <v>43098</v>
      </c>
      <c r="C245" s="186"/>
      <c r="D245" s="187" t="s">
        <v>559</v>
      </c>
      <c r="E245" s="188" t="s">
        <v>618</v>
      </c>
      <c r="F245" s="189">
        <v>885</v>
      </c>
      <c r="G245" s="188"/>
      <c r="H245" s="188">
        <v>1090</v>
      </c>
      <c r="I245" s="190">
        <v>1084</v>
      </c>
      <c r="J245" s="191" t="s">
        <v>676</v>
      </c>
      <c r="K245" s="192">
        <v>205</v>
      </c>
      <c r="L245" s="193">
        <v>0.23163841807909599</v>
      </c>
      <c r="M245" s="188" t="s">
        <v>587</v>
      </c>
      <c r="N245" s="194">
        <v>43213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5">
        <v>111</v>
      </c>
      <c r="B246" s="226">
        <v>43192</v>
      </c>
      <c r="C246" s="226"/>
      <c r="D246" s="204" t="s">
        <v>759</v>
      </c>
      <c r="E246" s="199" t="s">
        <v>618</v>
      </c>
      <c r="F246" s="227">
        <v>478.5</v>
      </c>
      <c r="G246" s="199"/>
      <c r="H246" s="199">
        <v>442</v>
      </c>
      <c r="I246" s="200">
        <v>613</v>
      </c>
      <c r="J246" s="201" t="s">
        <v>760</v>
      </c>
      <c r="K246" s="202">
        <f>H246-F246</f>
        <v>-36.5</v>
      </c>
      <c r="L246" s="203">
        <f>K246/F246</f>
        <v>-7.6280041797283177E-2</v>
      </c>
      <c r="M246" s="199" t="s">
        <v>599</v>
      </c>
      <c r="N246" s="196">
        <v>43762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5">
        <v>112</v>
      </c>
      <c r="B247" s="196">
        <v>43194</v>
      </c>
      <c r="C247" s="196"/>
      <c r="D247" s="197" t="s">
        <v>761</v>
      </c>
      <c r="E247" s="198" t="s">
        <v>618</v>
      </c>
      <c r="F247" s="199">
        <f>141.5-7.3</f>
        <v>134.19999999999999</v>
      </c>
      <c r="G247" s="199"/>
      <c r="H247" s="200">
        <v>77</v>
      </c>
      <c r="I247" s="200">
        <v>180</v>
      </c>
      <c r="J247" s="201" t="s">
        <v>762</v>
      </c>
      <c r="K247" s="202">
        <f>H247-F247</f>
        <v>-57.199999999999989</v>
      </c>
      <c r="L247" s="203">
        <f>K247/F247</f>
        <v>-0.42622950819672129</v>
      </c>
      <c r="M247" s="199" t="s">
        <v>599</v>
      </c>
      <c r="N247" s="196">
        <v>43522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5">
        <v>113</v>
      </c>
      <c r="B248" s="196">
        <v>43209</v>
      </c>
      <c r="C248" s="196"/>
      <c r="D248" s="197" t="s">
        <v>763</v>
      </c>
      <c r="E248" s="198" t="s">
        <v>618</v>
      </c>
      <c r="F248" s="199">
        <v>430</v>
      </c>
      <c r="G248" s="199"/>
      <c r="H248" s="200">
        <v>220</v>
      </c>
      <c r="I248" s="200">
        <v>537</v>
      </c>
      <c r="J248" s="201" t="s">
        <v>764</v>
      </c>
      <c r="K248" s="202">
        <f>H248-F248</f>
        <v>-210</v>
      </c>
      <c r="L248" s="203">
        <f>K248/F248</f>
        <v>-0.48837209302325579</v>
      </c>
      <c r="M248" s="199" t="s">
        <v>599</v>
      </c>
      <c r="N248" s="196">
        <v>43252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114</v>
      </c>
      <c r="B249" s="217">
        <v>43220</v>
      </c>
      <c r="C249" s="217"/>
      <c r="D249" s="218" t="s">
        <v>387</v>
      </c>
      <c r="E249" s="219" t="s">
        <v>618</v>
      </c>
      <c r="F249" s="219">
        <v>153.5</v>
      </c>
      <c r="G249" s="219"/>
      <c r="H249" s="219">
        <v>196</v>
      </c>
      <c r="I249" s="221">
        <v>196</v>
      </c>
      <c r="J249" s="191" t="s">
        <v>765</v>
      </c>
      <c r="K249" s="192">
        <f>H249-F249</f>
        <v>42.5</v>
      </c>
      <c r="L249" s="193">
        <f>K249/F249</f>
        <v>0.27687296416938112</v>
      </c>
      <c r="M249" s="188" t="s">
        <v>587</v>
      </c>
      <c r="N249" s="194">
        <v>43605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5">
        <v>115</v>
      </c>
      <c r="B250" s="196">
        <v>43306</v>
      </c>
      <c r="C250" s="196"/>
      <c r="D250" s="197" t="s">
        <v>735</v>
      </c>
      <c r="E250" s="198" t="s">
        <v>618</v>
      </c>
      <c r="F250" s="199">
        <v>27.5</v>
      </c>
      <c r="G250" s="199"/>
      <c r="H250" s="200">
        <v>13.1</v>
      </c>
      <c r="I250" s="200">
        <v>60</v>
      </c>
      <c r="J250" s="201" t="s">
        <v>766</v>
      </c>
      <c r="K250" s="202">
        <v>-14.4</v>
      </c>
      <c r="L250" s="203">
        <v>-0.52363636363636401</v>
      </c>
      <c r="M250" s="199" t="s">
        <v>599</v>
      </c>
      <c r="N250" s="196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5">
        <v>116</v>
      </c>
      <c r="B251" s="226">
        <v>43318</v>
      </c>
      <c r="C251" s="226"/>
      <c r="D251" s="204" t="s">
        <v>767</v>
      </c>
      <c r="E251" s="199" t="s">
        <v>618</v>
      </c>
      <c r="F251" s="199">
        <v>148.5</v>
      </c>
      <c r="G251" s="199"/>
      <c r="H251" s="199">
        <v>102</v>
      </c>
      <c r="I251" s="200">
        <v>182</v>
      </c>
      <c r="J251" s="201" t="s">
        <v>768</v>
      </c>
      <c r="K251" s="202">
        <f>H251-F251</f>
        <v>-46.5</v>
      </c>
      <c r="L251" s="203">
        <f>K251/F251</f>
        <v>-0.31313131313131315</v>
      </c>
      <c r="M251" s="199" t="s">
        <v>599</v>
      </c>
      <c r="N251" s="196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117</v>
      </c>
      <c r="B252" s="186">
        <v>43335</v>
      </c>
      <c r="C252" s="186"/>
      <c r="D252" s="187" t="s">
        <v>769</v>
      </c>
      <c r="E252" s="188" t="s">
        <v>618</v>
      </c>
      <c r="F252" s="219">
        <v>285</v>
      </c>
      <c r="G252" s="188"/>
      <c r="H252" s="188">
        <v>355</v>
      </c>
      <c r="I252" s="190">
        <v>364</v>
      </c>
      <c r="J252" s="191" t="s">
        <v>770</v>
      </c>
      <c r="K252" s="192">
        <v>70</v>
      </c>
      <c r="L252" s="193">
        <v>0.24561403508771901</v>
      </c>
      <c r="M252" s="188" t="s">
        <v>587</v>
      </c>
      <c r="N252" s="194">
        <v>43455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118</v>
      </c>
      <c r="B253" s="186">
        <v>43341</v>
      </c>
      <c r="C253" s="186"/>
      <c r="D253" s="187" t="s">
        <v>375</v>
      </c>
      <c r="E253" s="188" t="s">
        <v>618</v>
      </c>
      <c r="F253" s="219">
        <v>525</v>
      </c>
      <c r="G253" s="188"/>
      <c r="H253" s="188">
        <v>585</v>
      </c>
      <c r="I253" s="190">
        <v>635</v>
      </c>
      <c r="J253" s="191" t="s">
        <v>771</v>
      </c>
      <c r="K253" s="192">
        <f t="shared" ref="K253:K270" si="134">H253-F253</f>
        <v>60</v>
      </c>
      <c r="L253" s="193">
        <f t="shared" ref="L253:L270" si="135">K253/F253</f>
        <v>0.11428571428571428</v>
      </c>
      <c r="M253" s="188" t="s">
        <v>587</v>
      </c>
      <c r="N253" s="194">
        <v>43662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119</v>
      </c>
      <c r="B254" s="186">
        <v>43395</v>
      </c>
      <c r="C254" s="186"/>
      <c r="D254" s="187" t="s">
        <v>361</v>
      </c>
      <c r="E254" s="188" t="s">
        <v>618</v>
      </c>
      <c r="F254" s="219">
        <v>475</v>
      </c>
      <c r="G254" s="188"/>
      <c r="H254" s="188">
        <v>574</v>
      </c>
      <c r="I254" s="190">
        <v>570</v>
      </c>
      <c r="J254" s="191" t="s">
        <v>676</v>
      </c>
      <c r="K254" s="192">
        <f t="shared" si="134"/>
        <v>99</v>
      </c>
      <c r="L254" s="193">
        <f t="shared" si="135"/>
        <v>0.20842105263157895</v>
      </c>
      <c r="M254" s="188" t="s">
        <v>587</v>
      </c>
      <c r="N254" s="194">
        <v>43403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120</v>
      </c>
      <c r="B255" s="217">
        <v>43397</v>
      </c>
      <c r="C255" s="217"/>
      <c r="D255" s="218" t="s">
        <v>382</v>
      </c>
      <c r="E255" s="219" t="s">
        <v>618</v>
      </c>
      <c r="F255" s="219">
        <v>707.5</v>
      </c>
      <c r="G255" s="219"/>
      <c r="H255" s="219">
        <v>872</v>
      </c>
      <c r="I255" s="221">
        <v>872</v>
      </c>
      <c r="J255" s="222" t="s">
        <v>676</v>
      </c>
      <c r="K255" s="192">
        <f t="shared" si="134"/>
        <v>164.5</v>
      </c>
      <c r="L255" s="223">
        <f t="shared" si="135"/>
        <v>0.23250883392226149</v>
      </c>
      <c r="M255" s="219" t="s">
        <v>587</v>
      </c>
      <c r="N255" s="224">
        <v>43482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121</v>
      </c>
      <c r="B256" s="217">
        <v>43398</v>
      </c>
      <c r="C256" s="217"/>
      <c r="D256" s="218" t="s">
        <v>772</v>
      </c>
      <c r="E256" s="219" t="s">
        <v>618</v>
      </c>
      <c r="F256" s="219">
        <v>162</v>
      </c>
      <c r="G256" s="219"/>
      <c r="H256" s="219">
        <v>204</v>
      </c>
      <c r="I256" s="221">
        <v>209</v>
      </c>
      <c r="J256" s="222" t="s">
        <v>773</v>
      </c>
      <c r="K256" s="192">
        <f t="shared" si="134"/>
        <v>42</v>
      </c>
      <c r="L256" s="223">
        <f t="shared" si="135"/>
        <v>0.25925925925925924</v>
      </c>
      <c r="M256" s="219" t="s">
        <v>587</v>
      </c>
      <c r="N256" s="224">
        <v>43539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122</v>
      </c>
      <c r="B257" s="217">
        <v>43399</v>
      </c>
      <c r="C257" s="217"/>
      <c r="D257" s="218" t="s">
        <v>480</v>
      </c>
      <c r="E257" s="219" t="s">
        <v>618</v>
      </c>
      <c r="F257" s="219">
        <v>240</v>
      </c>
      <c r="G257" s="219"/>
      <c r="H257" s="219">
        <v>297</v>
      </c>
      <c r="I257" s="221">
        <v>297</v>
      </c>
      <c r="J257" s="222" t="s">
        <v>676</v>
      </c>
      <c r="K257" s="228">
        <f t="shared" si="134"/>
        <v>57</v>
      </c>
      <c r="L257" s="223">
        <f t="shared" si="135"/>
        <v>0.23749999999999999</v>
      </c>
      <c r="M257" s="219" t="s">
        <v>587</v>
      </c>
      <c r="N257" s="224">
        <v>43417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123</v>
      </c>
      <c r="B258" s="186">
        <v>43439</v>
      </c>
      <c r="C258" s="186"/>
      <c r="D258" s="187" t="s">
        <v>774</v>
      </c>
      <c r="E258" s="188" t="s">
        <v>618</v>
      </c>
      <c r="F258" s="188">
        <v>202.5</v>
      </c>
      <c r="G258" s="188"/>
      <c r="H258" s="188">
        <v>255</v>
      </c>
      <c r="I258" s="190">
        <v>252</v>
      </c>
      <c r="J258" s="191" t="s">
        <v>676</v>
      </c>
      <c r="K258" s="192">
        <f t="shared" si="134"/>
        <v>52.5</v>
      </c>
      <c r="L258" s="193">
        <f t="shared" si="135"/>
        <v>0.25925925925925924</v>
      </c>
      <c r="M258" s="188" t="s">
        <v>587</v>
      </c>
      <c r="N258" s="194">
        <v>43542</v>
      </c>
      <c r="O258" s="1"/>
      <c r="P258" s="1"/>
      <c r="Q258" s="1"/>
      <c r="R258" s="6" t="s">
        <v>775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124</v>
      </c>
      <c r="B259" s="217">
        <v>43465</v>
      </c>
      <c r="C259" s="186"/>
      <c r="D259" s="218" t="s">
        <v>414</v>
      </c>
      <c r="E259" s="219" t="s">
        <v>618</v>
      </c>
      <c r="F259" s="219">
        <v>710</v>
      </c>
      <c r="G259" s="219"/>
      <c r="H259" s="219">
        <v>866</v>
      </c>
      <c r="I259" s="221">
        <v>866</v>
      </c>
      <c r="J259" s="222" t="s">
        <v>676</v>
      </c>
      <c r="K259" s="192">
        <f t="shared" si="134"/>
        <v>156</v>
      </c>
      <c r="L259" s="193">
        <f t="shared" si="135"/>
        <v>0.21971830985915494</v>
      </c>
      <c r="M259" s="188" t="s">
        <v>587</v>
      </c>
      <c r="N259" s="194">
        <v>43553</v>
      </c>
      <c r="O259" s="1"/>
      <c r="P259" s="1"/>
      <c r="Q259" s="1"/>
      <c r="R259" s="6" t="s">
        <v>775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125</v>
      </c>
      <c r="B260" s="217">
        <v>43522</v>
      </c>
      <c r="C260" s="217"/>
      <c r="D260" s="218" t="s">
        <v>152</v>
      </c>
      <c r="E260" s="219" t="s">
        <v>618</v>
      </c>
      <c r="F260" s="219">
        <v>337.25</v>
      </c>
      <c r="G260" s="219"/>
      <c r="H260" s="219">
        <v>398.5</v>
      </c>
      <c r="I260" s="221">
        <v>411</v>
      </c>
      <c r="J260" s="191" t="s">
        <v>776</v>
      </c>
      <c r="K260" s="192">
        <f t="shared" si="134"/>
        <v>61.25</v>
      </c>
      <c r="L260" s="193">
        <f t="shared" si="135"/>
        <v>0.1816160118606375</v>
      </c>
      <c r="M260" s="188" t="s">
        <v>587</v>
      </c>
      <c r="N260" s="194">
        <v>43760</v>
      </c>
      <c r="O260" s="1"/>
      <c r="P260" s="1"/>
      <c r="Q260" s="1"/>
      <c r="R260" s="6" t="s">
        <v>775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126</v>
      </c>
      <c r="B261" s="230">
        <v>43559</v>
      </c>
      <c r="C261" s="230"/>
      <c r="D261" s="231" t="s">
        <v>777</v>
      </c>
      <c r="E261" s="232" t="s">
        <v>618</v>
      </c>
      <c r="F261" s="232">
        <v>130</v>
      </c>
      <c r="G261" s="232"/>
      <c r="H261" s="232">
        <v>65</v>
      </c>
      <c r="I261" s="233">
        <v>158</v>
      </c>
      <c r="J261" s="201" t="s">
        <v>778</v>
      </c>
      <c r="K261" s="202">
        <f t="shared" si="134"/>
        <v>-65</v>
      </c>
      <c r="L261" s="203">
        <f t="shared" si="135"/>
        <v>-0.5</v>
      </c>
      <c r="M261" s="199" t="s">
        <v>599</v>
      </c>
      <c r="N261" s="196">
        <v>43726</v>
      </c>
      <c r="O261" s="1"/>
      <c r="P261" s="1"/>
      <c r="Q261" s="1"/>
      <c r="R261" s="6" t="s">
        <v>779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127</v>
      </c>
      <c r="B262" s="217">
        <v>43017</v>
      </c>
      <c r="C262" s="217"/>
      <c r="D262" s="218" t="s">
        <v>185</v>
      </c>
      <c r="E262" s="219" t="s">
        <v>618</v>
      </c>
      <c r="F262" s="219">
        <v>141.5</v>
      </c>
      <c r="G262" s="219"/>
      <c r="H262" s="219">
        <v>183.5</v>
      </c>
      <c r="I262" s="221">
        <v>210</v>
      </c>
      <c r="J262" s="191" t="s">
        <v>773</v>
      </c>
      <c r="K262" s="192">
        <f t="shared" si="134"/>
        <v>42</v>
      </c>
      <c r="L262" s="193">
        <f t="shared" si="135"/>
        <v>0.29681978798586572</v>
      </c>
      <c r="M262" s="188" t="s">
        <v>587</v>
      </c>
      <c r="N262" s="194">
        <v>43042</v>
      </c>
      <c r="O262" s="1"/>
      <c r="P262" s="1"/>
      <c r="Q262" s="1"/>
      <c r="R262" s="6" t="s">
        <v>779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128</v>
      </c>
      <c r="B263" s="230">
        <v>43074</v>
      </c>
      <c r="C263" s="230"/>
      <c r="D263" s="231" t="s">
        <v>780</v>
      </c>
      <c r="E263" s="232" t="s">
        <v>618</v>
      </c>
      <c r="F263" s="227">
        <v>172</v>
      </c>
      <c r="G263" s="232"/>
      <c r="H263" s="232">
        <v>155.25</v>
      </c>
      <c r="I263" s="233">
        <v>230</v>
      </c>
      <c r="J263" s="201" t="s">
        <v>781</v>
      </c>
      <c r="K263" s="202">
        <f t="shared" si="134"/>
        <v>-16.75</v>
      </c>
      <c r="L263" s="203">
        <f t="shared" si="135"/>
        <v>-9.7383720930232565E-2</v>
      </c>
      <c r="M263" s="199" t="s">
        <v>599</v>
      </c>
      <c r="N263" s="196">
        <v>43787</v>
      </c>
      <c r="O263" s="1"/>
      <c r="P263" s="1"/>
      <c r="Q263" s="1"/>
      <c r="R263" s="6" t="s">
        <v>779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129</v>
      </c>
      <c r="B264" s="217">
        <v>43398</v>
      </c>
      <c r="C264" s="217"/>
      <c r="D264" s="218" t="s">
        <v>107</v>
      </c>
      <c r="E264" s="219" t="s">
        <v>618</v>
      </c>
      <c r="F264" s="219">
        <v>698.5</v>
      </c>
      <c r="G264" s="219"/>
      <c r="H264" s="219">
        <v>890</v>
      </c>
      <c r="I264" s="221">
        <v>890</v>
      </c>
      <c r="J264" s="191" t="s">
        <v>849</v>
      </c>
      <c r="K264" s="192">
        <f t="shared" si="134"/>
        <v>191.5</v>
      </c>
      <c r="L264" s="193">
        <f t="shared" si="135"/>
        <v>0.27415891195418757</v>
      </c>
      <c r="M264" s="188" t="s">
        <v>587</v>
      </c>
      <c r="N264" s="194">
        <v>44328</v>
      </c>
      <c r="O264" s="1"/>
      <c r="P264" s="1"/>
      <c r="Q264" s="1"/>
      <c r="R264" s="6" t="s">
        <v>775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130</v>
      </c>
      <c r="B265" s="217">
        <v>42877</v>
      </c>
      <c r="C265" s="217"/>
      <c r="D265" s="218" t="s">
        <v>374</v>
      </c>
      <c r="E265" s="219" t="s">
        <v>618</v>
      </c>
      <c r="F265" s="219">
        <v>127.6</v>
      </c>
      <c r="G265" s="219"/>
      <c r="H265" s="219">
        <v>138</v>
      </c>
      <c r="I265" s="221">
        <v>190</v>
      </c>
      <c r="J265" s="191" t="s">
        <v>782</v>
      </c>
      <c r="K265" s="192">
        <f t="shared" si="134"/>
        <v>10.400000000000006</v>
      </c>
      <c r="L265" s="193">
        <f t="shared" si="135"/>
        <v>8.1504702194357417E-2</v>
      </c>
      <c r="M265" s="188" t="s">
        <v>587</v>
      </c>
      <c r="N265" s="194">
        <v>43774</v>
      </c>
      <c r="O265" s="1"/>
      <c r="P265" s="1"/>
      <c r="Q265" s="1"/>
      <c r="R265" s="6" t="s">
        <v>779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131</v>
      </c>
      <c r="B266" s="217">
        <v>43158</v>
      </c>
      <c r="C266" s="217"/>
      <c r="D266" s="218" t="s">
        <v>783</v>
      </c>
      <c r="E266" s="219" t="s">
        <v>618</v>
      </c>
      <c r="F266" s="219">
        <v>317</v>
      </c>
      <c r="G266" s="219"/>
      <c r="H266" s="219">
        <v>382.5</v>
      </c>
      <c r="I266" s="221">
        <v>398</v>
      </c>
      <c r="J266" s="191" t="s">
        <v>784</v>
      </c>
      <c r="K266" s="192">
        <f t="shared" si="134"/>
        <v>65.5</v>
      </c>
      <c r="L266" s="193">
        <f t="shared" si="135"/>
        <v>0.20662460567823343</v>
      </c>
      <c r="M266" s="188" t="s">
        <v>587</v>
      </c>
      <c r="N266" s="194">
        <v>44238</v>
      </c>
      <c r="O266" s="1"/>
      <c r="P266" s="1"/>
      <c r="Q266" s="1"/>
      <c r="R266" s="6" t="s">
        <v>779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132</v>
      </c>
      <c r="B267" s="230">
        <v>43164</v>
      </c>
      <c r="C267" s="230"/>
      <c r="D267" s="231" t="s">
        <v>144</v>
      </c>
      <c r="E267" s="232" t="s">
        <v>618</v>
      </c>
      <c r="F267" s="227">
        <f>510-14.4</f>
        <v>495.6</v>
      </c>
      <c r="G267" s="232"/>
      <c r="H267" s="232">
        <v>350</v>
      </c>
      <c r="I267" s="233">
        <v>672</v>
      </c>
      <c r="J267" s="201" t="s">
        <v>785</v>
      </c>
      <c r="K267" s="202">
        <f t="shared" si="134"/>
        <v>-145.60000000000002</v>
      </c>
      <c r="L267" s="203">
        <f t="shared" si="135"/>
        <v>-0.29378531073446329</v>
      </c>
      <c r="M267" s="199" t="s">
        <v>599</v>
      </c>
      <c r="N267" s="196">
        <v>43887</v>
      </c>
      <c r="O267" s="1"/>
      <c r="P267" s="1"/>
      <c r="Q267" s="1"/>
      <c r="R267" s="6" t="s">
        <v>775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133</v>
      </c>
      <c r="B268" s="230">
        <v>43237</v>
      </c>
      <c r="C268" s="230"/>
      <c r="D268" s="231" t="s">
        <v>472</v>
      </c>
      <c r="E268" s="232" t="s">
        <v>618</v>
      </c>
      <c r="F268" s="227">
        <v>230.3</v>
      </c>
      <c r="G268" s="232"/>
      <c r="H268" s="232">
        <v>102.5</v>
      </c>
      <c r="I268" s="233">
        <v>348</v>
      </c>
      <c r="J268" s="201" t="s">
        <v>786</v>
      </c>
      <c r="K268" s="202">
        <f t="shared" si="134"/>
        <v>-127.80000000000001</v>
      </c>
      <c r="L268" s="203">
        <f t="shared" si="135"/>
        <v>-0.55492835432045162</v>
      </c>
      <c r="M268" s="199" t="s">
        <v>599</v>
      </c>
      <c r="N268" s="196">
        <v>43896</v>
      </c>
      <c r="O268" s="1"/>
      <c r="P268" s="1"/>
      <c r="Q268" s="1"/>
      <c r="R268" s="6" t="s">
        <v>775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134</v>
      </c>
      <c r="B269" s="217">
        <v>43258</v>
      </c>
      <c r="C269" s="217"/>
      <c r="D269" s="218" t="s">
        <v>437</v>
      </c>
      <c r="E269" s="219" t="s">
        <v>618</v>
      </c>
      <c r="F269" s="219">
        <f>342.5-5.1</f>
        <v>337.4</v>
      </c>
      <c r="G269" s="219"/>
      <c r="H269" s="219">
        <v>412.5</v>
      </c>
      <c r="I269" s="221">
        <v>439</v>
      </c>
      <c r="J269" s="191" t="s">
        <v>787</v>
      </c>
      <c r="K269" s="192">
        <f t="shared" si="134"/>
        <v>75.100000000000023</v>
      </c>
      <c r="L269" s="193">
        <f t="shared" si="135"/>
        <v>0.22258446947243635</v>
      </c>
      <c r="M269" s="188" t="s">
        <v>587</v>
      </c>
      <c r="N269" s="194">
        <v>44230</v>
      </c>
      <c r="O269" s="1"/>
      <c r="P269" s="1"/>
      <c r="Q269" s="1"/>
      <c r="R269" s="6" t="s">
        <v>779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0">
        <v>135</v>
      </c>
      <c r="B270" s="209">
        <v>43285</v>
      </c>
      <c r="C270" s="209"/>
      <c r="D270" s="210" t="s">
        <v>55</v>
      </c>
      <c r="E270" s="211" t="s">
        <v>618</v>
      </c>
      <c r="F270" s="211">
        <f>127.5-5.53</f>
        <v>121.97</v>
      </c>
      <c r="G270" s="212"/>
      <c r="H270" s="212">
        <v>122.5</v>
      </c>
      <c r="I270" s="212">
        <v>170</v>
      </c>
      <c r="J270" s="213" t="s">
        <v>816</v>
      </c>
      <c r="K270" s="214">
        <f t="shared" si="134"/>
        <v>0.53000000000000114</v>
      </c>
      <c r="L270" s="215">
        <f t="shared" si="135"/>
        <v>4.3453308190538747E-3</v>
      </c>
      <c r="M270" s="211" t="s">
        <v>709</v>
      </c>
      <c r="N270" s="209">
        <v>44431</v>
      </c>
      <c r="O270" s="1"/>
      <c r="P270" s="1"/>
      <c r="Q270" s="1"/>
      <c r="R270" s="6" t="s">
        <v>775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136</v>
      </c>
      <c r="B271" s="230">
        <v>43294</v>
      </c>
      <c r="C271" s="230"/>
      <c r="D271" s="231" t="s">
        <v>363</v>
      </c>
      <c r="E271" s="232" t="s">
        <v>618</v>
      </c>
      <c r="F271" s="227">
        <v>46.5</v>
      </c>
      <c r="G271" s="232"/>
      <c r="H271" s="232">
        <v>17</v>
      </c>
      <c r="I271" s="233">
        <v>59</v>
      </c>
      <c r="J271" s="201" t="s">
        <v>788</v>
      </c>
      <c r="K271" s="202">
        <f t="shared" ref="K271:K279" si="136">H271-F271</f>
        <v>-29.5</v>
      </c>
      <c r="L271" s="203">
        <f t="shared" ref="L271:L279" si="137">K271/F271</f>
        <v>-0.63440860215053763</v>
      </c>
      <c r="M271" s="199" t="s">
        <v>599</v>
      </c>
      <c r="N271" s="196">
        <v>43887</v>
      </c>
      <c r="O271" s="1"/>
      <c r="P271" s="1"/>
      <c r="Q271" s="1"/>
      <c r="R271" s="6" t="s">
        <v>775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137</v>
      </c>
      <c r="B272" s="217">
        <v>43396</v>
      </c>
      <c r="C272" s="217"/>
      <c r="D272" s="218" t="s">
        <v>416</v>
      </c>
      <c r="E272" s="219" t="s">
        <v>618</v>
      </c>
      <c r="F272" s="219">
        <v>156.5</v>
      </c>
      <c r="G272" s="219"/>
      <c r="H272" s="219">
        <v>207.5</v>
      </c>
      <c r="I272" s="221">
        <v>191</v>
      </c>
      <c r="J272" s="191" t="s">
        <v>676</v>
      </c>
      <c r="K272" s="192">
        <f t="shared" si="136"/>
        <v>51</v>
      </c>
      <c r="L272" s="193">
        <f t="shared" si="137"/>
        <v>0.32587859424920129</v>
      </c>
      <c r="M272" s="188" t="s">
        <v>587</v>
      </c>
      <c r="N272" s="194">
        <v>44369</v>
      </c>
      <c r="O272" s="1"/>
      <c r="P272" s="1"/>
      <c r="Q272" s="1"/>
      <c r="R272" s="6" t="s">
        <v>775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138</v>
      </c>
      <c r="B273" s="217">
        <v>43439</v>
      </c>
      <c r="C273" s="217"/>
      <c r="D273" s="218" t="s">
        <v>325</v>
      </c>
      <c r="E273" s="219" t="s">
        <v>618</v>
      </c>
      <c r="F273" s="219">
        <v>259.5</v>
      </c>
      <c r="G273" s="219"/>
      <c r="H273" s="219">
        <v>320</v>
      </c>
      <c r="I273" s="221">
        <v>320</v>
      </c>
      <c r="J273" s="191" t="s">
        <v>676</v>
      </c>
      <c r="K273" s="192">
        <f t="shared" si="136"/>
        <v>60.5</v>
      </c>
      <c r="L273" s="193">
        <f t="shared" si="137"/>
        <v>0.23314065510597304</v>
      </c>
      <c r="M273" s="188" t="s">
        <v>587</v>
      </c>
      <c r="N273" s="194">
        <v>44323</v>
      </c>
      <c r="O273" s="1"/>
      <c r="P273" s="1"/>
      <c r="Q273" s="1"/>
      <c r="R273" s="6" t="s">
        <v>775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139</v>
      </c>
      <c r="B274" s="230">
        <v>43439</v>
      </c>
      <c r="C274" s="230"/>
      <c r="D274" s="231" t="s">
        <v>789</v>
      </c>
      <c r="E274" s="232" t="s">
        <v>618</v>
      </c>
      <c r="F274" s="232">
        <v>715</v>
      </c>
      <c r="G274" s="232"/>
      <c r="H274" s="232">
        <v>445</v>
      </c>
      <c r="I274" s="233">
        <v>840</v>
      </c>
      <c r="J274" s="201" t="s">
        <v>790</v>
      </c>
      <c r="K274" s="202">
        <f t="shared" si="136"/>
        <v>-270</v>
      </c>
      <c r="L274" s="203">
        <f t="shared" si="137"/>
        <v>-0.3776223776223776</v>
      </c>
      <c r="M274" s="199" t="s">
        <v>599</v>
      </c>
      <c r="N274" s="196">
        <v>43800</v>
      </c>
      <c r="O274" s="1"/>
      <c r="P274" s="1"/>
      <c r="Q274" s="1"/>
      <c r="R274" s="6" t="s">
        <v>775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140</v>
      </c>
      <c r="B275" s="217">
        <v>43469</v>
      </c>
      <c r="C275" s="217"/>
      <c r="D275" s="218" t="s">
        <v>157</v>
      </c>
      <c r="E275" s="219" t="s">
        <v>618</v>
      </c>
      <c r="F275" s="219">
        <v>875</v>
      </c>
      <c r="G275" s="219"/>
      <c r="H275" s="219">
        <v>1165</v>
      </c>
      <c r="I275" s="221">
        <v>1185</v>
      </c>
      <c r="J275" s="191" t="s">
        <v>791</v>
      </c>
      <c r="K275" s="192">
        <f t="shared" si="136"/>
        <v>290</v>
      </c>
      <c r="L275" s="193">
        <f t="shared" si="137"/>
        <v>0.33142857142857141</v>
      </c>
      <c r="M275" s="188" t="s">
        <v>587</v>
      </c>
      <c r="N275" s="194">
        <v>43847</v>
      </c>
      <c r="O275" s="1"/>
      <c r="P275" s="1"/>
      <c r="Q275" s="1"/>
      <c r="R275" s="6" t="s">
        <v>775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141</v>
      </c>
      <c r="B276" s="217">
        <v>43559</v>
      </c>
      <c r="C276" s="217"/>
      <c r="D276" s="218" t="s">
        <v>341</v>
      </c>
      <c r="E276" s="219" t="s">
        <v>618</v>
      </c>
      <c r="F276" s="219">
        <f>387-14.63</f>
        <v>372.37</v>
      </c>
      <c r="G276" s="219"/>
      <c r="H276" s="219">
        <v>490</v>
      </c>
      <c r="I276" s="221">
        <v>490</v>
      </c>
      <c r="J276" s="191" t="s">
        <v>676</v>
      </c>
      <c r="K276" s="192">
        <f t="shared" si="136"/>
        <v>117.63</v>
      </c>
      <c r="L276" s="193">
        <f t="shared" si="137"/>
        <v>0.31589548030185027</v>
      </c>
      <c r="M276" s="188" t="s">
        <v>587</v>
      </c>
      <c r="N276" s="194">
        <v>43850</v>
      </c>
      <c r="O276" s="1"/>
      <c r="P276" s="1"/>
      <c r="Q276" s="1"/>
      <c r="R276" s="6" t="s">
        <v>775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142</v>
      </c>
      <c r="B277" s="230">
        <v>43578</v>
      </c>
      <c r="C277" s="230"/>
      <c r="D277" s="231" t="s">
        <v>792</v>
      </c>
      <c r="E277" s="232" t="s">
        <v>589</v>
      </c>
      <c r="F277" s="232">
        <v>220</v>
      </c>
      <c r="G277" s="232"/>
      <c r="H277" s="232">
        <v>127.5</v>
      </c>
      <c r="I277" s="233">
        <v>284</v>
      </c>
      <c r="J277" s="201" t="s">
        <v>793</v>
      </c>
      <c r="K277" s="202">
        <f t="shared" si="136"/>
        <v>-92.5</v>
      </c>
      <c r="L277" s="203">
        <f t="shared" si="137"/>
        <v>-0.42045454545454547</v>
      </c>
      <c r="M277" s="199" t="s">
        <v>599</v>
      </c>
      <c r="N277" s="196">
        <v>43896</v>
      </c>
      <c r="O277" s="1"/>
      <c r="P277" s="1"/>
      <c r="Q277" s="1"/>
      <c r="R277" s="6" t="s">
        <v>775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143</v>
      </c>
      <c r="B278" s="217">
        <v>43622</v>
      </c>
      <c r="C278" s="217"/>
      <c r="D278" s="218" t="s">
        <v>481</v>
      </c>
      <c r="E278" s="219" t="s">
        <v>589</v>
      </c>
      <c r="F278" s="219">
        <v>332.8</v>
      </c>
      <c r="G278" s="219"/>
      <c r="H278" s="219">
        <v>405</v>
      </c>
      <c r="I278" s="221">
        <v>419</v>
      </c>
      <c r="J278" s="191" t="s">
        <v>794</v>
      </c>
      <c r="K278" s="192">
        <f t="shared" si="136"/>
        <v>72.199999999999989</v>
      </c>
      <c r="L278" s="193">
        <f t="shared" si="137"/>
        <v>0.21694711538461534</v>
      </c>
      <c r="M278" s="188" t="s">
        <v>587</v>
      </c>
      <c r="N278" s="194">
        <v>43860</v>
      </c>
      <c r="O278" s="1"/>
      <c r="P278" s="1"/>
      <c r="Q278" s="1"/>
      <c r="R278" s="6" t="s">
        <v>779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0">
        <v>144</v>
      </c>
      <c r="B279" s="209">
        <v>43641</v>
      </c>
      <c r="C279" s="209"/>
      <c r="D279" s="210" t="s">
        <v>150</v>
      </c>
      <c r="E279" s="211" t="s">
        <v>618</v>
      </c>
      <c r="F279" s="211">
        <v>386</v>
      </c>
      <c r="G279" s="212"/>
      <c r="H279" s="212">
        <v>395</v>
      </c>
      <c r="I279" s="212">
        <v>452</v>
      </c>
      <c r="J279" s="213" t="s">
        <v>795</v>
      </c>
      <c r="K279" s="214">
        <f t="shared" si="136"/>
        <v>9</v>
      </c>
      <c r="L279" s="215">
        <f t="shared" si="137"/>
        <v>2.3316062176165803E-2</v>
      </c>
      <c r="M279" s="211" t="s">
        <v>709</v>
      </c>
      <c r="N279" s="209">
        <v>43868</v>
      </c>
      <c r="O279" s="1"/>
      <c r="P279" s="1"/>
      <c r="Q279" s="1"/>
      <c r="R279" s="6" t="s">
        <v>779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0">
        <v>145</v>
      </c>
      <c r="B280" s="209">
        <v>43707</v>
      </c>
      <c r="C280" s="209"/>
      <c r="D280" s="210" t="s">
        <v>130</v>
      </c>
      <c r="E280" s="211" t="s">
        <v>618</v>
      </c>
      <c r="F280" s="211">
        <v>137.5</v>
      </c>
      <c r="G280" s="212"/>
      <c r="H280" s="212">
        <v>138.5</v>
      </c>
      <c r="I280" s="212">
        <v>190</v>
      </c>
      <c r="J280" s="213" t="s">
        <v>815</v>
      </c>
      <c r="K280" s="214">
        <f>H280-F280</f>
        <v>1</v>
      </c>
      <c r="L280" s="215">
        <f>K280/F280</f>
        <v>7.2727272727272727E-3</v>
      </c>
      <c r="M280" s="211" t="s">
        <v>709</v>
      </c>
      <c r="N280" s="209">
        <v>44432</v>
      </c>
      <c r="O280" s="1"/>
      <c r="P280" s="1"/>
      <c r="Q280" s="1"/>
      <c r="R280" s="6" t="s">
        <v>775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146</v>
      </c>
      <c r="B281" s="217">
        <v>43731</v>
      </c>
      <c r="C281" s="217"/>
      <c r="D281" s="218" t="s">
        <v>428</v>
      </c>
      <c r="E281" s="219" t="s">
        <v>618</v>
      </c>
      <c r="F281" s="219">
        <v>235</v>
      </c>
      <c r="G281" s="219"/>
      <c r="H281" s="219">
        <v>295</v>
      </c>
      <c r="I281" s="221">
        <v>296</v>
      </c>
      <c r="J281" s="191" t="s">
        <v>796</v>
      </c>
      <c r="K281" s="192">
        <f t="shared" ref="K281:K287" si="138">H281-F281</f>
        <v>60</v>
      </c>
      <c r="L281" s="193">
        <f t="shared" ref="L281:L287" si="139">K281/F281</f>
        <v>0.25531914893617019</v>
      </c>
      <c r="M281" s="188" t="s">
        <v>587</v>
      </c>
      <c r="N281" s="194">
        <v>43844</v>
      </c>
      <c r="O281" s="1"/>
      <c r="P281" s="1"/>
      <c r="Q281" s="1"/>
      <c r="R281" s="6" t="s">
        <v>779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147</v>
      </c>
      <c r="B282" s="217">
        <v>43752</v>
      </c>
      <c r="C282" s="217"/>
      <c r="D282" s="218" t="s">
        <v>797</v>
      </c>
      <c r="E282" s="219" t="s">
        <v>618</v>
      </c>
      <c r="F282" s="219">
        <v>277.5</v>
      </c>
      <c r="G282" s="219"/>
      <c r="H282" s="219">
        <v>333</v>
      </c>
      <c r="I282" s="221">
        <v>333</v>
      </c>
      <c r="J282" s="191" t="s">
        <v>798</v>
      </c>
      <c r="K282" s="192">
        <f t="shared" si="138"/>
        <v>55.5</v>
      </c>
      <c r="L282" s="193">
        <f t="shared" si="139"/>
        <v>0.2</v>
      </c>
      <c r="M282" s="188" t="s">
        <v>587</v>
      </c>
      <c r="N282" s="194">
        <v>43846</v>
      </c>
      <c r="O282" s="1"/>
      <c r="P282" s="1"/>
      <c r="Q282" s="1"/>
      <c r="R282" s="6" t="s">
        <v>775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148</v>
      </c>
      <c r="B283" s="217">
        <v>43752</v>
      </c>
      <c r="C283" s="217"/>
      <c r="D283" s="218" t="s">
        <v>799</v>
      </c>
      <c r="E283" s="219" t="s">
        <v>618</v>
      </c>
      <c r="F283" s="219">
        <v>930</v>
      </c>
      <c r="G283" s="219"/>
      <c r="H283" s="219">
        <v>1165</v>
      </c>
      <c r="I283" s="221">
        <v>1200</v>
      </c>
      <c r="J283" s="191" t="s">
        <v>800</v>
      </c>
      <c r="K283" s="192">
        <f t="shared" si="138"/>
        <v>235</v>
      </c>
      <c r="L283" s="193">
        <f t="shared" si="139"/>
        <v>0.25268817204301075</v>
      </c>
      <c r="M283" s="188" t="s">
        <v>587</v>
      </c>
      <c r="N283" s="194">
        <v>43847</v>
      </c>
      <c r="O283" s="1"/>
      <c r="P283" s="1"/>
      <c r="Q283" s="1"/>
      <c r="R283" s="6" t="s">
        <v>779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149</v>
      </c>
      <c r="B284" s="217">
        <v>43753</v>
      </c>
      <c r="C284" s="217"/>
      <c r="D284" s="218" t="s">
        <v>801</v>
      </c>
      <c r="E284" s="219" t="s">
        <v>618</v>
      </c>
      <c r="F284" s="189">
        <v>111</v>
      </c>
      <c r="G284" s="219"/>
      <c r="H284" s="219">
        <v>141</v>
      </c>
      <c r="I284" s="221">
        <v>141</v>
      </c>
      <c r="J284" s="191" t="s">
        <v>602</v>
      </c>
      <c r="K284" s="192">
        <f t="shared" si="138"/>
        <v>30</v>
      </c>
      <c r="L284" s="193">
        <f t="shared" si="139"/>
        <v>0.27027027027027029</v>
      </c>
      <c r="M284" s="188" t="s">
        <v>587</v>
      </c>
      <c r="N284" s="194">
        <v>44328</v>
      </c>
      <c r="O284" s="1"/>
      <c r="P284" s="1"/>
      <c r="Q284" s="1"/>
      <c r="R284" s="6" t="s">
        <v>779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150</v>
      </c>
      <c r="B285" s="217">
        <v>43753</v>
      </c>
      <c r="C285" s="217"/>
      <c r="D285" s="218" t="s">
        <v>802</v>
      </c>
      <c r="E285" s="219" t="s">
        <v>618</v>
      </c>
      <c r="F285" s="189">
        <v>296</v>
      </c>
      <c r="G285" s="219"/>
      <c r="H285" s="219">
        <v>370</v>
      </c>
      <c r="I285" s="221">
        <v>370</v>
      </c>
      <c r="J285" s="191" t="s">
        <v>676</v>
      </c>
      <c r="K285" s="192">
        <f t="shared" si="138"/>
        <v>74</v>
      </c>
      <c r="L285" s="193">
        <f t="shared" si="139"/>
        <v>0.25</v>
      </c>
      <c r="M285" s="188" t="s">
        <v>587</v>
      </c>
      <c r="N285" s="194">
        <v>43853</v>
      </c>
      <c r="O285" s="1"/>
      <c r="P285" s="1"/>
      <c r="Q285" s="1"/>
      <c r="R285" s="6" t="s">
        <v>779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151</v>
      </c>
      <c r="B286" s="217">
        <v>43754</v>
      </c>
      <c r="C286" s="217"/>
      <c r="D286" s="218" t="s">
        <v>803</v>
      </c>
      <c r="E286" s="219" t="s">
        <v>618</v>
      </c>
      <c r="F286" s="189">
        <v>300</v>
      </c>
      <c r="G286" s="219"/>
      <c r="H286" s="219">
        <v>382.5</v>
      </c>
      <c r="I286" s="221">
        <v>344</v>
      </c>
      <c r="J286" s="191" t="s">
        <v>853</v>
      </c>
      <c r="K286" s="192">
        <f t="shared" si="138"/>
        <v>82.5</v>
      </c>
      <c r="L286" s="193">
        <f t="shared" si="139"/>
        <v>0.27500000000000002</v>
      </c>
      <c r="M286" s="188" t="s">
        <v>587</v>
      </c>
      <c r="N286" s="194">
        <v>44238</v>
      </c>
      <c r="O286" s="1"/>
      <c r="P286" s="1"/>
      <c r="Q286" s="1"/>
      <c r="R286" s="6" t="s">
        <v>779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152</v>
      </c>
      <c r="B287" s="217">
        <v>43832</v>
      </c>
      <c r="C287" s="217"/>
      <c r="D287" s="218" t="s">
        <v>804</v>
      </c>
      <c r="E287" s="219" t="s">
        <v>618</v>
      </c>
      <c r="F287" s="189">
        <v>495</v>
      </c>
      <c r="G287" s="219"/>
      <c r="H287" s="219">
        <v>595</v>
      </c>
      <c r="I287" s="221">
        <v>590</v>
      </c>
      <c r="J287" s="191" t="s">
        <v>852</v>
      </c>
      <c r="K287" s="192">
        <f t="shared" si="138"/>
        <v>100</v>
      </c>
      <c r="L287" s="193">
        <f t="shared" si="139"/>
        <v>0.20202020202020202</v>
      </c>
      <c r="M287" s="188" t="s">
        <v>587</v>
      </c>
      <c r="N287" s="194">
        <v>44589</v>
      </c>
      <c r="O287" s="1"/>
      <c r="P287" s="1"/>
      <c r="Q287" s="1"/>
      <c r="R287" s="6" t="s">
        <v>779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153</v>
      </c>
      <c r="B288" s="217">
        <v>43966</v>
      </c>
      <c r="C288" s="217"/>
      <c r="D288" s="218" t="s">
        <v>71</v>
      </c>
      <c r="E288" s="219" t="s">
        <v>618</v>
      </c>
      <c r="F288" s="189">
        <v>67.5</v>
      </c>
      <c r="G288" s="219"/>
      <c r="H288" s="219">
        <v>86</v>
      </c>
      <c r="I288" s="221">
        <v>86</v>
      </c>
      <c r="J288" s="191" t="s">
        <v>805</v>
      </c>
      <c r="K288" s="192">
        <f t="shared" ref="K288:K295" si="140">H288-F288</f>
        <v>18.5</v>
      </c>
      <c r="L288" s="193">
        <f t="shared" ref="L288:L295" si="141">K288/F288</f>
        <v>0.27407407407407408</v>
      </c>
      <c r="M288" s="188" t="s">
        <v>587</v>
      </c>
      <c r="N288" s="194">
        <v>44008</v>
      </c>
      <c r="O288" s="1"/>
      <c r="P288" s="1"/>
      <c r="Q288" s="1"/>
      <c r="R288" s="6" t="s">
        <v>779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154</v>
      </c>
      <c r="B289" s="217">
        <v>44035</v>
      </c>
      <c r="C289" s="217"/>
      <c r="D289" s="218" t="s">
        <v>480</v>
      </c>
      <c r="E289" s="219" t="s">
        <v>618</v>
      </c>
      <c r="F289" s="189">
        <v>231</v>
      </c>
      <c r="G289" s="219"/>
      <c r="H289" s="219">
        <v>281</v>
      </c>
      <c r="I289" s="221">
        <v>281</v>
      </c>
      <c r="J289" s="191" t="s">
        <v>676</v>
      </c>
      <c r="K289" s="192">
        <f t="shared" si="140"/>
        <v>50</v>
      </c>
      <c r="L289" s="193">
        <f t="shared" si="141"/>
        <v>0.21645021645021645</v>
      </c>
      <c r="M289" s="188" t="s">
        <v>587</v>
      </c>
      <c r="N289" s="194">
        <v>44358</v>
      </c>
      <c r="O289" s="1"/>
      <c r="P289" s="1"/>
      <c r="Q289" s="1"/>
      <c r="R289" s="6" t="s">
        <v>779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155</v>
      </c>
      <c r="B290" s="217">
        <v>44092</v>
      </c>
      <c r="C290" s="217"/>
      <c r="D290" s="218" t="s">
        <v>405</v>
      </c>
      <c r="E290" s="219" t="s">
        <v>618</v>
      </c>
      <c r="F290" s="219">
        <v>206</v>
      </c>
      <c r="G290" s="219"/>
      <c r="H290" s="219">
        <v>248</v>
      </c>
      <c r="I290" s="221">
        <v>248</v>
      </c>
      <c r="J290" s="191" t="s">
        <v>676</v>
      </c>
      <c r="K290" s="192">
        <f t="shared" si="140"/>
        <v>42</v>
      </c>
      <c r="L290" s="193">
        <f t="shared" si="141"/>
        <v>0.20388349514563106</v>
      </c>
      <c r="M290" s="188" t="s">
        <v>587</v>
      </c>
      <c r="N290" s="194">
        <v>44214</v>
      </c>
      <c r="O290" s="1"/>
      <c r="P290" s="1"/>
      <c r="Q290" s="1"/>
      <c r="R290" s="6" t="s">
        <v>779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156</v>
      </c>
      <c r="B291" s="217">
        <v>44140</v>
      </c>
      <c r="C291" s="217"/>
      <c r="D291" s="218" t="s">
        <v>405</v>
      </c>
      <c r="E291" s="219" t="s">
        <v>618</v>
      </c>
      <c r="F291" s="219">
        <v>182.5</v>
      </c>
      <c r="G291" s="219"/>
      <c r="H291" s="219">
        <v>248</v>
      </c>
      <c r="I291" s="221">
        <v>248</v>
      </c>
      <c r="J291" s="191" t="s">
        <v>676</v>
      </c>
      <c r="K291" s="192">
        <f t="shared" si="140"/>
        <v>65.5</v>
      </c>
      <c r="L291" s="193">
        <f t="shared" si="141"/>
        <v>0.35890410958904112</v>
      </c>
      <c r="M291" s="188" t="s">
        <v>587</v>
      </c>
      <c r="N291" s="194">
        <v>44214</v>
      </c>
      <c r="O291" s="1"/>
      <c r="P291" s="1"/>
      <c r="Q291" s="1"/>
      <c r="R291" s="6" t="s">
        <v>779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157</v>
      </c>
      <c r="B292" s="217">
        <v>44140</v>
      </c>
      <c r="C292" s="217"/>
      <c r="D292" s="218" t="s">
        <v>325</v>
      </c>
      <c r="E292" s="219" t="s">
        <v>618</v>
      </c>
      <c r="F292" s="219">
        <v>247.5</v>
      </c>
      <c r="G292" s="219"/>
      <c r="H292" s="219">
        <v>320</v>
      </c>
      <c r="I292" s="221">
        <v>320</v>
      </c>
      <c r="J292" s="191" t="s">
        <v>676</v>
      </c>
      <c r="K292" s="192">
        <f t="shared" si="140"/>
        <v>72.5</v>
      </c>
      <c r="L292" s="193">
        <f t="shared" si="141"/>
        <v>0.29292929292929293</v>
      </c>
      <c r="M292" s="188" t="s">
        <v>587</v>
      </c>
      <c r="N292" s="194">
        <v>44323</v>
      </c>
      <c r="O292" s="1"/>
      <c r="P292" s="1"/>
      <c r="Q292" s="1"/>
      <c r="R292" s="6" t="s">
        <v>779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158</v>
      </c>
      <c r="B293" s="217">
        <v>44140</v>
      </c>
      <c r="C293" s="217"/>
      <c r="D293" s="218" t="s">
        <v>271</v>
      </c>
      <c r="E293" s="219" t="s">
        <v>618</v>
      </c>
      <c r="F293" s="189">
        <v>925</v>
      </c>
      <c r="G293" s="219"/>
      <c r="H293" s="219">
        <v>1095</v>
      </c>
      <c r="I293" s="221">
        <v>1093</v>
      </c>
      <c r="J293" s="191" t="s">
        <v>806</v>
      </c>
      <c r="K293" s="192">
        <f t="shared" si="140"/>
        <v>170</v>
      </c>
      <c r="L293" s="193">
        <f t="shared" si="141"/>
        <v>0.18378378378378379</v>
      </c>
      <c r="M293" s="188" t="s">
        <v>587</v>
      </c>
      <c r="N293" s="194">
        <v>44201</v>
      </c>
      <c r="O293" s="1"/>
      <c r="P293" s="1"/>
      <c r="Q293" s="1"/>
      <c r="R293" s="6" t="s">
        <v>779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159</v>
      </c>
      <c r="B294" s="217">
        <v>44140</v>
      </c>
      <c r="C294" s="217"/>
      <c r="D294" s="218" t="s">
        <v>341</v>
      </c>
      <c r="E294" s="219" t="s">
        <v>618</v>
      </c>
      <c r="F294" s="189">
        <v>332.5</v>
      </c>
      <c r="G294" s="219"/>
      <c r="H294" s="219">
        <v>393</v>
      </c>
      <c r="I294" s="221">
        <v>406</v>
      </c>
      <c r="J294" s="191" t="s">
        <v>807</v>
      </c>
      <c r="K294" s="192">
        <f t="shared" si="140"/>
        <v>60.5</v>
      </c>
      <c r="L294" s="193">
        <f t="shared" si="141"/>
        <v>0.18195488721804512</v>
      </c>
      <c r="M294" s="188" t="s">
        <v>587</v>
      </c>
      <c r="N294" s="194">
        <v>44256</v>
      </c>
      <c r="O294" s="1"/>
      <c r="P294" s="1"/>
      <c r="Q294" s="1"/>
      <c r="R294" s="6" t="s">
        <v>779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160</v>
      </c>
      <c r="B295" s="217">
        <v>44141</v>
      </c>
      <c r="C295" s="217"/>
      <c r="D295" s="218" t="s">
        <v>480</v>
      </c>
      <c r="E295" s="219" t="s">
        <v>618</v>
      </c>
      <c r="F295" s="189">
        <v>231</v>
      </c>
      <c r="G295" s="219"/>
      <c r="H295" s="219">
        <v>281</v>
      </c>
      <c r="I295" s="221">
        <v>281</v>
      </c>
      <c r="J295" s="191" t="s">
        <v>676</v>
      </c>
      <c r="K295" s="192">
        <f t="shared" si="140"/>
        <v>50</v>
      </c>
      <c r="L295" s="193">
        <f t="shared" si="141"/>
        <v>0.21645021645021645</v>
      </c>
      <c r="M295" s="188" t="s">
        <v>587</v>
      </c>
      <c r="N295" s="194">
        <v>44358</v>
      </c>
      <c r="O295" s="1"/>
      <c r="P295" s="1"/>
      <c r="Q295" s="1"/>
      <c r="R295" s="6" t="s">
        <v>779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42">
        <v>161</v>
      </c>
      <c r="B296" s="235">
        <v>44187</v>
      </c>
      <c r="C296" s="235"/>
      <c r="D296" s="236" t="s">
        <v>453</v>
      </c>
      <c r="E296" s="53" t="s">
        <v>618</v>
      </c>
      <c r="F296" s="237" t="s">
        <v>808</v>
      </c>
      <c r="G296" s="53"/>
      <c r="H296" s="53"/>
      <c r="I296" s="238">
        <v>239</v>
      </c>
      <c r="J296" s="234" t="s">
        <v>590</v>
      </c>
      <c r="K296" s="234"/>
      <c r="L296" s="239"/>
      <c r="M296" s="240"/>
      <c r="N296" s="241"/>
      <c r="O296" s="1"/>
      <c r="P296" s="1"/>
      <c r="Q296" s="1"/>
      <c r="R296" s="6" t="s">
        <v>779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162</v>
      </c>
      <c r="B297" s="217">
        <v>44258</v>
      </c>
      <c r="C297" s="217"/>
      <c r="D297" s="218" t="s">
        <v>804</v>
      </c>
      <c r="E297" s="219" t="s">
        <v>618</v>
      </c>
      <c r="F297" s="189">
        <v>495</v>
      </c>
      <c r="G297" s="219"/>
      <c r="H297" s="219">
        <v>595</v>
      </c>
      <c r="I297" s="221">
        <v>590</v>
      </c>
      <c r="J297" s="191" t="s">
        <v>852</v>
      </c>
      <c r="K297" s="192">
        <f>H297-F297</f>
        <v>100</v>
      </c>
      <c r="L297" s="193">
        <f>K297/F297</f>
        <v>0.20202020202020202</v>
      </c>
      <c r="M297" s="188" t="s">
        <v>587</v>
      </c>
      <c r="N297" s="194">
        <v>44589</v>
      </c>
      <c r="O297" s="1"/>
      <c r="P297" s="1"/>
      <c r="R297" s="6" t="s">
        <v>779</v>
      </c>
    </row>
    <row r="298" spans="1:26" ht="12.75" customHeight="1">
      <c r="A298" s="216">
        <v>163</v>
      </c>
      <c r="B298" s="217">
        <v>44274</v>
      </c>
      <c r="C298" s="217"/>
      <c r="D298" s="218" t="s">
        <v>341</v>
      </c>
      <c r="E298" s="219" t="s">
        <v>618</v>
      </c>
      <c r="F298" s="189">
        <v>355</v>
      </c>
      <c r="G298" s="219"/>
      <c r="H298" s="219">
        <v>422.5</v>
      </c>
      <c r="I298" s="221">
        <v>420</v>
      </c>
      <c r="J298" s="191" t="s">
        <v>809</v>
      </c>
      <c r="K298" s="192">
        <f>H298-F298</f>
        <v>67.5</v>
      </c>
      <c r="L298" s="193">
        <f>K298/F298</f>
        <v>0.19014084507042253</v>
      </c>
      <c r="M298" s="188" t="s">
        <v>587</v>
      </c>
      <c r="N298" s="194">
        <v>44361</v>
      </c>
      <c r="O298" s="1"/>
      <c r="R298" s="243" t="s">
        <v>779</v>
      </c>
    </row>
    <row r="299" spans="1:26" ht="12.75" customHeight="1">
      <c r="A299" s="216">
        <v>164</v>
      </c>
      <c r="B299" s="217">
        <v>44295</v>
      </c>
      <c r="C299" s="217"/>
      <c r="D299" s="218" t="s">
        <v>810</v>
      </c>
      <c r="E299" s="219" t="s">
        <v>618</v>
      </c>
      <c r="F299" s="189">
        <v>555</v>
      </c>
      <c r="G299" s="219"/>
      <c r="H299" s="219">
        <v>663</v>
      </c>
      <c r="I299" s="221">
        <v>663</v>
      </c>
      <c r="J299" s="191" t="s">
        <v>811</v>
      </c>
      <c r="K299" s="192">
        <f>H299-F299</f>
        <v>108</v>
      </c>
      <c r="L299" s="193">
        <f>K299/F299</f>
        <v>0.19459459459459461</v>
      </c>
      <c r="M299" s="188" t="s">
        <v>587</v>
      </c>
      <c r="N299" s="194">
        <v>44321</v>
      </c>
      <c r="O299" s="1"/>
      <c r="P299" s="1"/>
      <c r="Q299" s="1"/>
      <c r="R299" s="243" t="s">
        <v>779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165</v>
      </c>
      <c r="B300" s="217">
        <v>44308</v>
      </c>
      <c r="C300" s="217"/>
      <c r="D300" s="218" t="s">
        <v>374</v>
      </c>
      <c r="E300" s="219" t="s">
        <v>618</v>
      </c>
      <c r="F300" s="189">
        <v>126.5</v>
      </c>
      <c r="G300" s="219"/>
      <c r="H300" s="219">
        <v>155</v>
      </c>
      <c r="I300" s="221">
        <v>155</v>
      </c>
      <c r="J300" s="191" t="s">
        <v>676</v>
      </c>
      <c r="K300" s="192">
        <f>H300-F300</f>
        <v>28.5</v>
      </c>
      <c r="L300" s="193">
        <f>K300/F300</f>
        <v>0.22529644268774704</v>
      </c>
      <c r="M300" s="188" t="s">
        <v>587</v>
      </c>
      <c r="N300" s="194">
        <v>44362</v>
      </c>
      <c r="O300" s="1"/>
      <c r="R300" s="243" t="s">
        <v>779</v>
      </c>
    </row>
    <row r="301" spans="1:26" ht="12.75" customHeight="1">
      <c r="A301" s="277">
        <v>166</v>
      </c>
      <c r="B301" s="278">
        <v>44368</v>
      </c>
      <c r="C301" s="278"/>
      <c r="D301" s="279" t="s">
        <v>392</v>
      </c>
      <c r="E301" s="280" t="s">
        <v>618</v>
      </c>
      <c r="F301" s="281">
        <v>287.5</v>
      </c>
      <c r="G301" s="280"/>
      <c r="H301" s="280">
        <v>245</v>
      </c>
      <c r="I301" s="282">
        <v>344</v>
      </c>
      <c r="J301" s="201" t="s">
        <v>847</v>
      </c>
      <c r="K301" s="202">
        <f>H301-F301</f>
        <v>-42.5</v>
      </c>
      <c r="L301" s="203">
        <f>K301/F301</f>
        <v>-0.14782608695652175</v>
      </c>
      <c r="M301" s="199" t="s">
        <v>599</v>
      </c>
      <c r="N301" s="196">
        <v>44508</v>
      </c>
      <c r="O301" s="1"/>
      <c r="R301" s="243" t="s">
        <v>779</v>
      </c>
    </row>
    <row r="302" spans="1:26" ht="12.75" customHeight="1">
      <c r="A302" s="242">
        <v>167</v>
      </c>
      <c r="B302" s="235">
        <v>44368</v>
      </c>
      <c r="C302" s="235"/>
      <c r="D302" s="236" t="s">
        <v>480</v>
      </c>
      <c r="E302" s="53" t="s">
        <v>618</v>
      </c>
      <c r="F302" s="237" t="s">
        <v>812</v>
      </c>
      <c r="G302" s="53"/>
      <c r="H302" s="53"/>
      <c r="I302" s="238">
        <v>320</v>
      </c>
      <c r="J302" s="234" t="s">
        <v>590</v>
      </c>
      <c r="K302" s="242"/>
      <c r="L302" s="235"/>
      <c r="M302" s="235"/>
      <c r="N302" s="236"/>
      <c r="O302" s="41"/>
      <c r="R302" s="243" t="s">
        <v>779</v>
      </c>
    </row>
    <row r="303" spans="1:26" ht="12.75" customHeight="1">
      <c r="A303" s="216">
        <v>168</v>
      </c>
      <c r="B303" s="217">
        <v>44406</v>
      </c>
      <c r="C303" s="217"/>
      <c r="D303" s="218" t="s">
        <v>374</v>
      </c>
      <c r="E303" s="219" t="s">
        <v>618</v>
      </c>
      <c r="F303" s="189">
        <v>162.5</v>
      </c>
      <c r="G303" s="219"/>
      <c r="H303" s="219">
        <v>200</v>
      </c>
      <c r="I303" s="221">
        <v>200</v>
      </c>
      <c r="J303" s="191" t="s">
        <v>676</v>
      </c>
      <c r="K303" s="192">
        <f>H303-F303</f>
        <v>37.5</v>
      </c>
      <c r="L303" s="193">
        <f>K303/F303</f>
        <v>0.23076923076923078</v>
      </c>
      <c r="M303" s="188" t="s">
        <v>587</v>
      </c>
      <c r="N303" s="194">
        <v>44571</v>
      </c>
      <c r="O303" s="1"/>
      <c r="R303" s="243" t="s">
        <v>779</v>
      </c>
    </row>
    <row r="304" spans="1:26" ht="12.75" customHeight="1">
      <c r="A304" s="216">
        <v>169</v>
      </c>
      <c r="B304" s="217">
        <v>44462</v>
      </c>
      <c r="C304" s="217"/>
      <c r="D304" s="218" t="s">
        <v>817</v>
      </c>
      <c r="E304" s="219" t="s">
        <v>618</v>
      </c>
      <c r="F304" s="189">
        <v>1235</v>
      </c>
      <c r="G304" s="219"/>
      <c r="H304" s="219">
        <v>1505</v>
      </c>
      <c r="I304" s="221">
        <v>1500</v>
      </c>
      <c r="J304" s="191" t="s">
        <v>676</v>
      </c>
      <c r="K304" s="192">
        <f>H304-F304</f>
        <v>270</v>
      </c>
      <c r="L304" s="193">
        <f>K304/F304</f>
        <v>0.21862348178137653</v>
      </c>
      <c r="M304" s="188" t="s">
        <v>587</v>
      </c>
      <c r="N304" s="194">
        <v>44564</v>
      </c>
      <c r="O304" s="1"/>
      <c r="R304" s="243" t="s">
        <v>779</v>
      </c>
    </row>
    <row r="305" spans="1:18" ht="12.75" customHeight="1">
      <c r="A305" s="258">
        <v>170</v>
      </c>
      <c r="B305" s="259">
        <v>44480</v>
      </c>
      <c r="C305" s="259"/>
      <c r="D305" s="260" t="s">
        <v>819</v>
      </c>
      <c r="E305" s="261" t="s">
        <v>618</v>
      </c>
      <c r="F305" s="262" t="s">
        <v>824</v>
      </c>
      <c r="G305" s="261"/>
      <c r="H305" s="261"/>
      <c r="I305" s="261">
        <v>145</v>
      </c>
      <c r="J305" s="263" t="s">
        <v>590</v>
      </c>
      <c r="K305" s="258"/>
      <c r="L305" s="259"/>
      <c r="M305" s="259"/>
      <c r="N305" s="260"/>
      <c r="O305" s="41"/>
      <c r="R305" s="243" t="s">
        <v>779</v>
      </c>
    </row>
    <row r="306" spans="1:18" ht="12.75" customHeight="1">
      <c r="A306" s="264">
        <v>171</v>
      </c>
      <c r="B306" s="265">
        <v>44481</v>
      </c>
      <c r="C306" s="265"/>
      <c r="D306" s="266" t="s">
        <v>260</v>
      </c>
      <c r="E306" s="267" t="s">
        <v>618</v>
      </c>
      <c r="F306" s="268" t="s">
        <v>821</v>
      </c>
      <c r="G306" s="267"/>
      <c r="H306" s="267"/>
      <c r="I306" s="267">
        <v>380</v>
      </c>
      <c r="J306" s="269" t="s">
        <v>590</v>
      </c>
      <c r="K306" s="264"/>
      <c r="L306" s="265"/>
      <c r="M306" s="265"/>
      <c r="N306" s="266"/>
      <c r="O306" s="41"/>
      <c r="R306" s="243" t="s">
        <v>779</v>
      </c>
    </row>
    <row r="307" spans="1:18" ht="12.75" customHeight="1">
      <c r="A307" s="264">
        <v>172</v>
      </c>
      <c r="B307" s="265">
        <v>44481</v>
      </c>
      <c r="C307" s="265"/>
      <c r="D307" s="266" t="s">
        <v>400</v>
      </c>
      <c r="E307" s="267" t="s">
        <v>618</v>
      </c>
      <c r="F307" s="268" t="s">
        <v>822</v>
      </c>
      <c r="G307" s="267"/>
      <c r="H307" s="267"/>
      <c r="I307" s="267">
        <v>56</v>
      </c>
      <c r="J307" s="269" t="s">
        <v>590</v>
      </c>
      <c r="K307" s="264"/>
      <c r="L307" s="265"/>
      <c r="M307" s="265"/>
      <c r="N307" s="266"/>
      <c r="O307" s="41"/>
      <c r="R307" s="243"/>
    </row>
    <row r="308" spans="1:18" ht="12.75" customHeight="1">
      <c r="A308" s="216">
        <v>173</v>
      </c>
      <c r="B308" s="217">
        <v>44551</v>
      </c>
      <c r="C308" s="217"/>
      <c r="D308" s="218" t="s">
        <v>118</v>
      </c>
      <c r="E308" s="219" t="s">
        <v>618</v>
      </c>
      <c r="F308" s="189">
        <v>2300</v>
      </c>
      <c r="G308" s="219"/>
      <c r="H308" s="219">
        <f>(2820+2200)/2</f>
        <v>2510</v>
      </c>
      <c r="I308" s="221">
        <v>3000</v>
      </c>
      <c r="J308" s="191" t="s">
        <v>863</v>
      </c>
      <c r="K308" s="192">
        <f>H308-F308</f>
        <v>210</v>
      </c>
      <c r="L308" s="193">
        <f>K308/F308</f>
        <v>9.1304347826086957E-2</v>
      </c>
      <c r="M308" s="188" t="s">
        <v>587</v>
      </c>
      <c r="N308" s="194">
        <v>44649</v>
      </c>
      <c r="O308" s="1"/>
      <c r="R308" s="243"/>
    </row>
    <row r="309" spans="1:18" ht="12.75" customHeight="1">
      <c r="A309" s="270">
        <v>174</v>
      </c>
      <c r="B309" s="265">
        <v>44606</v>
      </c>
      <c r="C309" s="270"/>
      <c r="D309" s="270" t="s">
        <v>426</v>
      </c>
      <c r="E309" s="267" t="s">
        <v>618</v>
      </c>
      <c r="F309" s="267" t="s">
        <v>855</v>
      </c>
      <c r="G309" s="267"/>
      <c r="H309" s="267"/>
      <c r="I309" s="267">
        <v>764</v>
      </c>
      <c r="J309" s="267" t="s">
        <v>590</v>
      </c>
      <c r="K309" s="267"/>
      <c r="L309" s="267"/>
      <c r="M309" s="267"/>
      <c r="N309" s="270"/>
      <c r="O309" s="41"/>
      <c r="R309" s="243"/>
    </row>
    <row r="310" spans="1:18" ht="12.75" customHeight="1">
      <c r="A310" s="270">
        <v>175</v>
      </c>
      <c r="B310" s="265">
        <v>44613</v>
      </c>
      <c r="C310" s="270"/>
      <c r="D310" s="270" t="s">
        <v>817</v>
      </c>
      <c r="E310" s="267" t="s">
        <v>618</v>
      </c>
      <c r="F310" s="267" t="s">
        <v>856</v>
      </c>
      <c r="G310" s="267"/>
      <c r="H310" s="267"/>
      <c r="I310" s="267">
        <v>1510</v>
      </c>
      <c r="J310" s="267" t="s">
        <v>590</v>
      </c>
      <c r="K310" s="267"/>
      <c r="L310" s="267"/>
      <c r="M310" s="267"/>
      <c r="N310" s="270"/>
      <c r="O310" s="41"/>
      <c r="R310" s="243"/>
    </row>
    <row r="311" spans="1:18" ht="12.75" customHeight="1">
      <c r="A311">
        <v>176</v>
      </c>
      <c r="B311" s="265">
        <v>44670</v>
      </c>
      <c r="C311" s="265"/>
      <c r="D311" s="270" t="s">
        <v>551</v>
      </c>
      <c r="E311" s="360" t="s">
        <v>618</v>
      </c>
      <c r="F311" s="267" t="s">
        <v>871</v>
      </c>
      <c r="G311" s="267"/>
      <c r="H311" s="267"/>
      <c r="I311" s="267">
        <v>553</v>
      </c>
      <c r="J311" s="267" t="s">
        <v>590</v>
      </c>
      <c r="K311" s="267"/>
      <c r="L311" s="267"/>
      <c r="M311" s="267"/>
      <c r="N311" s="267"/>
      <c r="O311" s="41"/>
      <c r="R311" s="243"/>
    </row>
    <row r="312" spans="1:18" ht="12.75" customHeight="1">
      <c r="A312" s="242"/>
      <c r="F312" s="56"/>
      <c r="G312" s="56"/>
      <c r="H312" s="56"/>
      <c r="I312" s="56"/>
      <c r="J312" s="41"/>
      <c r="K312" s="56"/>
      <c r="L312" s="56"/>
      <c r="M312" s="56"/>
      <c r="O312" s="41"/>
      <c r="R312" s="243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B315" s="244" t="s">
        <v>813</v>
      </c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A322" s="245"/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A323" s="245"/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A324" s="53"/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</sheetData>
  <autoFilter ref="R1:R32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2022-05-23T02:35:49Z</dcterms:modified>
</cp:coreProperties>
</file>