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F&amp;O)'!$R$1:$R$286</definedName>
    <definedName name="_xlnm._FilterDatabase" localSheetId="1" hidden="1">'Future Intra'!$B$14:$P$14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1" i="6" l="1"/>
  <c r="K61" i="6"/>
  <c r="M61" i="6" l="1"/>
  <c r="L60" i="6"/>
  <c r="K60" i="6"/>
  <c r="K77" i="6"/>
  <c r="M77" i="6" s="1"/>
  <c r="K75" i="6"/>
  <c r="M75" i="6" s="1"/>
  <c r="M60" i="6" l="1"/>
  <c r="L39" i="6"/>
  <c r="K39" i="6"/>
  <c r="M39" i="6" s="1"/>
  <c r="L57" i="6"/>
  <c r="K57" i="6"/>
  <c r="K79" i="6"/>
  <c r="M79" i="6" s="1"/>
  <c r="L92" i="6"/>
  <c r="K92" i="6"/>
  <c r="M92" i="6" l="1"/>
  <c r="M57" i="6"/>
  <c r="L15" i="6"/>
  <c r="K15" i="6"/>
  <c r="M15" i="6" s="1"/>
  <c r="P20" i="6"/>
  <c r="P21" i="6"/>
  <c r="L59" i="6"/>
  <c r="K59" i="6"/>
  <c r="K72" i="6"/>
  <c r="M72" i="6" s="1"/>
  <c r="M59" i="6" l="1"/>
  <c r="K78" i="6"/>
  <c r="M78" i="6" s="1"/>
  <c r="P19" i="6" l="1"/>
  <c r="P18" i="6"/>
  <c r="L55" i="6"/>
  <c r="K56" i="6"/>
  <c r="K55" i="6"/>
  <c r="K54" i="6"/>
  <c r="L54" i="6"/>
  <c r="L58" i="6"/>
  <c r="K58" i="6"/>
  <c r="L53" i="6"/>
  <c r="K53" i="6"/>
  <c r="M54" i="6" l="1"/>
  <c r="M55" i="6"/>
  <c r="M58" i="6"/>
  <c r="M53" i="6"/>
  <c r="K76" i="6" l="1"/>
  <c r="M76" i="6" s="1"/>
  <c r="K71" i="6"/>
  <c r="M71" i="6" s="1"/>
  <c r="L38" i="6"/>
  <c r="K38" i="6"/>
  <c r="L34" i="6"/>
  <c r="K34" i="6"/>
  <c r="M34" i="6" s="1"/>
  <c r="M38" i="6" l="1"/>
  <c r="L37" i="6"/>
  <c r="K37" i="6"/>
  <c r="L32" i="6"/>
  <c r="K32" i="6"/>
  <c r="L14" i="6"/>
  <c r="K14" i="6"/>
  <c r="M14" i="6" s="1"/>
  <c r="L13" i="6"/>
  <c r="K13" i="6"/>
  <c r="L17" i="6"/>
  <c r="K17" i="6"/>
  <c r="M17" i="6" s="1"/>
  <c r="L33" i="6"/>
  <c r="K33" i="6"/>
  <c r="K74" i="6"/>
  <c r="M74" i="6" s="1"/>
  <c r="K73" i="6"/>
  <c r="M73" i="6" s="1"/>
  <c r="M13" i="6" l="1"/>
  <c r="M37" i="6"/>
  <c r="M32" i="6"/>
  <c r="M33" i="6"/>
  <c r="L36" i="6"/>
  <c r="K36" i="6"/>
  <c r="L35" i="6"/>
  <c r="K35" i="6"/>
  <c r="K70" i="6"/>
  <c r="M70" i="6" s="1"/>
  <c r="M36" i="6" l="1"/>
  <c r="M35" i="6"/>
  <c r="L16" i="6"/>
  <c r="K16" i="6"/>
  <c r="M16" i="6" l="1"/>
  <c r="P12" i="6" l="1"/>
  <c r="P11" i="6"/>
  <c r="P10" i="6"/>
  <c r="K272" i="6" l="1"/>
  <c r="L272" i="6" s="1"/>
  <c r="K278" i="6" l="1"/>
  <c r="L278" i="6" s="1"/>
  <c r="K261" i="6" l="1"/>
  <c r="L261" i="6" s="1"/>
  <c r="K275" i="6" l="1"/>
  <c r="L275" i="6" s="1"/>
  <c r="K267" i="6" l="1"/>
  <c r="L267" i="6" s="1"/>
  <c r="K277" i="6" l="1"/>
  <c r="L277" i="6" s="1"/>
  <c r="H273" i="6" l="1"/>
  <c r="K273" i="6" l="1"/>
  <c r="L273" i="6" s="1"/>
  <c r="K262" i="6"/>
  <c r="L262" i="6" s="1"/>
  <c r="K252" i="6"/>
  <c r="L252" i="6" s="1"/>
  <c r="K268" i="6" l="1"/>
  <c r="L268" i="6" s="1"/>
  <c r="K269" i="6" l="1"/>
  <c r="L269" i="6" s="1"/>
  <c r="K266" i="6" l="1"/>
  <c r="L266" i="6" s="1"/>
  <c r="K245" i="6"/>
  <c r="L245" i="6" s="1"/>
  <c r="K265" i="6"/>
  <c r="L265" i="6" s="1"/>
  <c r="K264" i="6"/>
  <c r="L264" i="6" s="1"/>
  <c r="K263" i="6"/>
  <c r="L263" i="6" s="1"/>
  <c r="K260" i="6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4" i="6"/>
  <c r="L244" i="6" s="1"/>
  <c r="K243" i="6"/>
  <c r="L243" i="6" s="1"/>
  <c r="K242" i="6"/>
  <c r="L242" i="6" s="1"/>
  <c r="F241" i="6"/>
  <c r="K241" i="6" s="1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F235" i="6"/>
  <c r="K235" i="6" s="1"/>
  <c r="L235" i="6" s="1"/>
  <c r="F234" i="6"/>
  <c r="K234" i="6" s="1"/>
  <c r="L234" i="6" s="1"/>
  <c r="K233" i="6"/>
  <c r="L233" i="6" s="1"/>
  <c r="F232" i="6"/>
  <c r="K232" i="6" s="1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6" i="6"/>
  <c r="L216" i="6" s="1"/>
  <c r="K214" i="6"/>
  <c r="L214" i="6" s="1"/>
  <c r="K213" i="6"/>
  <c r="L213" i="6" s="1"/>
  <c r="F212" i="6"/>
  <c r="K212" i="6" s="1"/>
  <c r="L212" i="6" s="1"/>
  <c r="K211" i="6"/>
  <c r="L211" i="6" s="1"/>
  <c r="K208" i="6"/>
  <c r="L208" i="6" s="1"/>
  <c r="K207" i="6"/>
  <c r="L207" i="6" s="1"/>
  <c r="K206" i="6"/>
  <c r="L206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6" i="6"/>
  <c r="L186" i="6" s="1"/>
  <c r="K184" i="6"/>
  <c r="L184" i="6" s="1"/>
  <c r="K182" i="6"/>
  <c r="L182" i="6" s="1"/>
  <c r="K180" i="6"/>
  <c r="L180" i="6" s="1"/>
  <c r="K179" i="6"/>
  <c r="L179" i="6" s="1"/>
  <c r="K178" i="6"/>
  <c r="L178" i="6" s="1"/>
  <c r="K176" i="6"/>
  <c r="L176" i="6" s="1"/>
  <c r="K175" i="6"/>
  <c r="L175" i="6" s="1"/>
  <c r="K174" i="6"/>
  <c r="L174" i="6" s="1"/>
  <c r="K173" i="6"/>
  <c r="K172" i="6"/>
  <c r="L172" i="6" s="1"/>
  <c r="K171" i="6"/>
  <c r="L171" i="6" s="1"/>
  <c r="K169" i="6"/>
  <c r="L169" i="6" s="1"/>
  <c r="K168" i="6"/>
  <c r="L168" i="6" s="1"/>
  <c r="K167" i="6"/>
  <c r="L167" i="6" s="1"/>
  <c r="K166" i="6"/>
  <c r="L166" i="6" s="1"/>
  <c r="K165" i="6"/>
  <c r="L165" i="6" s="1"/>
  <c r="F164" i="6"/>
  <c r="K164" i="6" s="1"/>
  <c r="L164" i="6" s="1"/>
  <c r="H163" i="6"/>
  <c r="K163" i="6" s="1"/>
  <c r="L163" i="6" s="1"/>
  <c r="K160" i="6"/>
  <c r="L160" i="6" s="1"/>
  <c r="K159" i="6"/>
  <c r="L159" i="6" s="1"/>
  <c r="K158" i="6"/>
  <c r="L158" i="6" s="1"/>
  <c r="K157" i="6"/>
  <c r="L157" i="6" s="1"/>
  <c r="K156" i="6"/>
  <c r="L156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H129" i="6"/>
  <c r="K129" i="6" s="1"/>
  <c r="L129" i="6" s="1"/>
  <c r="F128" i="6"/>
  <c r="K128" i="6" s="1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<sst xmlns="http://schemas.openxmlformats.org/spreadsheetml/2006/main" count="2892" uniqueCount="1115">
  <si>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</si>
  <si>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</si>
  <si>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</si>
  <si>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</si>
  <si>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</si>
  <si>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</si>
  <si>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</si>
  <si>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</si>
  <si>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</si>
  <si>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</si>
  <si>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</si>
  <si>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</si>
  <si>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</si>
  <si>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</si>
  <si>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</si>
  <si>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</si>
  <si>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</si>
  <si>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</si>
  <si>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</si>
  <si>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</si>
  <si>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</si>
  <si>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</si>
  <si>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</si>
  <si>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</si>
  <si>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</si>
  <si>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</si>
  <si>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</si>
  <si>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</si>
  <si>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</si>
  <si>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</si>
  <si>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</si>
  <si>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</si>
  <si>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</si>
  <si>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</si>
  <si>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</si>
  <si>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</si>
  <si>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</si>
  <si>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</si>
  <si>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</si>
  <si>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</si>
  <si>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</si>
  <si>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</si>
  <si>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</si>
  <si>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</si>
  <si>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</si>
  <si>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</si>
  <si>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</si>
  <si>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</si>
  <si>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</si>
  <si>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</si>
  <si>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</si>
  <si>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</si>
  <si>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</si>
  <si>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</si>
  <si>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</si>
  <si>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</si>
  <si>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</si>
  <si>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</si>
  <si>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</si>
  <si>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</si>
  <si>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</si>
  <si>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</si>
  <si>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</si>
  <si>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</si>
  <si>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</si>
  <si>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</si>
  <si>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</si>
  <si>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</si>
  <si>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</si>
  <si>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</si>
  <si>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</si>
  <si>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</si>
  <si>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</si>
  <si>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</si>
  <si>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</si>
  <si>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</si>
  <si>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</si>
  <si>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</si>
  <si>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</si>
  <si>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</si>
  <si>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</si>
  <si>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</si>
  <si>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</si>
  <si>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</si>
  <si>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</si>
  <si>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</si>
  <si>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</si>
  <si>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</si>
  <si>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</si>
  <si>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</si>
  <si>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</si>
  <si>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</si>
  <si>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</si>
  <si>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</si>
  <si>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</si>
  <si>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</si>
  <si>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</si>
  <si>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</si>
  <si>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</si>
  <si>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</si>
  <si>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</si>
  <si>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</si>
  <si>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</si>
  <si>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</si>
  <si>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</si>
  <si>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</si>
  <si>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</si>
  <si>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</si>
  <si>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</si>
  <si>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</si>
  <si>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</si>
  <si>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</si>
  <si>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</si>
  <si>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</si>
  <si>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</si>
  <si>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</si>
  <si>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</si>
  <si>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</si>
  <si>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</si>
  <si>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</si>
  <si>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</si>
  <si>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</si>
  <si>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</si>
  <si>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</si>
  <si>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</si>
  <si>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</si>
  <si>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</si>
  <si>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</si>
  <si>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</si>
  <si>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</si>
  <si>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</si>
  <si>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</si>
  <si>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</si>
  <si>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</si>
  <si>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</si>
  <si>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</si>
  <si>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</si>
  <si>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</si>
  <si>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</si>
  <si>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</si>
  <si>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</si>
  <si>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</si>
  <si>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</si>
  <si>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</si>
  <si>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</si>
  <si>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</si>
  <si>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</si>
  <si>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</si>
  <si>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</si>
  <si>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</si>
  <si>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</si>
  <si>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</si>
  <si>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</si>
  <si>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</si>
  <si>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</si>
  <si>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</si>
  <si>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</si>
  <si>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</si>
  <si>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</si>
  <si>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</si>
  <si>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</si>
  <si>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</si>
  <si>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</si>
  <si>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</si>
  <si>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</si>
  <si>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</si>
  <si>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</si>
  <si>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</si>
  <si>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</si>
  <si>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</si>
  <si>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</si>
  <si>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</si>
  <si>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</si>
  <si>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</si>
  <si>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</si>
  <si>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</si>
  <si>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</si>
  <si>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</si>
  <si>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</si>
  <si>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</si>
  <si>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</si>
  <si>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</si>
  <si>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</si>
  <si>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</si>
  <si>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</si>
  <si>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</si>
  <si>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</si>
  <si>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</si>
  <si>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</si>
  <si>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</si>
  <si>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</si>
  <si>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</si>
  <si>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</si>
  <si>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</si>
  <si>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</si>
  <si>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</si>
  <si>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</si>
  <si>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</si>
  <si>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</si>
  <si>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</si>
  <si>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</si>
  <si>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</si>
  <si>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</si>
  <si>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</si>
  <si>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</si>
  <si>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</si>
  <si>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</si>
  <si>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</si>
  <si>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</si>
  <si>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</si>
  <si>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</si>
  <si>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</si>
  <si>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</si>
  <si>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</si>
  <si>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</si>
  <si>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</si>
  <si>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</si>
  <si>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</si>
  <si>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</si>
  <si>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</si>
  <si>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</si>
  <si>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</si>
  <si>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</si>
  <si>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</si>
  <si>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</si>
  <si>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</si>
  <si>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</si>
  <si>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</si>
  <si>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</si>
  <si>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</si>
  <si>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</si>
  <si>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</si>
  <si>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</si>
  <si>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</si>
  <si>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</si>
  <si>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</si>
  <si>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</si>
  <si>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</si>
  <si>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</si>
  <si>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</si>
  <si>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</si>
  <si>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</si>
  <si>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</si>
  <si>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</si>
  <si>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</si>
  <si>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</si>
  <si>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</si>
  <si>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</si>
  <si>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</si>
  <si>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</si>
  <si>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</si>
  <si>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</si>
  <si>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</si>
  <si>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</si>
  <si>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</si>
  <si>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</si>
  <si>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</si>
  <si>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</si>
  <si>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</si>
  <si>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</si>
  <si>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</si>
  <si>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</si>
  <si>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</si>
  <si>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</si>
  <si>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</si>
  <si>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</si>
  <si>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</si>
  <si>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</si>
  <si>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</si>
  <si>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</si>
  <si>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</si>
  <si>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</si>
  <si>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</si>
  <si>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</si>
  <si>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</si>
  <si>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</si>
  <si>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</si>
  <si>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</si>
  <si>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</si>
  <si>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</si>
  <si>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</si>
  <si>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</si>
  <si>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</si>
  <si>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</si>
  <si>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</si>
  <si>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</si>
  <si>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</si>
  <si>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</si>
  <si>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</si>
  <si>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</si>
  <si>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</si>
  <si>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</si>
  <si>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</si>
  <si>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</si>
  <si>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</si>
  <si>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</si>
  <si>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</si>
  <si>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</si>
  <si>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</si>
  <si>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</si>
  <si>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</si>
  <si>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</si>
  <si>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</si>
  <si>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</si>
  <si>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</si>
  <si>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</si>
  <si>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</si>
  <si>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</si>
  <si>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</si>
  <si>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</si>
  <si>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</si>
  <si>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</si>
  <si>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</si>
  <si>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</si>
  <si>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</si>
  <si>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</si>
  <si>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</si>
  <si>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</si>
  <si>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</si>
  <si>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</si>
  <si>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</si>
  <si>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</si>
  <si>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</si>
  <si>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</si>
  <si>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</si>
  <si>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</si>
  <si>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</si>
  <si>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</si>
  <si>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</si>
  <si>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</si>
  <si>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</si>
  <si>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</si>
  <si>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</si>
  <si>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</si>
  <si>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</si>
  <si>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</si>
  <si>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</si>
  <si>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</si>
  <si>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</si>
  <si>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</si>
  <si>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</si>
  <si>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</si>
  <si>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</si>
  <si>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</si>
  <si>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</si>
  <si>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</si>
  <si>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</si>
  <si>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</si>
  <si>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</si>
  <si>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</si>
  <si>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</si>
  <si>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</si>
  <si>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</si>
  <si>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</si>
  <si>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</si>
  <si>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</si>
  <si>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</si>
  <si>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</si>
  <si>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</si>
  <si>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</si>
  <si>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</si>
  <si>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</si>
  <si>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</si>
  <si>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</si>
  <si>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</si>
  <si>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</si>
  <si>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</si>
  <si>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</si>
  <si>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</si>
  <si>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</si>
  <si>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</si>
  <si>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</si>
  <si>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</si>
  <si>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</si>
  <si>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</si>
  <si>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</si>
  <si>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</si>
  <si>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</si>
  <si>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</si>
  <si>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</si>
  <si>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</si>
  <si>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</si>
  <si>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</si>
  <si>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</si>
  <si>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</si>
  <si>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</si>
  <si>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</si>
  <si>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</si>
  <si>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</si>
  <si>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</si>
  <si>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</si>
  <si>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</si>
  <si>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</si>
  <si>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</si>
  <si>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</si>
  <si>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</si>
  <si>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</si>
  <si>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</si>
  <si>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</si>
  <si>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</si>
  <si>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</si>
  <si>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</si>
  <si>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</si>
  <si>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</si>
  <si>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</si>
  <si>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</si>
  <si>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</si>
  <si>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</si>
  <si>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</si>
  <si>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</si>
  <si>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</si>
  <si>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</si>
  <si>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</si>
  <si>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</si>
  <si>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</si>
  <si>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</si>
  <si>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</si>
  <si>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</si>
  <si>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</si>
  <si>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</si>
  <si>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</si>
  <si>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</si>
  <si>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</si>
  <si>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</si>
  <si>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</si>
  <si>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</si>
  <si>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</si>
  <si>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</si>
  <si>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</si>
  <si>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</si>
  <si>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</si>
  <si>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</si>
  <si>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</si>
  <si>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</si>
  <si>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</si>
  <si>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</si>
  <si>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</si>
  <si>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</si>
  <si>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</si>
  <si>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</si>
  <si>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</si>
  <si>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</si>
  <si>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</si>
  <si>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</si>
  <si>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</si>
  <si>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</si>
  <si>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</si>
  <si>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</si>
  <si>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</si>
  <si>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</si>
  <si>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</si>
  <si>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</si>
  <si>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</si>
  <si>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</si>
  <si>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</si>
  <si>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</si>
  <si>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</si>
  <si>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</si>
  <si>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</si>
  <si>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</si>
  <si>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</si>
  <si>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</si>
  <si>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</si>
  <si>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</si>
  <si>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</si>
  <si>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</si>
  <si>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</si>
  <si>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</si>
  <si>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</si>
  <si>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</si>
  <si>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</si>
  <si>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</si>
  <si>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</si>
  <si>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</si>
  <si>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</si>
  <si>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</si>
  <si>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</si>
  <si>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</si>
  <si>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</si>
  <si>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</si>
  <si>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</si>
  <si>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</si>
  <si>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</si>
  <si>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</si>
  <si>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</si>
  <si>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</si>
  <si>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</si>
  <si>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</si>
  <si>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</si>
  <si>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</si>
  <si>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</si>
  <si>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</si>
  <si>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</si>
  <si>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</si>
  <si>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</si>
  <si>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</si>
  <si>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</si>
  <si>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</si>
  <si>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</si>
  <si>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</si>
  <si>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</si>
  <si>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</si>
  <si>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</si>
  <si>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</si>
  <si>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</si>
  <si>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</si>
  <si>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</si>
  <si>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</si>
  <si>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</si>
  <si>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</si>
  <si>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</si>
  <si>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</si>
  <si>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</si>
  <si>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</si>
  <si>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</si>
  <si>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</si>
  <si>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</si>
  <si>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</si>
  <si>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</si>
  <si>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</si>
  <si>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</si>
  <si>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</si>
  <si>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</si>
  <si>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</si>
  <si>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</si>
  <si>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</si>
  <si>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</si>
  <si>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</si>
  <si>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</si>
  <si>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</si>
  <si>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</si>
  <si>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</si>
  <si>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</si>
  <si>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</si>
  <si>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</si>
  <si>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</si>
  <si>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</si>
  <si>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</si>
  <si>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</si>
  <si>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</si>
  <si>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</si>
  <si>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</si>
  <si>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</si>
  <si>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</si>
  <si>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</si>
  <si>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</si>
  <si>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</si>
  <si>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</si>
  <si>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</si>
  <si>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</si>
  <si>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</si>
  <si>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</si>
  <si>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</si>
  <si>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</si>
  <si>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</si>
  <si>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</si>
  <si>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</si>
  <si>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</si>
  <si>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</si>
  <si>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</si>
  <si>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</si>
  <si>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</si>
  <si>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</si>
  <si>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</si>
  <si>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</si>
  <si>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</si>
  <si>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</si>
  <si>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</si>
  <si>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</si>
  <si>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</si>
  <si>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</si>
  <si>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</si>
  <si>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</si>
  <si>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</si>
  <si>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</si>
  <si>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</si>
  <si>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</si>
  <si>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</si>
  <si>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</si>
  <si>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</si>
  <si>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</si>
  <si>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</si>
  <si>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</si>
  <si>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</si>
  <si>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</si>
  <si>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</si>
  <si>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</si>
  <si>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</si>
  <si>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</si>
  <si>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</si>
  <si>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</si>
  <si>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</si>
  <si>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</si>
  <si>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</si>
  <si>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</si>
  <si>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</si>
  <si>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</si>
  <si>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</si>
  <si>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</si>
  <si>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</si>
  <si>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</si>
  <si>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</si>
  <si>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</si>
  <si>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</si>
  <si>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</si>
  <si>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</si>
  <si>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</si>
  <si>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</si>
  <si>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</si>
  <si>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</si>
  <si>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</si>
  <si>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</si>
  <si>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</si>
  <si>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</si>
  <si>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</si>
  <si>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</si>
  <si>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</si>
  <si>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</si>
  <si>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</si>
  <si>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</si>
  <si>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</si>
  <si>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</si>
  <si>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</si>
  <si>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</si>
  <si>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</si>
  <si>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</si>
  <si>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</si>
  <si>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</si>
  <si>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</si>
  <si>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</si>
  <si>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</si>
  <si>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</si>
  <si>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</si>
  <si>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</si>
  <si>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</si>
  <si>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</si>
  <si>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</si>
  <si>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</si>
  <si>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</si>
  <si>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</si>
  <si>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</si>
  <si>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</si>
  <si>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</si>
  <si>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</si>
  <si>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</si>
  <si>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</si>
  <si>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</si>
  <si>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</si>
  <si>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</si>
  <si>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</si>
  <si>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</si>
  <si>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</si>
  <si>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</si>
  <si>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</si>
  <si>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</si>
  <si>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</si>
  <si>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</si>
  <si>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</si>
  <si>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</si>
  <si>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</si>
  <si>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</si>
  <si>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</si>
  <si>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</si>
  <si>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</si>
  <si>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</si>
  <si>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</si>
  <si>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</si>
  <si>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</si>
  <si>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</si>
  <si>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</si>
  <si>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</si>
  <si>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</si>
  <si>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</si>
  <si>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</si>
  <si>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</si>
  <si>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</si>
  <si>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</si>
  <si>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</si>
  <si>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</si>
  <si>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</si>
  <si>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</si>
  <si>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</si>
  <si>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</si>
  <si>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</si>
  <si>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</si>
  <si>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</si>
  <si>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</si>
  <si>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</si>
  <si>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</si>
  <si>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</si>
  <si>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</si>
  <si>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</si>
  <si>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</si>
  <si>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</si>
  <si>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</si>
  <si>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</si>
  <si>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</si>
  <si>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</si>
  <si>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</si>
  <si>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</si>
  <si>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</si>
  <si>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</si>
  <si>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</si>
  <si>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</si>
  <si>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</si>
  <si>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</si>
  <si>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</si>
  <si>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</si>
  <si>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</si>
  <si>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</si>
  <si>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</si>
  <si>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</si>
  <si>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</si>
  <si>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</si>
  <si>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</si>
  <si>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</si>
  <si>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</si>
  <si>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</si>
  <si>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</si>
  <si>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</si>
  <si>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</si>
  <si>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</si>
  <si>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</si>
  <si>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</si>
  <si>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</si>
  <si>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</si>
  <si>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</si>
  <si>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</si>
  <si>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</si>
  <si>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</si>
  <si>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</si>
  <si>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</si>
  <si>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</si>
  <si>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</si>
  <si>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</si>
  <si>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</si>
  <si>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</si>
  <si>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</si>
  <si>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</si>
  <si>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</si>
  <si>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</si>
  <si>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</si>
  <si>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</si>
  <si>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</si>
  <si>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</si>
  <si>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</si>
  <si>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</si>
  <si>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</si>
  <si>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</si>
  <si>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</si>
  <si>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</si>
  <si>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</si>
  <si>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</si>
  <si>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</si>
  <si>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</si>
  <si>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</si>
  <si>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</si>
  <si>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</si>
  <si>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</si>
  <si>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</si>
  <si>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</si>
  <si>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</si>
  <si>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</si>
  <si>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</si>
  <si>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</si>
  <si>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</si>
  <si>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</si>
  <si>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</si>
  <si>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</si>
  <si>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</si>
  <si>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</si>
  <si>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</si>
  <si>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</si>
  <si>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</si>
  <si>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</si>
  <si>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</si>
  <si>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</si>
  <si>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</si>
  <si>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</si>
  <si>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</si>
  <si>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</si>
  <si>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</si>
  <si>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</si>
  <si>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</si>
  <si>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</si>
  <si>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</si>
  <si>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</si>
  <si>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</si>
  <si>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</si>
  <si>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</si>
  <si>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</si>
  <si>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</si>
  <si>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</si>
  <si>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</si>
  <si>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</si>
  <si>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</si>
  <si>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</si>
  <si>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</si>
  <si>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</si>
  <si>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</si>
  <si>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</si>
  <si>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</si>
  <si>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</si>
  <si>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</si>
  <si>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</si>
  <si>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</si>
  <si>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</si>
  <si>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</si>
  <si>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</si>
  <si>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</si>
  <si>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</si>
  <si>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</si>
  <si>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</si>
  <si>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</si>
  <si>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</si>
  <si>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</si>
  <si>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</si>
  <si>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</si>
  <si>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</si>
  <si>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</si>
  <si>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</si>
  <si>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</si>
  <si>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</si>
  <si>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</si>
  <si>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</si>
  <si>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</si>
  <si>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</si>
  <si>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</si>
  <si>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</si>
  <si>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</si>
  <si>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</si>
  <si>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</si>
  <si>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</si>
  <si>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</si>
  <si>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</si>
  <si>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AMBIKCO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</si>
  <si>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</si>
  <si>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</si>
  <si>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</si>
  <si>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</si>
  <si>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</si>
  <si>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</si>
  <si>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</si>
  <si>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</si>
  <si>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</si>
  <si>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</si>
  <si>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</si>
  <si>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</si>
  <si>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</si>
  <si>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</si>
  <si>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</si>
  <si>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</si>
  <si>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</si>
  <si>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</si>
  <si>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</si>
  <si>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</si>
  <si>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</si>
  <si>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</si>
  <si>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</si>
  <si>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</si>
  <si>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</si>
  <si>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</si>
  <si>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550-560</t>
  </si>
  <si>
    <t>Profiit of Rs.11/-</t>
  </si>
  <si>
    <t>LTIM</t>
  </si>
  <si>
    <t>SHRIRAMFIN</t>
  </si>
  <si>
    <t>NSE</t>
  </si>
  <si>
    <t>780-800</t>
  </si>
  <si>
    <t>870-900</t>
  </si>
  <si>
    <t>3300-3400</t>
  </si>
  <si>
    <t>360ONE</t>
  </si>
  <si>
    <t>825-850</t>
  </si>
  <si>
    <t>900-950</t>
  </si>
  <si>
    <t>180-185</t>
  </si>
  <si>
    <t>1650-1700</t>
  </si>
  <si>
    <t>Profit of Rs.23/-</t>
  </si>
  <si>
    <t>180-220</t>
  </si>
  <si>
    <t>6000-6300</t>
  </si>
  <si>
    <t>1200-1220</t>
  </si>
  <si>
    <t>BEML</t>
  </si>
  <si>
    <t>LEMONTREE</t>
  </si>
  <si>
    <t>PPLPHARMA</t>
  </si>
  <si>
    <t>RAINBOW</t>
  </si>
  <si>
    <t>UCOBANK</t>
  </si>
  <si>
    <t>540-550</t>
  </si>
  <si>
    <t>Profit of Rs.8/-</t>
  </si>
  <si>
    <t>670-680</t>
  </si>
  <si>
    <t>57-58</t>
  </si>
  <si>
    <t>2750-2780</t>
  </si>
  <si>
    <t>Loss of Rs.7/-</t>
  </si>
  <si>
    <t>MARUTI 8500 CE APR</t>
  </si>
  <si>
    <t>278-285</t>
  </si>
  <si>
    <t>3200-3300</t>
  </si>
  <si>
    <t>2500-2600</t>
  </si>
  <si>
    <t>Profit of Rs.175/-</t>
  </si>
  <si>
    <t>3500-3600</t>
  </si>
  <si>
    <t>Profit of Rs.35/-</t>
  </si>
  <si>
    <t>105-110</t>
  </si>
  <si>
    <t xml:space="preserve"> LUPIN APR FUT</t>
  </si>
  <si>
    <t>Sell</t>
  </si>
  <si>
    <t xml:space="preserve">NIFTY 18000 CE 27 APR </t>
  </si>
  <si>
    <t>NIFTY 17450 PE APR</t>
  </si>
  <si>
    <t>80-100</t>
  </si>
  <si>
    <t xml:space="preserve">BANKNIFTY 40900 PE 6-APR </t>
  </si>
  <si>
    <t>300-350</t>
  </si>
  <si>
    <t>NIRMAN</t>
  </si>
  <si>
    <t>Nirman Agri Gentics Ltd</t>
  </si>
  <si>
    <t>Retail Research Technical Calls &amp; Fundamental Performance Report for the month of Apr-2023</t>
  </si>
  <si>
    <t>Loss of Rs.24/-</t>
  </si>
  <si>
    <t>Loss of Rs.111/-</t>
  </si>
  <si>
    <t>Profit of Rs.13/-</t>
  </si>
  <si>
    <t>LALPATHLAB APR FUT</t>
  </si>
  <si>
    <t>1800-1760</t>
  </si>
  <si>
    <t>BATAINDIA 1420 CE APR</t>
  </si>
  <si>
    <t>50-60</t>
  </si>
  <si>
    <t>NIFTY APR FUT</t>
  </si>
  <si>
    <t>17400-17300</t>
  </si>
  <si>
    <t>NIFTY 17400 PE 27-APR</t>
  </si>
  <si>
    <t>Profit of Rs.135/-</t>
  </si>
  <si>
    <t>Profit of Rs.8.75/-</t>
  </si>
  <si>
    <t>Profit of Rs.335/-</t>
  </si>
  <si>
    <t>GUJGASLTD APR FUT</t>
  </si>
  <si>
    <t>490-495</t>
  </si>
  <si>
    <t xml:space="preserve">IGL </t>
  </si>
  <si>
    <t>475-485</t>
  </si>
  <si>
    <t xml:space="preserve">ARVIND </t>
  </si>
  <si>
    <t>95-97</t>
  </si>
  <si>
    <t>TRANSPACT</t>
  </si>
  <si>
    <t>452.5-467.5</t>
  </si>
  <si>
    <t>500-530</t>
  </si>
  <si>
    <t>GRSE</t>
  </si>
  <si>
    <t>450-470</t>
  </si>
  <si>
    <t>BANKNIFTY 41100 PE 13-APR</t>
  </si>
  <si>
    <t>250-350</t>
  </si>
  <si>
    <t>COLPAL APR FUT</t>
  </si>
  <si>
    <t>1560-1570</t>
  </si>
  <si>
    <t>Profit of Rs.16.5/-</t>
  </si>
  <si>
    <t>Profit of Rs.4-</t>
  </si>
  <si>
    <t>390-410</t>
  </si>
  <si>
    <t>440-460</t>
  </si>
  <si>
    <t>ULTRACEMCO 8000 CE APR</t>
  </si>
  <si>
    <t>Profit of Rs.20/-</t>
  </si>
  <si>
    <t>Loss of Rs.50/-</t>
  </si>
  <si>
    <t>Loss of Rs.137/-</t>
  </si>
  <si>
    <t>SIEMENS APR FUT</t>
  </si>
  <si>
    <t>3410-3440</t>
  </si>
  <si>
    <t>TATACONSUM 725 CE APR</t>
  </si>
  <si>
    <t>13-17</t>
  </si>
  <si>
    <t>MULTIPLIER SHARE &amp; STOCK ADVISORS PRIVATE LIMITED</t>
  </si>
  <si>
    <t>STANCAP</t>
  </si>
  <si>
    <t>MARUTI 8700 CE APR</t>
  </si>
  <si>
    <t>160-200</t>
  </si>
  <si>
    <t>Profit of Rs.24.5/-</t>
  </si>
  <si>
    <t>112-116</t>
  </si>
  <si>
    <t>170-220</t>
  </si>
  <si>
    <t>BANKNIFTY 42500 CE 27-APR</t>
  </si>
  <si>
    <t>260-270</t>
  </si>
  <si>
    <t>BANKNIFTY 42600 CE 20-APR</t>
  </si>
  <si>
    <t>165-170</t>
  </si>
  <si>
    <t>180-190</t>
  </si>
  <si>
    <t>1000-1035</t>
  </si>
  <si>
    <t>1150-1200</t>
  </si>
  <si>
    <t>243.5-253.5</t>
  </si>
  <si>
    <t>280-290</t>
  </si>
  <si>
    <t>KOLTEPATIL</t>
  </si>
  <si>
    <t>890-896</t>
  </si>
  <si>
    <t>930-950</t>
  </si>
  <si>
    <t>Profit of Rs.30.5/-</t>
  </si>
  <si>
    <t>ISH TRAVEL &amp; TOURS PRIVATE LIMITED</t>
  </si>
  <si>
    <t>SVJ</t>
  </si>
  <si>
    <t>ANKIT MAHENDRABHAI PARLESHA</t>
  </si>
  <si>
    <t>Profit of Rs.5.75/-</t>
  </si>
  <si>
    <t>Loss of Rs.3.25/-</t>
  </si>
  <si>
    <t>3400-3430</t>
  </si>
  <si>
    <t>M&amp;M APR FUT</t>
  </si>
  <si>
    <t>1240-1250</t>
  </si>
  <si>
    <t>SVPHOUSING</t>
  </si>
  <si>
    <t>VIVEK KUMAR BHAUKA</t>
  </si>
  <si>
    <t>NIRAJ RAJNIKANT SHAH</t>
  </si>
  <si>
    <t>MANSI SHARES &amp; STOCK ADVISORS PVT LTD</t>
  </si>
  <si>
    <t>Loss of Rs.100/-</t>
  </si>
  <si>
    <t>Profit of Rs.8.5/-</t>
  </si>
  <si>
    <t>Profit of Rs.7.5/-</t>
  </si>
  <si>
    <t>Loss of Rs.5.1/-</t>
  </si>
  <si>
    <t>ICICIBANK 900 CE APR</t>
  </si>
  <si>
    <t>11.5-12.5</t>
  </si>
  <si>
    <t>20-25</t>
  </si>
  <si>
    <t xml:space="preserve">MARUTI 8700 CE APR </t>
  </si>
  <si>
    <t>110-114</t>
  </si>
  <si>
    <t>311-313</t>
  </si>
  <si>
    <t>325-330</t>
  </si>
  <si>
    <t>758-762</t>
  </si>
  <si>
    <t>RELIANCE 2360 CE APR</t>
  </si>
  <si>
    <t>27-28</t>
  </si>
  <si>
    <t>45-55</t>
  </si>
  <si>
    <t>Loss of Rs.46.5/-</t>
  </si>
  <si>
    <t>1533-1536</t>
  </si>
  <si>
    <t>1570-1600</t>
  </si>
  <si>
    <t>GALACTICO</t>
  </si>
  <si>
    <t>GOPAIST</t>
  </si>
  <si>
    <t>HEMA JAYPRAKASH BHAVSAR</t>
  </si>
  <si>
    <t>PANAFIC</t>
  </si>
  <si>
    <t>ALGOQUANT FINTECH LIMITED .</t>
  </si>
  <si>
    <t>SERA</t>
  </si>
  <si>
    <t>SHASHIJIT</t>
  </si>
  <si>
    <t>ANIL LAXMICHAND SHAH</t>
  </si>
  <si>
    <t>KIRAN ANIL SHAH</t>
  </si>
  <si>
    <t>BONANZA COMMODITY BROKERS PRIVATE LIMITED</t>
  </si>
  <si>
    <t>AXITA</t>
  </si>
  <si>
    <t>Axita Cotton Limited</t>
  </si>
  <si>
    <t>GRAVITON RESEARCH CAPITAL LLP</t>
  </si>
  <si>
    <t>SANGITABEN GOPIKUMAR KHANT</t>
  </si>
  <si>
    <t>Profit of Rs.16/-</t>
  </si>
  <si>
    <t>ULTRACEMCO 7400 PE APR</t>
  </si>
  <si>
    <t>55-65</t>
  </si>
  <si>
    <t>10-1.0</t>
  </si>
  <si>
    <t>2330-2336</t>
  </si>
  <si>
    <t>2450-2500</t>
  </si>
  <si>
    <t>41.8-41.90</t>
  </si>
  <si>
    <t>43.5-44</t>
  </si>
  <si>
    <t>NIFTY 17750 CE 27-APR</t>
  </si>
  <si>
    <t>44-48</t>
  </si>
  <si>
    <t>90-110</t>
  </si>
  <si>
    <t>AVANCE</t>
  </si>
  <si>
    <t>SUNAYANA INVESTMENT COMPANY LIMITED</t>
  </si>
  <si>
    <t>WONDERLAND SUPPLIERS PRIVATE LIMITED</t>
  </si>
  <si>
    <t>BNL</t>
  </si>
  <si>
    <t>B B COMMERCIAL LTD</t>
  </si>
  <si>
    <t>RUPSI BEDI</t>
  </si>
  <si>
    <t>COSYN</t>
  </si>
  <si>
    <t>ASCENT FINSERV</t>
  </si>
  <si>
    <t>POOJA ANNASAHEB FAND</t>
  </si>
  <si>
    <t>DELTA</t>
  </si>
  <si>
    <t>SANKAR S</t>
  </si>
  <si>
    <t>EASUN</t>
  </si>
  <si>
    <t>UMA EXPORTS LIMITED</t>
  </si>
  <si>
    <t>VIPUL DILEEP LATHI</t>
  </si>
  <si>
    <t>GGL</t>
  </si>
  <si>
    <t>RAMJOT MOONDRA</t>
  </si>
  <si>
    <t>YACOOBALI AIYUB MOHAMMED</t>
  </si>
  <si>
    <t>COMMENDAM INVESTMENTS PVT LTD</t>
  </si>
  <si>
    <t>GOLKONDA</t>
  </si>
  <si>
    <t>VEENA GUPTA</t>
  </si>
  <si>
    <t>VIVEK KANDA</t>
  </si>
  <si>
    <t>MADHURUNGTA</t>
  </si>
  <si>
    <t>GREENCREST</t>
  </si>
  <si>
    <t>AMARNATH JAGDEO MISHRA</t>
  </si>
  <si>
    <t>SHWETA RATHORE</t>
  </si>
  <si>
    <t>HPBL</t>
  </si>
  <si>
    <t>ISOTECH TIE UP PRIVATE LIMITED</t>
  </si>
  <si>
    <t>ALTO POLYMERS PRIVATE LIMITED</t>
  </si>
  <si>
    <t>PREMSYN</t>
  </si>
  <si>
    <t>DEEPINDER SINGH POONIAN</t>
  </si>
  <si>
    <t>RAJPACK</t>
  </si>
  <si>
    <t>DEEPAK JAIN</t>
  </si>
  <si>
    <t>TINA JAIN</t>
  </si>
  <si>
    <t>RCL</t>
  </si>
  <si>
    <t>NILRATAN DATTA</t>
  </si>
  <si>
    <t>ZEAL HARIVADAN SHAH</t>
  </si>
  <si>
    <t>NNM SECURITIES PVT LTD</t>
  </si>
  <si>
    <t>AMRISH KIRTILAL SHAH</t>
  </si>
  <si>
    <t>SRUSTEELS</t>
  </si>
  <si>
    <t>SUDARSHAN</t>
  </si>
  <si>
    <t>NEELAM SETHIA</t>
  </si>
  <si>
    <t>SUPERTEX</t>
  </si>
  <si>
    <t>MAMTA RAKESH NAHAR</t>
  </si>
  <si>
    <t>AMRIT L GANDHI (HUF)</t>
  </si>
  <si>
    <t>ARFAT MOHDMADALI MERCHANT</t>
  </si>
  <si>
    <t>ACE HOUSING AND CONSTRUCTION LIMITED</t>
  </si>
  <si>
    <t>JITENDRA LAXMICHANDJI GANDHI</t>
  </si>
  <si>
    <t>PRAVINBHAI LAKHABHAI PARMAR</t>
  </si>
  <si>
    <t>TRINA DEVANG VYAS</t>
  </si>
  <si>
    <t>NITINKUMAR LALJI BHAI BHARVAD</t>
  </si>
  <si>
    <t>FORUM MUKESH MEHTA</t>
  </si>
  <si>
    <t>MANISH JETHABHAI BHASKAR</t>
  </si>
  <si>
    <t>SHERWOOD SECURITIES PVT LTD</t>
  </si>
  <si>
    <t>NARMADABEN PRAVINBHAI PARMAR</t>
  </si>
  <si>
    <t>RATHOD HARSHADKUMAR</t>
  </si>
  <si>
    <t>PARTH RAJANIKANT PANDYA</t>
  </si>
  <si>
    <t>SVP BUILDERS INDIA LIMITED</t>
  </si>
  <si>
    <t>SWORDEDGE</t>
  </si>
  <si>
    <t>VIKASHKUMAR JAIN</t>
  </si>
  <si>
    <t>BHAVIN SHAILESH KAMANI</t>
  </si>
  <si>
    <t>JENISHA JAYESH MEHTA</t>
  </si>
  <si>
    <t>UMESH NARAYAN</t>
  </si>
  <si>
    <t>VIRAT</t>
  </si>
  <si>
    <t>H.M.INVESTMENTS(UK) LIMITED</t>
  </si>
  <si>
    <t>BRAHM PRECISION MATERIALS PVT LTD</t>
  </si>
  <si>
    <t>ELECTHERM</t>
  </si>
  <si>
    <t>Electrotherm (India) Ltd</t>
  </si>
  <si>
    <t>GSLSU</t>
  </si>
  <si>
    <t>Global Surfaces Limited</t>
  </si>
  <si>
    <t>SW CAPITAL PRIVATE LIMITED</t>
  </si>
  <si>
    <t>KECL</t>
  </si>
  <si>
    <t>Kirloskar Electric Co Ltd</t>
  </si>
  <si>
    <t>LIBERTSHOE</t>
  </si>
  <si>
    <t>Liberty Shoes Ltd</t>
  </si>
  <si>
    <t>Lux Industries Limited</t>
  </si>
  <si>
    <t>XTX MARKETS LLP</t>
  </si>
  <si>
    <t>QE SECURITIES</t>
  </si>
  <si>
    <t>NK SECURITIES RESEARCH PRIVATE LIMITED</t>
  </si>
  <si>
    <t>ADITYA JOSHI</t>
  </si>
  <si>
    <t>PNB-RE</t>
  </si>
  <si>
    <t>PNB Housing Fin Ltd.</t>
  </si>
  <si>
    <t>NIPPON INDIA MUTUAL FUND</t>
  </si>
  <si>
    <t>SECURCRED</t>
  </si>
  <si>
    <t>SecUR Credentials Limited</t>
  </si>
  <si>
    <t>NEERAJ YADAV</t>
  </si>
  <si>
    <t>SPECIALITY</t>
  </si>
  <si>
    <t>Speciality Rest Ltd</t>
  </si>
  <si>
    <t>FOREST VINCOM PRIVATE LIMITED</t>
  </si>
  <si>
    <t>NILKAMAL</t>
  </si>
  <si>
    <t>Nilkamal Limited</t>
  </si>
  <si>
    <t>M/S CELLO PEN &amp; STATIONARY PVT. LTD</t>
  </si>
  <si>
    <t>GOLDMAN SACHS INVESTMENTS MAURITIUS I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</si>
</sst>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6" fillId="0" borderId="0" applyNumberFormat="0" applyFill="0" applyBorder="0" applyAlignment="0" applyProtection="0"/>
    <xf numFmtId="0" fontId="1" fillId="0" borderId="0"/>
  </cellStyleXfs>
  <cellXfs count="398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9" fontId="1" fillId="7" borderId="1" xfId="0" applyNumberFormat="1" applyFont="1" applyFill="1" applyBorder="1" applyAlignment="1">
      <alignment horizontal="center"/>
    </xf>
    <xf numFmtId="168" fontId="1" fillId="7" borderId="1" xfId="0" applyNumberFormat="1" applyFont="1" applyFill="1" applyBorder="1" applyAlignment="1">
      <alignment horizontal="center" vertical="center" wrapText="1"/>
    </xf>
    <xf numFmtId="15" fontId="1" fillId="7" borderId="1" xfId="0" applyNumberFormat="1" applyFont="1" applyFill="1" applyBorder="1"/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0" borderId="0" xfId="0" applyFont="1" applyFill="1"/>
    <xf numFmtId="0" fontId="0" fillId="11" borderId="0" xfId="0" applyFill="1"/>
    <xf numFmtId="165" fontId="31" fillId="10" borderId="20" xfId="0" applyNumberFormat="1" applyFont="1" applyFill="1" applyBorder="1" applyAlignment="1">
      <alignment horizontal="center" vertical="center"/>
    </xf>
    <xf numFmtId="0" fontId="31" fillId="10" borderId="0" xfId="0" applyFont="1" applyFill="1"/>
    <xf numFmtId="0" fontId="31" fillId="10" borderId="20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0" borderId="20" xfId="0" applyNumberFormat="1" applyFont="1" applyFill="1" applyBorder="1" applyAlignment="1">
      <alignment horizontal="center" vertical="center"/>
    </xf>
    <xf numFmtId="166" fontId="32" fillId="10" borderId="20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 wrapText="1"/>
    </xf>
    <xf numFmtId="167" fontId="1" fillId="13" borderId="1" xfId="0" applyNumberFormat="1" applyFont="1" applyFill="1" applyBorder="1" applyAlignment="1">
      <alignment horizontal="center" vertical="center"/>
    </xf>
    <xf numFmtId="167" fontId="1" fillId="13" borderId="1" xfId="0" applyNumberFormat="1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/>
    </xf>
    <xf numFmtId="0" fontId="32" fillId="12" borderId="20" xfId="0" applyFont="1" applyFill="1" applyBorder="1" applyAlignment="1">
      <alignment horizontal="center" vertical="center"/>
    </xf>
    <xf numFmtId="0" fontId="35" fillId="11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0" borderId="0" xfId="0" applyNumberFormat="1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1" fillId="10" borderId="20" xfId="0" applyFont="1" applyFill="1" applyBorder="1"/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0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2" fontId="32" fillId="12" borderId="21" xfId="0" applyNumberFormat="1" applyFont="1" applyFill="1" applyBorder="1" applyAlignment="1">
      <alignment horizontal="center" vertical="center"/>
    </xf>
    <xf numFmtId="10" fontId="32" fillId="12" borderId="21" xfId="0" applyNumberFormat="1" applyFont="1" applyFill="1" applyBorder="1" applyAlignment="1">
      <alignment horizontal="center" vertical="center" wrapText="1"/>
    </xf>
    <xf numFmtId="16" fontId="32" fillId="12" borderId="21" xfId="0" applyNumberFormat="1" applyFont="1" applyFill="1" applyBorder="1" applyAlignment="1">
      <alignment horizontal="center" vertical="center"/>
    </xf>
    <xf numFmtId="15" fontId="31" fillId="10" borderId="21" xfId="0" applyNumberFormat="1" applyFont="1" applyFill="1" applyBorder="1" applyAlignment="1">
      <alignment horizontal="center" vertical="center"/>
    </xf>
    <xf numFmtId="0" fontId="32" fillId="10" borderId="21" xfId="0" applyFont="1" applyFill="1" applyBorder="1"/>
    <xf numFmtId="43" fontId="31" fillId="10" borderId="21" xfId="0" applyNumberFormat="1" applyFont="1" applyFill="1" applyBorder="1" applyAlignment="1">
      <alignment horizontal="center" vertical="top"/>
    </xf>
    <xf numFmtId="0" fontId="31" fillId="10" borderId="21" xfId="0" applyFont="1" applyFill="1" applyBorder="1" applyAlignment="1">
      <alignment horizontal="center" vertical="top"/>
    </xf>
    <xf numFmtId="165" fontId="37" fillId="10" borderId="20" xfId="0" applyNumberFormat="1" applyFont="1" applyFill="1" applyBorder="1" applyAlignment="1">
      <alignment horizontal="center" vertical="center"/>
    </xf>
    <xf numFmtId="0" fontId="37" fillId="10" borderId="20" xfId="0" applyFont="1" applyFill="1" applyBorder="1"/>
    <xf numFmtId="0" fontId="37" fillId="10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1" fillId="11" borderId="0" xfId="0" applyFont="1" applyFill="1"/>
    <xf numFmtId="0" fontId="1" fillId="15" borderId="0" xfId="0" applyFont="1" applyFill="1"/>
    <xf numFmtId="0" fontId="0" fillId="16" borderId="0" xfId="0" applyFill="1"/>
    <xf numFmtId="15" fontId="31" fillId="10" borderId="20" xfId="0" applyNumberFormat="1" applyFont="1" applyFill="1" applyBorder="1" applyAlignment="1">
      <alignment horizontal="center" vertical="center"/>
    </xf>
    <xf numFmtId="0" fontId="32" fillId="10" borderId="20" xfId="0" applyFont="1" applyFill="1" applyBorder="1"/>
    <xf numFmtId="43" fontId="31" fillId="10" borderId="20" xfId="0" applyNumberFormat="1" applyFont="1" applyFill="1" applyBorder="1" applyAlignment="1">
      <alignment horizontal="center" vertical="top"/>
    </xf>
    <xf numFmtId="0" fontId="31" fillId="10" borderId="20" xfId="0" applyFont="1" applyFill="1" applyBorder="1" applyAlignment="1">
      <alignment horizontal="center" vertical="top"/>
    </xf>
    <xf numFmtId="0" fontId="32" fillId="17" borderId="20" xfId="0" applyFont="1" applyFill="1" applyBorder="1" applyAlignment="1">
      <alignment horizontal="center" vertical="center"/>
    </xf>
    <xf numFmtId="165" fontId="31" fillId="18" borderId="20" xfId="0" applyNumberFormat="1" applyFont="1" applyFill="1" applyBorder="1" applyAlignment="1">
      <alignment horizontal="center" vertical="center"/>
    </xf>
    <xf numFmtId="0" fontId="31" fillId="18" borderId="20" xfId="0" applyFont="1" applyFill="1" applyBorder="1" applyAlignment="1">
      <alignment horizontal="center" vertical="center"/>
    </xf>
    <xf numFmtId="0" fontId="1" fillId="0" borderId="20" xfId="3" applyBorder="1"/>
    <xf numFmtId="2" fontId="1" fillId="0" borderId="20" xfId="3" applyNumberFormat="1" applyBorder="1"/>
    <xf numFmtId="2" fontId="32" fillId="12" borderId="20" xfId="0" applyNumberFormat="1" applyFont="1" applyFill="1" applyBorder="1" applyAlignment="1">
      <alignment horizontal="center" vertical="center"/>
    </xf>
    <xf numFmtId="10" fontId="32" fillId="12" borderId="20" xfId="0" applyNumberFormat="1" applyFont="1" applyFill="1" applyBorder="1" applyAlignment="1">
      <alignment horizontal="center" vertical="center" wrapText="1"/>
    </xf>
    <xf numFmtId="16" fontId="32" fillId="12" borderId="20" xfId="0" applyNumberFormat="1" applyFont="1" applyFill="1" applyBorder="1" applyAlignment="1">
      <alignment horizontal="center" vertical="center"/>
    </xf>
    <xf numFmtId="0" fontId="37" fillId="18" borderId="20" xfId="0" applyFont="1" applyFill="1" applyBorder="1" applyAlignment="1">
      <alignment horizontal="center" vertical="center"/>
    </xf>
    <xf numFmtId="2" fontId="37" fillId="18" borderId="20" xfId="0" applyNumberFormat="1" applyFont="1" applyFill="1" applyBorder="1" applyAlignment="1">
      <alignment horizontal="center" vertical="center"/>
    </xf>
    <xf numFmtId="166" fontId="37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 applyAlignment="1">
      <alignment horizontal="center" vertical="center"/>
    </xf>
    <xf numFmtId="0" fontId="31" fillId="18" borderId="20" xfId="0" applyFont="1" applyFill="1" applyBorder="1"/>
    <xf numFmtId="1" fontId="1" fillId="2" borderId="0" xfId="0" applyNumberFormat="1" applyFont="1" applyFill="1" applyAlignment="1">
      <alignment horizontal="center" vertical="center" wrapText="1"/>
    </xf>
    <xf numFmtId="0" fontId="31" fillId="19" borderId="20" xfId="0" applyFont="1" applyFill="1" applyBorder="1" applyAlignment="1">
      <alignment horizontal="center" vertical="center"/>
    </xf>
    <xf numFmtId="0" fontId="32" fillId="17" borderId="21" xfId="0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  <xf numFmtId="15" fontId="31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/>
    <xf numFmtId="43" fontId="31" fillId="18" borderId="20" xfId="0" applyNumberFormat="1" applyFont="1" applyFill="1" applyBorder="1" applyAlignment="1">
      <alignment horizontal="center" vertical="top"/>
    </xf>
    <xf numFmtId="0" fontId="31" fillId="18" borderId="20" xfId="0" applyFont="1" applyFill="1" applyBorder="1" applyAlignment="1">
      <alignment horizontal="center" vertical="top"/>
    </xf>
    <xf numFmtId="2" fontId="32" fillId="17" borderId="20" xfId="0" applyNumberFormat="1" applyFont="1" applyFill="1" applyBorder="1" applyAlignment="1">
      <alignment horizontal="center" vertical="center"/>
    </xf>
    <xf numFmtId="10" fontId="32" fillId="17" borderId="20" xfId="0" applyNumberFormat="1" applyFont="1" applyFill="1" applyBorder="1" applyAlignment="1">
      <alignment horizontal="center" vertical="center" wrapText="1"/>
    </xf>
    <xf numFmtId="16" fontId="32" fillId="17" borderId="20" xfId="0" applyNumberFormat="1" applyFont="1" applyFill="1" applyBorder="1" applyAlignment="1">
      <alignment horizontal="center" vertical="center"/>
    </xf>
    <xf numFmtId="0" fontId="31" fillId="20" borderId="20" xfId="0" applyFont="1" applyFill="1" applyBorder="1" applyAlignment="1">
      <alignment horizontal="center" vertical="center"/>
    </xf>
    <xf numFmtId="0" fontId="32" fillId="21" borderId="20" xfId="0" applyFont="1" applyFill="1" applyBorder="1" applyAlignment="1">
      <alignment horizontal="center" vertical="center"/>
    </xf>
    <xf numFmtId="0" fontId="31" fillId="18" borderId="21" xfId="0" applyFont="1" applyFill="1" applyBorder="1" applyAlignment="1">
      <alignment horizontal="center" vertical="center"/>
    </xf>
    <xf numFmtId="15" fontId="31" fillId="18" borderId="21" xfId="0" applyNumberFormat="1" applyFont="1" applyFill="1" applyBorder="1" applyAlignment="1">
      <alignment horizontal="center" vertical="center"/>
    </xf>
    <xf numFmtId="0" fontId="32" fillId="18" borderId="21" xfId="0" applyFont="1" applyFill="1" applyBorder="1"/>
    <xf numFmtId="43" fontId="31" fillId="18" borderId="21" xfId="0" applyNumberFormat="1" applyFont="1" applyFill="1" applyBorder="1" applyAlignment="1">
      <alignment horizontal="center" vertical="top"/>
    </xf>
    <xf numFmtId="0" fontId="31" fillId="18" borderId="21" xfId="0" applyFont="1" applyFill="1" applyBorder="1" applyAlignment="1">
      <alignment horizontal="center" vertical="top"/>
    </xf>
    <xf numFmtId="2" fontId="32" fillId="17" borderId="21" xfId="0" applyNumberFormat="1" applyFont="1" applyFill="1" applyBorder="1" applyAlignment="1">
      <alignment horizontal="center" vertical="center"/>
    </xf>
    <xf numFmtId="2" fontId="32" fillId="18" borderId="20" xfId="0" applyNumberFormat="1" applyFont="1" applyFill="1" applyBorder="1" applyAlignment="1">
      <alignment horizontal="center" vertical="center"/>
    </xf>
    <xf numFmtId="15" fontId="31" fillId="20" borderId="20" xfId="0" applyNumberFormat="1" applyFont="1" applyFill="1" applyBorder="1" applyAlignment="1">
      <alignment horizontal="center" vertical="center"/>
    </xf>
    <xf numFmtId="0" fontId="32" fillId="20" borderId="20" xfId="0" applyFont="1" applyFill="1" applyBorder="1"/>
    <xf numFmtId="43" fontId="31" fillId="20" borderId="20" xfId="0" applyNumberFormat="1" applyFont="1" applyFill="1" applyBorder="1" applyAlignment="1">
      <alignment horizontal="center" vertical="top"/>
    </xf>
    <xf numFmtId="0" fontId="31" fillId="20" borderId="20" xfId="0" applyFont="1" applyFill="1" applyBorder="1" applyAlignment="1">
      <alignment horizontal="center" vertical="top"/>
    </xf>
    <xf numFmtId="2" fontId="32" fillId="21" borderId="20" xfId="0" applyNumberFormat="1" applyFont="1" applyFill="1" applyBorder="1" applyAlignment="1">
      <alignment horizontal="center" vertical="center"/>
    </xf>
    <xf numFmtId="10" fontId="32" fillId="21" borderId="20" xfId="0" applyNumberFormat="1" applyFont="1" applyFill="1" applyBorder="1" applyAlignment="1">
      <alignment horizontal="center" vertical="center" wrapText="1"/>
    </xf>
    <xf numFmtId="16" fontId="37" fillId="0" borderId="20" xfId="0" applyNumberFormat="1" applyFont="1" applyBorder="1" applyAlignment="1">
      <alignment horizontal="center" vertical="center"/>
    </xf>
    <xf numFmtId="0" fontId="31" fillId="0" borderId="20" xfId="0" applyFont="1" applyBorder="1"/>
    <xf numFmtId="0" fontId="32" fillId="0" borderId="20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2" fontId="37" fillId="0" borderId="20" xfId="0" applyNumberFormat="1" applyFont="1" applyBorder="1" applyAlignment="1">
      <alignment horizontal="center" vertical="center"/>
    </xf>
    <xf numFmtId="166" fontId="37" fillId="0" borderId="20" xfId="0" applyNumberFormat="1" applyFont="1" applyBorder="1" applyAlignment="1">
      <alignment horizontal="center" vertical="center"/>
    </xf>
    <xf numFmtId="0" fontId="31" fillId="0" borderId="0" xfId="0" applyFont="1"/>
    <xf numFmtId="0" fontId="31" fillId="0" borderId="0" xfId="0" applyFont="1" applyAlignment="1">
      <alignment horizontal="center" vertical="center"/>
    </xf>
    <xf numFmtId="165" fontId="31" fillId="0" borderId="0" xfId="0" applyNumberFormat="1" applyFont="1" applyAlignment="1">
      <alignment horizontal="center" vertical="center"/>
    </xf>
    <xf numFmtId="0" fontId="31" fillId="19" borderId="20" xfId="0" applyFont="1" applyFill="1" applyBorder="1"/>
    <xf numFmtId="0" fontId="32" fillId="19" borderId="20" xfId="0" applyFont="1" applyFill="1" applyBorder="1" applyAlignment="1">
      <alignment horizontal="center" vertical="center"/>
    </xf>
    <xf numFmtId="0" fontId="0" fillId="11" borderId="20" xfId="0" applyFill="1" applyBorder="1"/>
    <xf numFmtId="16" fontId="37" fillId="19" borderId="20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16" fontId="32" fillId="17" borderId="21" xfId="0" applyNumberFormat="1" applyFont="1" applyFill="1" applyBorder="1" applyAlignment="1">
      <alignment horizontal="center" vertical="center"/>
    </xf>
    <xf numFmtId="16" fontId="32" fillId="21" borderId="21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2" fontId="1" fillId="0" borderId="6" xfId="0" applyNumberFormat="1" applyFont="1" applyBorder="1" applyAlignment="1">
      <alignment horizontal="center" vertical="center" wrapText="1"/>
    </xf>
    <xf numFmtId="0" fontId="31" fillId="11" borderId="20" xfId="0" applyFont="1" applyFill="1" applyBorder="1" applyAlignment="1">
      <alignment horizontal="center" vertical="center"/>
    </xf>
    <xf numFmtId="0" fontId="31" fillId="11" borderId="20" xfId="0" applyFont="1" applyFill="1" applyBorder="1"/>
    <xf numFmtId="2" fontId="37" fillId="10" borderId="20" xfId="0" applyNumberFormat="1" applyFont="1" applyFill="1" applyBorder="1" applyAlignment="1">
      <alignment horizontal="center" vertical="center"/>
    </xf>
    <xf numFmtId="166" fontId="37" fillId="10" borderId="20" xfId="0" applyNumberFormat="1" applyFont="1" applyFill="1" applyBorder="1" applyAlignment="1">
      <alignment horizontal="center" vertical="center"/>
    </xf>
    <xf numFmtId="0" fontId="31" fillId="22" borderId="20" xfId="0" applyFont="1" applyFill="1" applyBorder="1" applyAlignment="1">
      <alignment horizontal="center" vertical="center"/>
    </xf>
    <xf numFmtId="165" fontId="31" fillId="20" borderId="20" xfId="0" applyNumberFormat="1" applyFont="1" applyFill="1" applyBorder="1" applyAlignment="1">
      <alignment horizontal="center" vertical="center"/>
    </xf>
    <xf numFmtId="0" fontId="31" fillId="20" borderId="20" xfId="0" applyFont="1" applyFill="1" applyBorder="1"/>
    <xf numFmtId="0" fontId="31" fillId="22" borderId="20" xfId="0" applyFont="1" applyFill="1" applyBorder="1"/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0" fontId="37" fillId="20" borderId="20" xfId="0" applyFont="1" applyFill="1" applyBorder="1" applyAlignment="1">
      <alignment horizontal="center" vertical="center"/>
    </xf>
    <xf numFmtId="2" fontId="37" fillId="20" borderId="20" xfId="0" applyNumberFormat="1" applyFont="1" applyFill="1" applyBorder="1" applyAlignment="1">
      <alignment horizontal="center" vertical="center"/>
    </xf>
    <xf numFmtId="166" fontId="37" fillId="20" borderId="20" xfId="0" applyNumberFormat="1" applyFont="1" applyFill="1" applyBorder="1" applyAlignment="1">
      <alignment horizontal="center" vertical="center"/>
    </xf>
    <xf numFmtId="16" fontId="37" fillId="0" borderId="0" xfId="0" applyNumberFormat="1" applyFont="1" applyAlignment="1">
      <alignment horizontal="center" vertical="center"/>
    </xf>
    <xf numFmtId="0" fontId="32" fillId="10" borderId="0" xfId="0" applyFont="1" applyFill="1" applyAlignment="1">
      <alignment horizontal="center" vertical="center"/>
    </xf>
    <xf numFmtId="0" fontId="32" fillId="0" borderId="0" xfId="0" applyFont="1" applyAlignment="1">
      <alignment horizontal="center" vertical="center"/>
    </xf>
    <xf numFmtId="16" fontId="37" fillId="22" borderId="20" xfId="0" applyNumberFormat="1" applyFont="1" applyFill="1" applyBorder="1" applyAlignment="1">
      <alignment horizontal="center" vertical="center"/>
    </xf>
    <xf numFmtId="0" fontId="32" fillId="22" borderId="20" xfId="0" applyFont="1" applyFill="1" applyBorder="1" applyAlignment="1">
      <alignment horizontal="center" vertical="center"/>
    </xf>
    <xf numFmtId="166" fontId="32" fillId="18" borderId="20" xfId="0" applyNumberFormat="1" applyFont="1" applyFill="1" applyBorder="1" applyAlignment="1">
      <alignment horizontal="center" vertical="center"/>
    </xf>
    <xf numFmtId="16" fontId="32" fillId="21" borderId="20" xfId="0" applyNumberFormat="1" applyFont="1" applyFill="1" applyBorder="1" applyAlignment="1">
      <alignment horizontal="center" vertical="center"/>
    </xf>
    <xf numFmtId="166" fontId="32" fillId="20" borderId="20" xfId="0" applyNumberFormat="1" applyFont="1" applyFill="1" applyBorder="1" applyAlignment="1">
      <alignment horizontal="center" vertical="center"/>
    </xf>
    <xf numFmtId="0" fontId="37" fillId="22" borderId="20" xfId="0" applyFont="1" applyFill="1" applyBorder="1" applyAlignment="1">
      <alignment horizontal="center" vertical="center"/>
    </xf>
    <xf numFmtId="0" fontId="31" fillId="20" borderId="20" xfId="0" applyFont="1" applyFill="1" applyBorder="1" applyAlignment="1">
      <alignment horizontal="center"/>
    </xf>
    <xf numFmtId="3" fontId="24" fillId="2" borderId="0" xfId="0" applyNumberFormat="1" applyFont="1" applyFill="1"/>
    <xf numFmtId="16" fontId="37" fillId="11" borderId="20" xfId="0" applyNumberFormat="1" applyFont="1" applyFill="1" applyBorder="1" applyAlignment="1">
      <alignment horizontal="center" vertical="center"/>
    </xf>
    <xf numFmtId="16" fontId="37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0" fontId="31" fillId="23" borderId="20" xfId="0" applyFont="1" applyFill="1" applyBorder="1" applyAlignment="1">
      <alignment horizontal="center" vertical="center"/>
    </xf>
    <xf numFmtId="165" fontId="31" fillId="23" borderId="20" xfId="0" applyNumberFormat="1" applyFont="1" applyFill="1" applyBorder="1" applyAlignment="1">
      <alignment horizontal="center" vertical="center"/>
    </xf>
    <xf numFmtId="0" fontId="37" fillId="24" borderId="20" xfId="0" applyFont="1" applyFill="1" applyBorder="1"/>
    <xf numFmtId="0" fontId="37" fillId="24" borderId="20" xfId="0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  <xf numFmtId="2" fontId="32" fillId="25" borderId="20" xfId="0" applyNumberFormat="1" applyFont="1" applyFill="1" applyBorder="1" applyAlignment="1">
      <alignment horizontal="center" vertical="center"/>
    </xf>
    <xf numFmtId="10" fontId="32" fillId="25" borderId="20" xfId="0" applyNumberFormat="1" applyFont="1" applyFill="1" applyBorder="1" applyAlignment="1">
      <alignment horizontal="center" vertical="center" wrapText="1"/>
    </xf>
    <xf numFmtId="0" fontId="32" fillId="25" borderId="21" xfId="0" applyFont="1" applyFill="1" applyBorder="1" applyAlignment="1">
      <alignment horizontal="center" vertical="center"/>
    </xf>
    <xf numFmtId="16" fontId="32" fillId="25" borderId="21" xfId="0" applyNumberFormat="1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  <xf numFmtId="0" fontId="32" fillId="21" borderId="22" xfId="0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16" fontId="32" fillId="21" borderId="22" xfId="0" applyNumberFormat="1" applyFont="1" applyFill="1" applyBorder="1" applyAlignment="1">
      <alignment horizontal="center" vertical="center"/>
    </xf>
    <xf numFmtId="16" fontId="32" fillId="21" borderId="21" xfId="0" applyNumberFormat="1" applyFont="1" applyFill="1" applyBorder="1" applyAlignment="1">
      <alignment horizontal="center" vertical="center"/>
    </xf>
    <xf numFmtId="16" fontId="37" fillId="11" borderId="22" xfId="0" applyNumberFormat="1" applyFont="1" applyFill="1" applyBorder="1" applyAlignment="1">
      <alignment horizontal="center" vertical="center"/>
    </xf>
    <xf numFmtId="16" fontId="37" fillId="11" borderId="21" xfId="0" applyNumberFormat="1" applyFont="1" applyFill="1" applyBorder="1" applyAlignment="1">
      <alignment horizontal="center" vertical="center"/>
    </xf>
    <xf numFmtId="0" fontId="31" fillId="11" borderId="22" xfId="0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0" fontId="32" fillId="12" borderId="22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31" fillId="22" borderId="22" xfId="0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center" vertical="center"/>
    </xf>
    <xf numFmtId="16" fontId="37" fillId="22" borderId="22" xfId="0" applyNumberFormat="1" applyFont="1" applyFill="1" applyBorder="1" applyAlignment="1">
      <alignment horizontal="center" vertical="center"/>
    </xf>
    <xf numFmtId="16" fontId="37" fillId="22" borderId="21" xfId="0" applyNumberFormat="1" applyFont="1" applyFill="1" applyBorder="1" applyAlignment="1">
      <alignment horizontal="center" vertical="center"/>
    </xf>
    <xf numFmtId="0" fontId="32" fillId="22" borderId="22" xfId="0" applyFont="1" applyFill="1" applyBorder="1" applyAlignment="1">
      <alignment horizontal="center" vertical="center"/>
    </xf>
    <xf numFmtId="0" fontId="32" fillId="22" borderId="21" xfId="0" applyFont="1" applyFill="1" applyBorder="1" applyAlignment="1">
      <alignment horizontal="center" vertical="center"/>
    </xf>
  </cellXfs>
  <cellStyles count="4">
    <cellStyle name="Hyperlink" xfId="2" builtinId="8"/>
    <cellStyle name="Normal" xfId="0" builtinId="0"/>
    <cellStyle name="Normal 7" xfId="1"/>
    <cellStyle name="Normal 7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208</xdr:row>
      <xdr:rowOff>0</xdr:rowOff>
    </xdr:from>
    <xdr:to>
      <xdr:col>11</xdr:col>
      <xdr:colOff>123825</xdr:colOff>
      <xdr:row>222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214</xdr:row>
      <xdr:rowOff>89647</xdr:rowOff>
    </xdr:from>
    <xdr:to>
      <xdr:col>4</xdr:col>
      <xdr:colOff>605118</xdr:colOff>
      <xdr:row>219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topLeftCell="A4" workbookViewId="0">
      <selection activeCell="C25" sqref="C25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45037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6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6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7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6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6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8"/>
  <sheetViews>
    <sheetView zoomScale="85" zoomScaleNormal="85" workbookViewId="0">
      <pane ySplit="10" topLeftCell="A11" activePane="bottomLeft" state="frozen"/>
      <selection activeCell="B10" sqref="B10:M216"/>
      <selection pane="bottomLeft" activeCell="E22" sqref="E22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9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45037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72" t="s">
        <v>16</v>
      </c>
      <c r="B9" s="374" t="s">
        <v>17</v>
      </c>
      <c r="C9" s="374" t="s">
        <v>18</v>
      </c>
      <c r="D9" s="374" t="s">
        <v>19</v>
      </c>
      <c r="E9" s="23" t="s">
        <v>20</v>
      </c>
      <c r="F9" s="23" t="s">
        <v>21</v>
      </c>
      <c r="G9" s="369" t="s">
        <v>22</v>
      </c>
      <c r="H9" s="370"/>
      <c r="I9" s="371"/>
      <c r="J9" s="369" t="s">
        <v>23</v>
      </c>
      <c r="K9" s="370"/>
      <c r="L9" s="371"/>
      <c r="M9" s="23"/>
      <c r="N9" s="24"/>
      <c r="O9" s="24"/>
      <c r="P9" s="24"/>
    </row>
    <row r="10" spans="1:16" ht="59.25" customHeight="1">
      <c r="A10" s="373"/>
      <c r="B10" s="375"/>
      <c r="C10" s="375"/>
      <c r="D10" s="375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45043</v>
      </c>
      <c r="E11" s="32">
        <v>17655.8</v>
      </c>
      <c r="F11" s="32">
        <v>17663.916666666668</v>
      </c>
      <c r="G11" s="33">
        <v>17602.833333333336</v>
      </c>
      <c r="H11" s="33">
        <v>17549.866666666669</v>
      </c>
      <c r="I11" s="33">
        <v>17488.783333333336</v>
      </c>
      <c r="J11" s="33">
        <v>17716.883333333335</v>
      </c>
      <c r="K11" s="33">
        <v>17777.966666666671</v>
      </c>
      <c r="L11" s="33">
        <v>17830.933333333334</v>
      </c>
      <c r="M11" s="34">
        <v>17725</v>
      </c>
      <c r="N11" s="34">
        <v>17610.95</v>
      </c>
      <c r="O11" s="35">
        <v>11197250</v>
      </c>
      <c r="P11" s="36">
        <v>2.6945599787223311E-2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45043</v>
      </c>
      <c r="E12" s="37">
        <v>42276.45</v>
      </c>
      <c r="F12" s="37">
        <v>42261.433333333327</v>
      </c>
      <c r="G12" s="38">
        <v>42141.166666666657</v>
      </c>
      <c r="H12" s="38">
        <v>42005.883333333331</v>
      </c>
      <c r="I12" s="38">
        <v>41885.616666666661</v>
      </c>
      <c r="J12" s="38">
        <v>42396.716666666653</v>
      </c>
      <c r="K12" s="38">
        <v>42516.98333333333</v>
      </c>
      <c r="L12" s="38">
        <v>42652.266666666648</v>
      </c>
      <c r="M12" s="28">
        <v>42381.7</v>
      </c>
      <c r="N12" s="28">
        <v>42126.15</v>
      </c>
      <c r="O12" s="39">
        <v>3002350</v>
      </c>
      <c r="P12" s="40">
        <v>4.1939961825438139E-2</v>
      </c>
    </row>
    <row r="13" spans="1:16" ht="12.75" customHeight="1">
      <c r="A13" s="28">
        <v>3</v>
      </c>
      <c r="B13" s="29" t="s">
        <v>35</v>
      </c>
      <c r="C13" s="30" t="s">
        <v>767</v>
      </c>
      <c r="D13" s="31">
        <v>45041</v>
      </c>
      <c r="E13" s="37">
        <v>18802.099999999999</v>
      </c>
      <c r="F13" s="37">
        <v>18800.2</v>
      </c>
      <c r="G13" s="38">
        <v>18750.45</v>
      </c>
      <c r="H13" s="38">
        <v>18698.8</v>
      </c>
      <c r="I13" s="38">
        <v>18649.05</v>
      </c>
      <c r="J13" s="38">
        <v>18851.850000000002</v>
      </c>
      <c r="K13" s="38">
        <v>18901.600000000002</v>
      </c>
      <c r="L13" s="38">
        <v>18953.250000000004</v>
      </c>
      <c r="M13" s="28">
        <v>18849.95</v>
      </c>
      <c r="N13" s="28">
        <v>18748.55</v>
      </c>
      <c r="O13" s="39">
        <v>51200</v>
      </c>
      <c r="P13" s="40">
        <v>8.6682427107959027E-3</v>
      </c>
    </row>
    <row r="14" spans="1:16" ht="12.75" customHeight="1">
      <c r="A14" s="28">
        <v>4</v>
      </c>
      <c r="B14" s="29" t="s">
        <v>35</v>
      </c>
      <c r="C14" s="30" t="s">
        <v>792</v>
      </c>
      <c r="D14" s="31">
        <v>45041</v>
      </c>
      <c r="E14" s="37">
        <v>6959.95</v>
      </c>
      <c r="F14" s="37">
        <v>2319.9833333333331</v>
      </c>
      <c r="G14" s="38">
        <v>4639.9666666666662</v>
      </c>
      <c r="H14" s="38">
        <v>2319.9833333333331</v>
      </c>
      <c r="I14" s="38">
        <v>4639.9666666666662</v>
      </c>
      <c r="J14" s="38">
        <v>4639.9666666666662</v>
      </c>
      <c r="K14" s="38">
        <v>2319.9833333333331</v>
      </c>
      <c r="L14" s="38">
        <v>4639.9666666666662</v>
      </c>
      <c r="M14" s="28">
        <v>0</v>
      </c>
      <c r="N14" s="28">
        <v>0</v>
      </c>
      <c r="O14" s="39">
        <v>300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45043</v>
      </c>
      <c r="E15" s="37">
        <v>544.95000000000005</v>
      </c>
      <c r="F15" s="37">
        <v>546.36666666666667</v>
      </c>
      <c r="G15" s="38">
        <v>541.98333333333335</v>
      </c>
      <c r="H15" s="38">
        <v>539.01666666666665</v>
      </c>
      <c r="I15" s="38">
        <v>534.63333333333333</v>
      </c>
      <c r="J15" s="38">
        <v>549.33333333333337</v>
      </c>
      <c r="K15" s="38">
        <v>553.71666666666681</v>
      </c>
      <c r="L15" s="38">
        <v>556.68333333333339</v>
      </c>
      <c r="M15" s="28">
        <v>550.75</v>
      </c>
      <c r="N15" s="28">
        <v>543.4</v>
      </c>
      <c r="O15" s="39">
        <v>3300550</v>
      </c>
      <c r="P15" s="40">
        <v>8.0477673935617864E-3</v>
      </c>
    </row>
    <row r="16" spans="1:16" ht="12.75" customHeight="1">
      <c r="A16" s="28">
        <v>6</v>
      </c>
      <c r="B16" s="29" t="s">
        <v>70</v>
      </c>
      <c r="C16" s="30" t="s">
        <v>285</v>
      </c>
      <c r="D16" s="31">
        <v>45043</v>
      </c>
      <c r="E16" s="37">
        <v>3190.3</v>
      </c>
      <c r="F16" s="37">
        <v>3202.7833333333333</v>
      </c>
      <c r="G16" s="38">
        <v>3172.5666666666666</v>
      </c>
      <c r="H16" s="38">
        <v>3154.8333333333335</v>
      </c>
      <c r="I16" s="38">
        <v>3124.6166666666668</v>
      </c>
      <c r="J16" s="38">
        <v>3220.5166666666664</v>
      </c>
      <c r="K16" s="38">
        <v>3250.7333333333327</v>
      </c>
      <c r="L16" s="38">
        <v>3268.4666666666662</v>
      </c>
      <c r="M16" s="28">
        <v>3233</v>
      </c>
      <c r="N16" s="28">
        <v>3185.05</v>
      </c>
      <c r="O16" s="39">
        <v>1642250</v>
      </c>
      <c r="P16" s="40">
        <v>1.436071649166152E-2</v>
      </c>
    </row>
    <row r="17" spans="1:16" ht="12.75" customHeight="1">
      <c r="A17" s="28">
        <v>7</v>
      </c>
      <c r="B17" s="29" t="s">
        <v>47</v>
      </c>
      <c r="C17" s="30" t="s">
        <v>234</v>
      </c>
      <c r="D17" s="31">
        <v>45043</v>
      </c>
      <c r="E17" s="37">
        <v>22612.1</v>
      </c>
      <c r="F17" s="37">
        <v>22684.683333333334</v>
      </c>
      <c r="G17" s="38">
        <v>22507.416666666668</v>
      </c>
      <c r="H17" s="38">
        <v>22402.733333333334</v>
      </c>
      <c r="I17" s="38">
        <v>22225.466666666667</v>
      </c>
      <c r="J17" s="38">
        <v>22789.366666666669</v>
      </c>
      <c r="K17" s="38">
        <v>22966.633333333331</v>
      </c>
      <c r="L17" s="38">
        <v>23071.316666666669</v>
      </c>
      <c r="M17" s="28">
        <v>22861.95</v>
      </c>
      <c r="N17" s="28">
        <v>22580</v>
      </c>
      <c r="O17" s="39">
        <v>59280</v>
      </c>
      <c r="P17" s="40">
        <v>-4.9390635022450287E-2</v>
      </c>
    </row>
    <row r="18" spans="1:16" ht="12.75" customHeight="1">
      <c r="A18" s="28">
        <v>8</v>
      </c>
      <c r="B18" s="29" t="s">
        <v>44</v>
      </c>
      <c r="C18" s="30" t="s">
        <v>238</v>
      </c>
      <c r="D18" s="31">
        <v>45043</v>
      </c>
      <c r="E18" s="37">
        <v>161.6</v>
      </c>
      <c r="F18" s="37">
        <v>162.04999999999998</v>
      </c>
      <c r="G18" s="38">
        <v>159.89999999999998</v>
      </c>
      <c r="H18" s="38">
        <v>158.19999999999999</v>
      </c>
      <c r="I18" s="38">
        <v>156.04999999999998</v>
      </c>
      <c r="J18" s="38">
        <v>163.74999999999997</v>
      </c>
      <c r="K18" s="38">
        <v>165.9</v>
      </c>
      <c r="L18" s="38">
        <v>167.59999999999997</v>
      </c>
      <c r="M18" s="28">
        <v>164.2</v>
      </c>
      <c r="N18" s="28">
        <v>160.35</v>
      </c>
      <c r="O18" s="39">
        <v>31541400</v>
      </c>
      <c r="P18" s="40">
        <v>2.7802217138835121E-2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45043</v>
      </c>
      <c r="E19" s="37">
        <v>223.7</v>
      </c>
      <c r="F19" s="37">
        <v>223.1</v>
      </c>
      <c r="G19" s="38">
        <v>220.95</v>
      </c>
      <c r="H19" s="38">
        <v>218.2</v>
      </c>
      <c r="I19" s="38">
        <v>216.04999999999998</v>
      </c>
      <c r="J19" s="38">
        <v>225.85</v>
      </c>
      <c r="K19" s="38">
        <v>228.00000000000003</v>
      </c>
      <c r="L19" s="38">
        <v>230.75</v>
      </c>
      <c r="M19" s="28">
        <v>225.25</v>
      </c>
      <c r="N19" s="28">
        <v>220.35</v>
      </c>
      <c r="O19" s="39">
        <v>23943400</v>
      </c>
      <c r="P19" s="40">
        <v>9.9802588286905022E-3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45043</v>
      </c>
      <c r="E20" s="37">
        <v>1739.45</v>
      </c>
      <c r="F20" s="37">
        <v>1745.5333333333335</v>
      </c>
      <c r="G20" s="38">
        <v>1730.616666666667</v>
      </c>
      <c r="H20" s="38">
        <v>1721.7833333333335</v>
      </c>
      <c r="I20" s="38">
        <v>1706.866666666667</v>
      </c>
      <c r="J20" s="38">
        <v>1754.366666666667</v>
      </c>
      <c r="K20" s="38">
        <v>1769.2833333333335</v>
      </c>
      <c r="L20" s="38">
        <v>1778.116666666667</v>
      </c>
      <c r="M20" s="28">
        <v>1760.45</v>
      </c>
      <c r="N20" s="28">
        <v>1736.7</v>
      </c>
      <c r="O20" s="39">
        <v>4431000</v>
      </c>
      <c r="P20" s="40">
        <v>2.2052586938083123E-3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45043</v>
      </c>
      <c r="E21" s="37">
        <v>1847.3</v>
      </c>
      <c r="F21" s="37">
        <v>1857.4833333333333</v>
      </c>
      <c r="G21" s="38">
        <v>1829.1666666666667</v>
      </c>
      <c r="H21" s="38">
        <v>1811.0333333333333</v>
      </c>
      <c r="I21" s="38">
        <v>1782.7166666666667</v>
      </c>
      <c r="J21" s="38">
        <v>1875.6166666666668</v>
      </c>
      <c r="K21" s="38">
        <v>1903.9333333333334</v>
      </c>
      <c r="L21" s="38">
        <v>1922.0666666666668</v>
      </c>
      <c r="M21" s="28">
        <v>1885.8</v>
      </c>
      <c r="N21" s="28">
        <v>1839.35</v>
      </c>
      <c r="O21" s="39">
        <v>9195750</v>
      </c>
      <c r="P21" s="40">
        <v>1.7257114411349871E-2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45043</v>
      </c>
      <c r="E22" s="37">
        <v>668.3</v>
      </c>
      <c r="F22" s="37">
        <v>670.13333333333333</v>
      </c>
      <c r="G22" s="38">
        <v>660.06666666666661</v>
      </c>
      <c r="H22" s="38">
        <v>651.83333333333326</v>
      </c>
      <c r="I22" s="38">
        <v>641.76666666666654</v>
      </c>
      <c r="J22" s="38">
        <v>678.36666666666667</v>
      </c>
      <c r="K22" s="38">
        <v>688.43333333333351</v>
      </c>
      <c r="L22" s="38">
        <v>696.66666666666674</v>
      </c>
      <c r="M22" s="28">
        <v>680.2</v>
      </c>
      <c r="N22" s="28">
        <v>661.9</v>
      </c>
      <c r="O22" s="39">
        <v>36976875</v>
      </c>
      <c r="P22" s="40">
        <v>5.1990417452469542E-3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45043</v>
      </c>
      <c r="E23" s="37">
        <v>3369.2</v>
      </c>
      <c r="F23" s="37">
        <v>3377.2333333333336</v>
      </c>
      <c r="G23" s="38">
        <v>3351.7166666666672</v>
      </c>
      <c r="H23" s="38">
        <v>3334.2333333333336</v>
      </c>
      <c r="I23" s="38">
        <v>3308.7166666666672</v>
      </c>
      <c r="J23" s="38">
        <v>3394.7166666666672</v>
      </c>
      <c r="K23" s="38">
        <v>3420.2333333333336</v>
      </c>
      <c r="L23" s="38">
        <v>3437.7166666666672</v>
      </c>
      <c r="M23" s="28">
        <v>3402.75</v>
      </c>
      <c r="N23" s="28">
        <v>3359.75</v>
      </c>
      <c r="O23" s="39">
        <v>669600</v>
      </c>
      <c r="P23" s="40">
        <v>3.2963739886125261E-3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45043</v>
      </c>
      <c r="E24" s="37">
        <v>380.9</v>
      </c>
      <c r="F24" s="37">
        <v>380.68333333333334</v>
      </c>
      <c r="G24" s="38">
        <v>378.61666666666667</v>
      </c>
      <c r="H24" s="38">
        <v>376.33333333333331</v>
      </c>
      <c r="I24" s="38">
        <v>374.26666666666665</v>
      </c>
      <c r="J24" s="38">
        <v>382.9666666666667</v>
      </c>
      <c r="K24" s="38">
        <v>385.03333333333342</v>
      </c>
      <c r="L24" s="38">
        <v>387.31666666666672</v>
      </c>
      <c r="M24" s="28">
        <v>382.75</v>
      </c>
      <c r="N24" s="28">
        <v>378.4</v>
      </c>
      <c r="O24" s="39">
        <v>59637600</v>
      </c>
      <c r="P24" s="40">
        <v>-2.4140012070006034E-4</v>
      </c>
    </row>
    <row r="25" spans="1:16" ht="12.75" customHeight="1">
      <c r="A25" s="28">
        <v>15</v>
      </c>
      <c r="B25" s="204" t="s">
        <v>44</v>
      </c>
      <c r="C25" s="30" t="s">
        <v>53</v>
      </c>
      <c r="D25" s="31">
        <v>45043</v>
      </c>
      <c r="E25" s="37">
        <v>4352.7</v>
      </c>
      <c r="F25" s="37">
        <v>4316.1166666666668</v>
      </c>
      <c r="G25" s="38">
        <v>4272.7333333333336</v>
      </c>
      <c r="H25" s="38">
        <v>4192.7666666666664</v>
      </c>
      <c r="I25" s="38">
        <v>4149.3833333333332</v>
      </c>
      <c r="J25" s="38">
        <v>4396.0833333333339</v>
      </c>
      <c r="K25" s="38">
        <v>4439.4666666666672</v>
      </c>
      <c r="L25" s="38">
        <v>4519.4333333333343</v>
      </c>
      <c r="M25" s="28">
        <v>4359.5</v>
      </c>
      <c r="N25" s="28">
        <v>4236.1499999999996</v>
      </c>
      <c r="O25" s="39">
        <v>1434750</v>
      </c>
      <c r="P25" s="40">
        <v>-3.9052330122363969E-3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45043</v>
      </c>
      <c r="E26" s="37">
        <v>335.25</v>
      </c>
      <c r="F26" s="37">
        <v>334.51666666666665</v>
      </c>
      <c r="G26" s="38">
        <v>333.23333333333329</v>
      </c>
      <c r="H26" s="38">
        <v>331.21666666666664</v>
      </c>
      <c r="I26" s="38">
        <v>329.93333333333328</v>
      </c>
      <c r="J26" s="38">
        <v>336.5333333333333</v>
      </c>
      <c r="K26" s="38">
        <v>337.81666666666661</v>
      </c>
      <c r="L26" s="38">
        <v>339.83333333333331</v>
      </c>
      <c r="M26" s="28">
        <v>335.8</v>
      </c>
      <c r="N26" s="28">
        <v>332.5</v>
      </c>
      <c r="O26" s="39">
        <v>13079500</v>
      </c>
      <c r="P26" s="40">
        <v>1.4937533948940793E-2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45043</v>
      </c>
      <c r="E27" s="37">
        <v>138.9</v>
      </c>
      <c r="F27" s="37">
        <v>138.45000000000002</v>
      </c>
      <c r="G27" s="38">
        <v>137.85000000000002</v>
      </c>
      <c r="H27" s="38">
        <v>136.80000000000001</v>
      </c>
      <c r="I27" s="38">
        <v>136.20000000000002</v>
      </c>
      <c r="J27" s="38">
        <v>139.50000000000003</v>
      </c>
      <c r="K27" s="38">
        <v>140.1</v>
      </c>
      <c r="L27" s="38">
        <v>141.15000000000003</v>
      </c>
      <c r="M27" s="28">
        <v>139.05000000000001</v>
      </c>
      <c r="N27" s="28">
        <v>137.4</v>
      </c>
      <c r="O27" s="39">
        <v>69590000</v>
      </c>
      <c r="P27" s="40">
        <v>-7.184424168402903E-5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45043</v>
      </c>
      <c r="E28" s="37">
        <v>2844.8</v>
      </c>
      <c r="F28" s="37">
        <v>2836.7333333333336</v>
      </c>
      <c r="G28" s="38">
        <v>2823.5666666666671</v>
      </c>
      <c r="H28" s="38">
        <v>2802.3333333333335</v>
      </c>
      <c r="I28" s="38">
        <v>2789.166666666667</v>
      </c>
      <c r="J28" s="38">
        <v>2857.9666666666672</v>
      </c>
      <c r="K28" s="38">
        <v>2871.1333333333332</v>
      </c>
      <c r="L28" s="38">
        <v>2892.3666666666672</v>
      </c>
      <c r="M28" s="28">
        <v>2849.9</v>
      </c>
      <c r="N28" s="28">
        <v>2815.5</v>
      </c>
      <c r="O28" s="39">
        <v>6538800</v>
      </c>
      <c r="P28" s="40">
        <v>-1.3309189678587597E-2</v>
      </c>
    </row>
    <row r="29" spans="1:16" ht="12.75" customHeight="1">
      <c r="A29" s="28">
        <v>19</v>
      </c>
      <c r="B29" s="29" t="s">
        <v>44</v>
      </c>
      <c r="C29" s="30" t="s">
        <v>298</v>
      </c>
      <c r="D29" s="31">
        <v>45043</v>
      </c>
      <c r="E29" s="37">
        <v>1422.8</v>
      </c>
      <c r="F29" s="37">
        <v>1426.5333333333335</v>
      </c>
      <c r="G29" s="38">
        <v>1413.666666666667</v>
      </c>
      <c r="H29" s="38">
        <v>1404.5333333333335</v>
      </c>
      <c r="I29" s="38">
        <v>1391.666666666667</v>
      </c>
      <c r="J29" s="38">
        <v>1435.666666666667</v>
      </c>
      <c r="K29" s="38">
        <v>1448.5333333333333</v>
      </c>
      <c r="L29" s="38">
        <v>1457.666666666667</v>
      </c>
      <c r="M29" s="28">
        <v>1439.4</v>
      </c>
      <c r="N29" s="28">
        <v>1417.4</v>
      </c>
      <c r="O29" s="39">
        <v>1826559</v>
      </c>
      <c r="P29" s="40">
        <v>2.4169184290030211E-3</v>
      </c>
    </row>
    <row r="30" spans="1:16" ht="12.75" customHeight="1">
      <c r="A30" s="28">
        <v>20</v>
      </c>
      <c r="B30" s="29" t="s">
        <v>44</v>
      </c>
      <c r="C30" s="30" t="s">
        <v>299</v>
      </c>
      <c r="D30" s="31">
        <v>45043</v>
      </c>
      <c r="E30" s="37">
        <v>6938.15</v>
      </c>
      <c r="F30" s="37">
        <v>6924.3166666666666</v>
      </c>
      <c r="G30" s="38">
        <v>6858.833333333333</v>
      </c>
      <c r="H30" s="38">
        <v>6779.5166666666664</v>
      </c>
      <c r="I30" s="38">
        <v>6714.0333333333328</v>
      </c>
      <c r="J30" s="38">
        <v>7003.6333333333332</v>
      </c>
      <c r="K30" s="38">
        <v>7069.1166666666668</v>
      </c>
      <c r="L30" s="38">
        <v>7148.4333333333334</v>
      </c>
      <c r="M30" s="28">
        <v>6989.8</v>
      </c>
      <c r="N30" s="28">
        <v>6845</v>
      </c>
      <c r="O30" s="39">
        <v>155250</v>
      </c>
      <c r="P30" s="40">
        <v>1.4705882352941176E-2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45043</v>
      </c>
      <c r="E31" s="37">
        <v>679.95</v>
      </c>
      <c r="F31" s="37">
        <v>680.1</v>
      </c>
      <c r="G31" s="38">
        <v>675.35</v>
      </c>
      <c r="H31" s="38">
        <v>670.75</v>
      </c>
      <c r="I31" s="38">
        <v>666</v>
      </c>
      <c r="J31" s="38">
        <v>684.7</v>
      </c>
      <c r="K31" s="38">
        <v>689.45</v>
      </c>
      <c r="L31" s="38">
        <v>694.05000000000007</v>
      </c>
      <c r="M31" s="28">
        <v>684.85</v>
      </c>
      <c r="N31" s="28">
        <v>675.5</v>
      </c>
      <c r="O31" s="39">
        <v>18307000</v>
      </c>
      <c r="P31" s="40">
        <v>2.0059062796010475E-2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45043</v>
      </c>
      <c r="E32" s="37">
        <v>581.54999999999995</v>
      </c>
      <c r="F32" s="37">
        <v>585.13333333333333</v>
      </c>
      <c r="G32" s="38">
        <v>575.7166666666667</v>
      </c>
      <c r="H32" s="38">
        <v>569.88333333333333</v>
      </c>
      <c r="I32" s="38">
        <v>560.4666666666667</v>
      </c>
      <c r="J32" s="38">
        <v>590.9666666666667</v>
      </c>
      <c r="K32" s="38">
        <v>600.38333333333344</v>
      </c>
      <c r="L32" s="38">
        <v>606.2166666666667</v>
      </c>
      <c r="M32" s="28">
        <v>594.54999999999995</v>
      </c>
      <c r="N32" s="28">
        <v>579.29999999999995</v>
      </c>
      <c r="O32" s="39">
        <v>13177000</v>
      </c>
      <c r="P32" s="40">
        <v>3.3004076513013486E-2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45043</v>
      </c>
      <c r="E33" s="37">
        <v>870.3</v>
      </c>
      <c r="F33" s="37">
        <v>870.7833333333333</v>
      </c>
      <c r="G33" s="38">
        <v>865.61666666666656</v>
      </c>
      <c r="H33" s="38">
        <v>860.93333333333328</v>
      </c>
      <c r="I33" s="38">
        <v>855.76666666666654</v>
      </c>
      <c r="J33" s="38">
        <v>875.46666666666658</v>
      </c>
      <c r="K33" s="38">
        <v>880.63333333333333</v>
      </c>
      <c r="L33" s="38">
        <v>885.31666666666661</v>
      </c>
      <c r="M33" s="28">
        <v>875.95</v>
      </c>
      <c r="N33" s="28">
        <v>866.1</v>
      </c>
      <c r="O33" s="39">
        <v>52246800</v>
      </c>
      <c r="P33" s="40">
        <v>6.3330636773373397E-3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45043</v>
      </c>
      <c r="E34" s="37">
        <v>4322.25</v>
      </c>
      <c r="F34" s="37">
        <v>4306.5333333333338</v>
      </c>
      <c r="G34" s="38">
        <v>4276.4666666666672</v>
      </c>
      <c r="H34" s="38">
        <v>4230.6833333333334</v>
      </c>
      <c r="I34" s="38">
        <v>4200.6166666666668</v>
      </c>
      <c r="J34" s="38">
        <v>4352.3166666666675</v>
      </c>
      <c r="K34" s="38">
        <v>4382.383333333335</v>
      </c>
      <c r="L34" s="38">
        <v>4428.1666666666679</v>
      </c>
      <c r="M34" s="28">
        <v>4336.6000000000004</v>
      </c>
      <c r="N34" s="28">
        <v>4260.75</v>
      </c>
      <c r="O34" s="39">
        <v>3537000</v>
      </c>
      <c r="P34" s="40">
        <v>5.4561717352415023E-2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45043</v>
      </c>
      <c r="E35" s="37">
        <v>1334.9</v>
      </c>
      <c r="F35" s="37">
        <v>1334.95</v>
      </c>
      <c r="G35" s="38">
        <v>1326.95</v>
      </c>
      <c r="H35" s="38">
        <v>1319</v>
      </c>
      <c r="I35" s="38">
        <v>1311</v>
      </c>
      <c r="J35" s="38">
        <v>1342.9</v>
      </c>
      <c r="K35" s="38">
        <v>1350.9</v>
      </c>
      <c r="L35" s="38">
        <v>1358.8500000000001</v>
      </c>
      <c r="M35" s="28">
        <v>1342.95</v>
      </c>
      <c r="N35" s="28">
        <v>1327</v>
      </c>
      <c r="O35" s="39">
        <v>9257000</v>
      </c>
      <c r="P35" s="40">
        <v>-2.1020859160243628E-3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45043</v>
      </c>
      <c r="E36" s="37">
        <v>5930.2</v>
      </c>
      <c r="F36" s="37">
        <v>5930.3833333333341</v>
      </c>
      <c r="G36" s="38">
        <v>5891.7666666666682</v>
      </c>
      <c r="H36" s="38">
        <v>5853.3333333333339</v>
      </c>
      <c r="I36" s="38">
        <v>5814.7166666666681</v>
      </c>
      <c r="J36" s="38">
        <v>5968.8166666666684</v>
      </c>
      <c r="K36" s="38">
        <v>6007.4333333333352</v>
      </c>
      <c r="L36" s="38">
        <v>6045.8666666666686</v>
      </c>
      <c r="M36" s="28">
        <v>5969</v>
      </c>
      <c r="N36" s="28">
        <v>5891.95</v>
      </c>
      <c r="O36" s="39">
        <v>5408625</v>
      </c>
      <c r="P36" s="40">
        <v>2.311657689729305E-4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45043</v>
      </c>
      <c r="E37" s="37">
        <v>2043.15</v>
      </c>
      <c r="F37" s="37">
        <v>2039.4166666666667</v>
      </c>
      <c r="G37" s="38">
        <v>2023.8333333333335</v>
      </c>
      <c r="H37" s="38">
        <v>2004.5166666666667</v>
      </c>
      <c r="I37" s="38">
        <v>1988.9333333333334</v>
      </c>
      <c r="J37" s="38">
        <v>2058.7333333333336</v>
      </c>
      <c r="K37" s="38">
        <v>2074.3166666666671</v>
      </c>
      <c r="L37" s="38">
        <v>2093.6333333333337</v>
      </c>
      <c r="M37" s="28">
        <v>2055</v>
      </c>
      <c r="N37" s="28">
        <v>2020.1</v>
      </c>
      <c r="O37" s="39">
        <v>1591800</v>
      </c>
      <c r="P37" s="40">
        <v>-1.1365753679895658E-2</v>
      </c>
    </row>
    <row r="38" spans="1:16" ht="12.75" customHeight="1">
      <c r="A38" s="28">
        <v>28</v>
      </c>
      <c r="B38" s="29" t="s">
        <v>44</v>
      </c>
      <c r="C38" s="30" t="s">
        <v>305</v>
      </c>
      <c r="D38" s="31">
        <v>45043</v>
      </c>
      <c r="E38" s="37">
        <v>417.65</v>
      </c>
      <c r="F38" s="37">
        <v>420.86666666666662</v>
      </c>
      <c r="G38" s="38">
        <v>413.63333333333321</v>
      </c>
      <c r="H38" s="38">
        <v>409.61666666666662</v>
      </c>
      <c r="I38" s="38">
        <v>402.38333333333321</v>
      </c>
      <c r="J38" s="38">
        <v>424.88333333333321</v>
      </c>
      <c r="K38" s="38">
        <v>432.11666666666667</v>
      </c>
      <c r="L38" s="38">
        <v>436.13333333333321</v>
      </c>
      <c r="M38" s="28">
        <v>428.1</v>
      </c>
      <c r="N38" s="28">
        <v>416.85</v>
      </c>
      <c r="O38" s="39">
        <v>7771200</v>
      </c>
      <c r="P38" s="40">
        <v>-5.3245955355314357E-3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45043</v>
      </c>
      <c r="E39" s="37">
        <v>218.55</v>
      </c>
      <c r="F39" s="37">
        <v>217.76666666666665</v>
      </c>
      <c r="G39" s="38">
        <v>215.18333333333331</v>
      </c>
      <c r="H39" s="38">
        <v>211.81666666666666</v>
      </c>
      <c r="I39" s="38">
        <v>209.23333333333332</v>
      </c>
      <c r="J39" s="38">
        <v>221.1333333333333</v>
      </c>
      <c r="K39" s="38">
        <v>223.71666666666667</v>
      </c>
      <c r="L39" s="38">
        <v>227.08333333333329</v>
      </c>
      <c r="M39" s="28">
        <v>220.35</v>
      </c>
      <c r="N39" s="28">
        <v>214.4</v>
      </c>
      <c r="O39" s="39">
        <v>53978400</v>
      </c>
      <c r="P39" s="40">
        <v>1.3964497041420118E-2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45043</v>
      </c>
      <c r="E40" s="37">
        <v>177.8</v>
      </c>
      <c r="F40" s="37">
        <v>177.76666666666665</v>
      </c>
      <c r="G40" s="38">
        <v>176.5333333333333</v>
      </c>
      <c r="H40" s="38">
        <v>175.26666666666665</v>
      </c>
      <c r="I40" s="38">
        <v>174.0333333333333</v>
      </c>
      <c r="J40" s="38">
        <v>179.0333333333333</v>
      </c>
      <c r="K40" s="38">
        <v>180.26666666666665</v>
      </c>
      <c r="L40" s="38">
        <v>181.5333333333333</v>
      </c>
      <c r="M40" s="28">
        <v>179</v>
      </c>
      <c r="N40" s="28">
        <v>176.5</v>
      </c>
      <c r="O40" s="39">
        <v>95963400</v>
      </c>
      <c r="P40" s="40">
        <v>-2.5717170517313061E-2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45043</v>
      </c>
      <c r="E41" s="37">
        <v>1463.3</v>
      </c>
      <c r="F41" s="37">
        <v>1450.5666666666666</v>
      </c>
      <c r="G41" s="38">
        <v>1432.8333333333333</v>
      </c>
      <c r="H41" s="38">
        <v>1402.3666666666666</v>
      </c>
      <c r="I41" s="38">
        <v>1384.6333333333332</v>
      </c>
      <c r="J41" s="38">
        <v>1481.0333333333333</v>
      </c>
      <c r="K41" s="38">
        <v>1498.7666666666669</v>
      </c>
      <c r="L41" s="38">
        <v>1529.2333333333333</v>
      </c>
      <c r="M41" s="28">
        <v>1468.3</v>
      </c>
      <c r="N41" s="28">
        <v>1420.1</v>
      </c>
      <c r="O41" s="39">
        <v>3062125</v>
      </c>
      <c r="P41" s="40">
        <v>-2.0409958652238939E-2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45043</v>
      </c>
      <c r="E42" s="37">
        <v>102.95</v>
      </c>
      <c r="F42" s="37">
        <v>102.61666666666667</v>
      </c>
      <c r="G42" s="38">
        <v>101.88333333333335</v>
      </c>
      <c r="H42" s="38">
        <v>100.81666666666668</v>
      </c>
      <c r="I42" s="38">
        <v>100.08333333333336</v>
      </c>
      <c r="J42" s="38">
        <v>103.68333333333335</v>
      </c>
      <c r="K42" s="38">
        <v>104.41666666666667</v>
      </c>
      <c r="L42" s="38">
        <v>105.48333333333335</v>
      </c>
      <c r="M42" s="28">
        <v>103.35</v>
      </c>
      <c r="N42" s="28">
        <v>101.55</v>
      </c>
      <c r="O42" s="39">
        <v>95024700</v>
      </c>
      <c r="P42" s="40">
        <v>-4.1218637992831543E-3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45043</v>
      </c>
      <c r="E43" s="37">
        <v>577.54999999999995</v>
      </c>
      <c r="F43" s="37">
        <v>576.23333333333323</v>
      </c>
      <c r="G43" s="38">
        <v>573.81666666666649</v>
      </c>
      <c r="H43" s="38">
        <v>570.08333333333326</v>
      </c>
      <c r="I43" s="38">
        <v>567.66666666666652</v>
      </c>
      <c r="J43" s="38">
        <v>579.96666666666647</v>
      </c>
      <c r="K43" s="38">
        <v>582.38333333333321</v>
      </c>
      <c r="L43" s="38">
        <v>586.11666666666645</v>
      </c>
      <c r="M43" s="28">
        <v>578.65</v>
      </c>
      <c r="N43" s="28">
        <v>572.5</v>
      </c>
      <c r="O43" s="39">
        <v>9931900</v>
      </c>
      <c r="P43" s="40">
        <v>4.4660418836052297E-2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45043</v>
      </c>
      <c r="E44" s="37">
        <v>784.55</v>
      </c>
      <c r="F44" s="37">
        <v>781.91666666666663</v>
      </c>
      <c r="G44" s="38">
        <v>775.63333333333321</v>
      </c>
      <c r="H44" s="38">
        <v>766.71666666666658</v>
      </c>
      <c r="I44" s="38">
        <v>760.43333333333317</v>
      </c>
      <c r="J44" s="38">
        <v>790.83333333333326</v>
      </c>
      <c r="K44" s="38">
        <v>797.11666666666679</v>
      </c>
      <c r="L44" s="38">
        <v>806.0333333333333</v>
      </c>
      <c r="M44" s="28">
        <v>788.2</v>
      </c>
      <c r="N44" s="28">
        <v>773</v>
      </c>
      <c r="O44" s="39">
        <v>9703000</v>
      </c>
      <c r="P44" s="40">
        <v>5.364317515473993E-2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45043</v>
      </c>
      <c r="E45" s="37">
        <v>774.1</v>
      </c>
      <c r="F45" s="37">
        <v>771.30000000000007</v>
      </c>
      <c r="G45" s="38">
        <v>767.30000000000018</v>
      </c>
      <c r="H45" s="38">
        <v>760.50000000000011</v>
      </c>
      <c r="I45" s="38">
        <v>756.50000000000023</v>
      </c>
      <c r="J45" s="38">
        <v>778.10000000000014</v>
      </c>
      <c r="K45" s="38">
        <v>782.09999999999991</v>
      </c>
      <c r="L45" s="38">
        <v>788.90000000000009</v>
      </c>
      <c r="M45" s="28">
        <v>775.3</v>
      </c>
      <c r="N45" s="28">
        <v>764.5</v>
      </c>
      <c r="O45" s="39">
        <v>41816150</v>
      </c>
      <c r="P45" s="40">
        <v>2.5941637143389894E-2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45043</v>
      </c>
      <c r="E46" s="37">
        <v>76.45</v>
      </c>
      <c r="F46" s="37">
        <v>76.216666666666669</v>
      </c>
      <c r="G46" s="38">
        <v>75.583333333333343</v>
      </c>
      <c r="H46" s="38">
        <v>74.716666666666669</v>
      </c>
      <c r="I46" s="38">
        <v>74.083333333333343</v>
      </c>
      <c r="J46" s="38">
        <v>77.083333333333343</v>
      </c>
      <c r="K46" s="38">
        <v>77.716666666666669</v>
      </c>
      <c r="L46" s="38">
        <v>78.583333333333343</v>
      </c>
      <c r="M46" s="28">
        <v>76.849999999999994</v>
      </c>
      <c r="N46" s="28">
        <v>75.349999999999994</v>
      </c>
      <c r="O46" s="39">
        <v>103687500</v>
      </c>
      <c r="P46" s="40">
        <v>9.4040682817131752E-3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45043</v>
      </c>
      <c r="E47" s="37">
        <v>229.8</v>
      </c>
      <c r="F47" s="37">
        <v>227.98333333333335</v>
      </c>
      <c r="G47" s="38">
        <v>225.41666666666669</v>
      </c>
      <c r="H47" s="38">
        <v>221.03333333333333</v>
      </c>
      <c r="I47" s="38">
        <v>218.46666666666667</v>
      </c>
      <c r="J47" s="38">
        <v>232.3666666666667</v>
      </c>
      <c r="K47" s="38">
        <v>234.93333333333337</v>
      </c>
      <c r="L47" s="38">
        <v>239.31666666666672</v>
      </c>
      <c r="M47" s="28">
        <v>230.55</v>
      </c>
      <c r="N47" s="28">
        <v>223.6</v>
      </c>
      <c r="O47" s="39">
        <v>31917100</v>
      </c>
      <c r="P47" s="40">
        <v>9.3831830084375907E-3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45043</v>
      </c>
      <c r="E48" s="37">
        <v>18811.8</v>
      </c>
      <c r="F48" s="37">
        <v>18804.149999999998</v>
      </c>
      <c r="G48" s="38">
        <v>18737.649999999994</v>
      </c>
      <c r="H48" s="38">
        <v>18663.499999999996</v>
      </c>
      <c r="I48" s="38">
        <v>18596.999999999993</v>
      </c>
      <c r="J48" s="38">
        <v>18878.299999999996</v>
      </c>
      <c r="K48" s="38">
        <v>18944.800000000003</v>
      </c>
      <c r="L48" s="38">
        <v>19018.949999999997</v>
      </c>
      <c r="M48" s="28">
        <v>18870.650000000001</v>
      </c>
      <c r="N48" s="28">
        <v>18730</v>
      </c>
      <c r="O48" s="39">
        <v>172550</v>
      </c>
      <c r="P48" s="40">
        <v>-1.4467592592592592E-3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45043</v>
      </c>
      <c r="E49" s="37">
        <v>344.2</v>
      </c>
      <c r="F49" s="37">
        <v>343.86666666666662</v>
      </c>
      <c r="G49" s="38">
        <v>342.33333333333326</v>
      </c>
      <c r="H49" s="38">
        <v>340.46666666666664</v>
      </c>
      <c r="I49" s="38">
        <v>338.93333333333328</v>
      </c>
      <c r="J49" s="38">
        <v>345.73333333333323</v>
      </c>
      <c r="K49" s="38">
        <v>347.26666666666665</v>
      </c>
      <c r="L49" s="38">
        <v>349.13333333333321</v>
      </c>
      <c r="M49" s="28">
        <v>345.4</v>
      </c>
      <c r="N49" s="28">
        <v>342</v>
      </c>
      <c r="O49" s="39">
        <v>17222400</v>
      </c>
      <c r="P49" s="40">
        <v>2.2113022113022112E-2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45043</v>
      </c>
      <c r="E50" s="37">
        <v>4267.8999999999996</v>
      </c>
      <c r="F50" s="37">
        <v>4284.833333333333</v>
      </c>
      <c r="G50" s="38">
        <v>4242.7166666666662</v>
      </c>
      <c r="H50" s="38">
        <v>4217.5333333333328</v>
      </c>
      <c r="I50" s="38">
        <v>4175.4166666666661</v>
      </c>
      <c r="J50" s="38">
        <v>4310.0166666666664</v>
      </c>
      <c r="K50" s="38">
        <v>4352.1333333333332</v>
      </c>
      <c r="L50" s="38">
        <v>4377.3166666666666</v>
      </c>
      <c r="M50" s="28">
        <v>4326.95</v>
      </c>
      <c r="N50" s="28">
        <v>4259.6499999999996</v>
      </c>
      <c r="O50" s="39">
        <v>1625400</v>
      </c>
      <c r="P50" s="40">
        <v>3.5811311434922203E-3</v>
      </c>
    </row>
    <row r="51" spans="1:16" ht="12.75" customHeight="1">
      <c r="A51" s="28">
        <v>41</v>
      </c>
      <c r="B51" s="29" t="s">
        <v>86</v>
      </c>
      <c r="C51" s="30" t="s">
        <v>310</v>
      </c>
      <c r="D51" s="31">
        <v>45043</v>
      </c>
      <c r="E51" s="37">
        <v>258.89999999999998</v>
      </c>
      <c r="F51" s="37">
        <v>258.61666666666662</v>
      </c>
      <c r="G51" s="38">
        <v>257.03333333333325</v>
      </c>
      <c r="H51" s="38">
        <v>255.16666666666663</v>
      </c>
      <c r="I51" s="38">
        <v>253.58333333333326</v>
      </c>
      <c r="J51" s="38">
        <v>260.48333333333323</v>
      </c>
      <c r="K51" s="38">
        <v>262.06666666666661</v>
      </c>
      <c r="L51" s="38">
        <v>263.93333333333322</v>
      </c>
      <c r="M51" s="28">
        <v>260.2</v>
      </c>
      <c r="N51" s="28">
        <v>256.75</v>
      </c>
      <c r="O51" s="39">
        <v>8606000</v>
      </c>
      <c r="P51" s="40">
        <v>9.3830635702556887E-3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45043</v>
      </c>
      <c r="E52" s="37">
        <v>296.89999999999998</v>
      </c>
      <c r="F52" s="37">
        <v>296.81666666666666</v>
      </c>
      <c r="G52" s="38">
        <v>295.23333333333335</v>
      </c>
      <c r="H52" s="38">
        <v>293.56666666666666</v>
      </c>
      <c r="I52" s="38">
        <v>291.98333333333335</v>
      </c>
      <c r="J52" s="38">
        <v>298.48333333333335</v>
      </c>
      <c r="K52" s="38">
        <v>300.06666666666672</v>
      </c>
      <c r="L52" s="38">
        <v>301.73333333333335</v>
      </c>
      <c r="M52" s="28">
        <v>298.39999999999998</v>
      </c>
      <c r="N52" s="28">
        <v>295.14999999999998</v>
      </c>
      <c r="O52" s="39">
        <v>44528400</v>
      </c>
      <c r="P52" s="40">
        <v>1.1655011655011656E-2</v>
      </c>
    </row>
    <row r="53" spans="1:16" ht="12.75" customHeight="1">
      <c r="A53" s="28">
        <v>43</v>
      </c>
      <c r="B53" s="29" t="s">
        <v>63</v>
      </c>
      <c r="C53" s="30" t="s">
        <v>317</v>
      </c>
      <c r="D53" s="31">
        <v>45043</v>
      </c>
      <c r="E53" s="37">
        <v>564.29999999999995</v>
      </c>
      <c r="F53" s="37">
        <v>565.76666666666677</v>
      </c>
      <c r="G53" s="38">
        <v>560.93333333333351</v>
      </c>
      <c r="H53" s="38">
        <v>557.56666666666672</v>
      </c>
      <c r="I53" s="38">
        <v>552.73333333333346</v>
      </c>
      <c r="J53" s="38">
        <v>569.13333333333355</v>
      </c>
      <c r="K53" s="38">
        <v>573.96666666666681</v>
      </c>
      <c r="L53" s="38">
        <v>577.3333333333336</v>
      </c>
      <c r="M53" s="28">
        <v>570.6</v>
      </c>
      <c r="N53" s="28">
        <v>562.4</v>
      </c>
      <c r="O53" s="39">
        <v>3785925</v>
      </c>
      <c r="P53" s="40">
        <v>-2.2652907123080795E-2</v>
      </c>
    </row>
    <row r="54" spans="1:16" ht="12.75" customHeight="1">
      <c r="A54" s="28">
        <v>44</v>
      </c>
      <c r="B54" s="29" t="s">
        <v>44</v>
      </c>
      <c r="C54" s="30" t="s">
        <v>328</v>
      </c>
      <c r="D54" s="31">
        <v>45043</v>
      </c>
      <c r="E54" s="37">
        <v>277.55</v>
      </c>
      <c r="F54" s="37">
        <v>279.41666666666669</v>
      </c>
      <c r="G54" s="38">
        <v>275.13333333333338</v>
      </c>
      <c r="H54" s="38">
        <v>272.7166666666667</v>
      </c>
      <c r="I54" s="38">
        <v>268.43333333333339</v>
      </c>
      <c r="J54" s="38">
        <v>281.83333333333337</v>
      </c>
      <c r="K54" s="38">
        <v>286.11666666666667</v>
      </c>
      <c r="L54" s="38">
        <v>288.53333333333336</v>
      </c>
      <c r="M54" s="28">
        <v>283.7</v>
      </c>
      <c r="N54" s="28">
        <v>277</v>
      </c>
      <c r="O54" s="39">
        <v>4872000</v>
      </c>
      <c r="P54" s="40">
        <v>7.4784910655195241E-2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45043</v>
      </c>
      <c r="E55" s="37">
        <v>846.05</v>
      </c>
      <c r="F55" s="37">
        <v>846.08333333333337</v>
      </c>
      <c r="G55" s="38">
        <v>840.91666666666674</v>
      </c>
      <c r="H55" s="38">
        <v>835.78333333333342</v>
      </c>
      <c r="I55" s="38">
        <v>830.61666666666679</v>
      </c>
      <c r="J55" s="38">
        <v>851.2166666666667</v>
      </c>
      <c r="K55" s="38">
        <v>856.38333333333344</v>
      </c>
      <c r="L55" s="38">
        <v>861.51666666666665</v>
      </c>
      <c r="M55" s="28">
        <v>851.25</v>
      </c>
      <c r="N55" s="28">
        <v>840.95</v>
      </c>
      <c r="O55" s="39">
        <v>10982500</v>
      </c>
      <c r="P55" s="40">
        <v>9.1136933242196396E-4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45043</v>
      </c>
      <c r="E56" s="37">
        <v>906.2</v>
      </c>
      <c r="F56" s="37">
        <v>906.81666666666672</v>
      </c>
      <c r="G56" s="38">
        <v>899.78333333333342</v>
      </c>
      <c r="H56" s="38">
        <v>893.36666666666667</v>
      </c>
      <c r="I56" s="38">
        <v>886.33333333333337</v>
      </c>
      <c r="J56" s="38">
        <v>913.23333333333346</v>
      </c>
      <c r="K56" s="38">
        <v>920.26666666666677</v>
      </c>
      <c r="L56" s="38">
        <v>926.68333333333351</v>
      </c>
      <c r="M56" s="28">
        <v>913.85</v>
      </c>
      <c r="N56" s="28">
        <v>900.4</v>
      </c>
      <c r="O56" s="39">
        <v>14259050</v>
      </c>
      <c r="P56" s="40">
        <v>1.4193250115580213E-2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45043</v>
      </c>
      <c r="E57" s="37">
        <v>229.65</v>
      </c>
      <c r="F57" s="37">
        <v>229.86666666666667</v>
      </c>
      <c r="G57" s="38">
        <v>228.33333333333334</v>
      </c>
      <c r="H57" s="38">
        <v>227.01666666666668</v>
      </c>
      <c r="I57" s="38">
        <v>225.48333333333335</v>
      </c>
      <c r="J57" s="38">
        <v>231.18333333333334</v>
      </c>
      <c r="K57" s="38">
        <v>232.71666666666664</v>
      </c>
      <c r="L57" s="38">
        <v>234.03333333333333</v>
      </c>
      <c r="M57" s="28">
        <v>231.4</v>
      </c>
      <c r="N57" s="28">
        <v>228.55</v>
      </c>
      <c r="O57" s="39">
        <v>45330600</v>
      </c>
      <c r="P57" s="40">
        <v>6.1526987974270531E-3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45043</v>
      </c>
      <c r="E58" s="37">
        <v>3824.75</v>
      </c>
      <c r="F58" s="37">
        <v>3870.7166666666667</v>
      </c>
      <c r="G58" s="38">
        <v>3765.4833333333336</v>
      </c>
      <c r="H58" s="38">
        <v>3706.2166666666667</v>
      </c>
      <c r="I58" s="38">
        <v>3600.9833333333336</v>
      </c>
      <c r="J58" s="38">
        <v>3929.9833333333336</v>
      </c>
      <c r="K58" s="38">
        <v>4035.2166666666662</v>
      </c>
      <c r="L58" s="38">
        <v>4094.4833333333336</v>
      </c>
      <c r="M58" s="28">
        <v>3975.95</v>
      </c>
      <c r="N58" s="28">
        <v>3811.45</v>
      </c>
      <c r="O58" s="39">
        <v>996450</v>
      </c>
      <c r="P58" s="40">
        <v>0.14653089402830513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45043</v>
      </c>
      <c r="E59" s="37">
        <v>1533.9</v>
      </c>
      <c r="F59" s="37">
        <v>1529.1666666666667</v>
      </c>
      <c r="G59" s="38">
        <v>1522.3333333333335</v>
      </c>
      <c r="H59" s="38">
        <v>1510.7666666666667</v>
      </c>
      <c r="I59" s="38">
        <v>1503.9333333333334</v>
      </c>
      <c r="J59" s="38">
        <v>1540.7333333333336</v>
      </c>
      <c r="K59" s="38">
        <v>1547.5666666666671</v>
      </c>
      <c r="L59" s="38">
        <v>1559.1333333333337</v>
      </c>
      <c r="M59" s="28">
        <v>1536</v>
      </c>
      <c r="N59" s="28">
        <v>1517.6</v>
      </c>
      <c r="O59" s="39">
        <v>1951950</v>
      </c>
      <c r="P59" s="40">
        <v>4.1411595246669064E-3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45043</v>
      </c>
      <c r="E60" s="37">
        <v>612.75</v>
      </c>
      <c r="F60" s="37">
        <v>615.16666666666663</v>
      </c>
      <c r="G60" s="38">
        <v>606.7833333333333</v>
      </c>
      <c r="H60" s="38">
        <v>600.81666666666672</v>
      </c>
      <c r="I60" s="38">
        <v>592.43333333333339</v>
      </c>
      <c r="J60" s="38">
        <v>621.13333333333321</v>
      </c>
      <c r="K60" s="38">
        <v>629.51666666666665</v>
      </c>
      <c r="L60" s="38">
        <v>635.48333333333312</v>
      </c>
      <c r="M60" s="28">
        <v>623.54999999999995</v>
      </c>
      <c r="N60" s="28">
        <v>609.20000000000005</v>
      </c>
      <c r="O60" s="39">
        <v>9975000</v>
      </c>
      <c r="P60" s="40">
        <v>-2.8156664068589243E-2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45043</v>
      </c>
      <c r="E61" s="37">
        <v>931.45</v>
      </c>
      <c r="F61" s="37">
        <v>937.85</v>
      </c>
      <c r="G61" s="38">
        <v>923.55000000000007</v>
      </c>
      <c r="H61" s="38">
        <v>915.65000000000009</v>
      </c>
      <c r="I61" s="38">
        <v>901.35000000000014</v>
      </c>
      <c r="J61" s="38">
        <v>945.75</v>
      </c>
      <c r="K61" s="38">
        <v>960.05</v>
      </c>
      <c r="L61" s="38">
        <v>967.94999999999993</v>
      </c>
      <c r="M61" s="28">
        <v>952.15</v>
      </c>
      <c r="N61" s="28">
        <v>929.95</v>
      </c>
      <c r="O61" s="39">
        <v>1380400</v>
      </c>
      <c r="P61" s="40">
        <v>1.7543859649122806E-2</v>
      </c>
    </row>
    <row r="62" spans="1:16" ht="12.75" customHeight="1">
      <c r="A62" s="28">
        <v>52</v>
      </c>
      <c r="B62" s="29" t="s">
        <v>70</v>
      </c>
      <c r="C62" s="30" t="s">
        <v>246</v>
      </c>
      <c r="D62" s="31">
        <v>45043</v>
      </c>
      <c r="E62" s="37">
        <v>294.45</v>
      </c>
      <c r="F62" s="37">
        <v>293.83333333333331</v>
      </c>
      <c r="G62" s="38">
        <v>291.91666666666663</v>
      </c>
      <c r="H62" s="38">
        <v>289.38333333333333</v>
      </c>
      <c r="I62" s="38">
        <v>287.46666666666664</v>
      </c>
      <c r="J62" s="38">
        <v>296.36666666666662</v>
      </c>
      <c r="K62" s="38">
        <v>298.28333333333325</v>
      </c>
      <c r="L62" s="38">
        <v>300.81666666666661</v>
      </c>
      <c r="M62" s="28">
        <v>295.75</v>
      </c>
      <c r="N62" s="28">
        <v>291.3</v>
      </c>
      <c r="O62" s="39">
        <v>6310500</v>
      </c>
      <c r="P62" s="40">
        <v>2.3103112840466927E-2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45043</v>
      </c>
      <c r="E63" s="37">
        <v>133.65</v>
      </c>
      <c r="F63" s="37">
        <v>132.06666666666666</v>
      </c>
      <c r="G63" s="38">
        <v>129.78333333333333</v>
      </c>
      <c r="H63" s="38">
        <v>125.91666666666666</v>
      </c>
      <c r="I63" s="38">
        <v>123.63333333333333</v>
      </c>
      <c r="J63" s="38">
        <v>135.93333333333334</v>
      </c>
      <c r="K63" s="38">
        <v>138.21666666666664</v>
      </c>
      <c r="L63" s="38">
        <v>142.08333333333334</v>
      </c>
      <c r="M63" s="28">
        <v>134.35</v>
      </c>
      <c r="N63" s="28">
        <v>128.19999999999999</v>
      </c>
      <c r="O63" s="39">
        <v>25905000</v>
      </c>
      <c r="P63" s="40">
        <v>9.0966519267214149E-2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45043</v>
      </c>
      <c r="E64" s="37">
        <v>1559.85</v>
      </c>
      <c r="F64" s="37">
        <v>1545.1666666666667</v>
      </c>
      <c r="G64" s="38">
        <v>1526.5333333333335</v>
      </c>
      <c r="H64" s="38">
        <v>1493.2166666666667</v>
      </c>
      <c r="I64" s="38">
        <v>1474.5833333333335</v>
      </c>
      <c r="J64" s="38">
        <v>1578.4833333333336</v>
      </c>
      <c r="K64" s="38">
        <v>1597.1166666666668</v>
      </c>
      <c r="L64" s="38">
        <v>1630.4333333333336</v>
      </c>
      <c r="M64" s="28">
        <v>1563.8</v>
      </c>
      <c r="N64" s="28">
        <v>1511.85</v>
      </c>
      <c r="O64" s="39">
        <v>3126600</v>
      </c>
      <c r="P64" s="40">
        <v>2.9841897233201582E-2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45043</v>
      </c>
      <c r="E65" s="37">
        <v>525.45000000000005</v>
      </c>
      <c r="F65" s="37">
        <v>523.48333333333335</v>
      </c>
      <c r="G65" s="38">
        <v>520.7166666666667</v>
      </c>
      <c r="H65" s="38">
        <v>515.98333333333335</v>
      </c>
      <c r="I65" s="38">
        <v>513.2166666666667</v>
      </c>
      <c r="J65" s="38">
        <v>528.2166666666667</v>
      </c>
      <c r="K65" s="38">
        <v>530.98333333333335</v>
      </c>
      <c r="L65" s="38">
        <v>535.7166666666667</v>
      </c>
      <c r="M65" s="28">
        <v>526.25</v>
      </c>
      <c r="N65" s="28">
        <v>518.75</v>
      </c>
      <c r="O65" s="39">
        <v>14163750</v>
      </c>
      <c r="P65" s="40">
        <v>-2.2093725727107966E-2</v>
      </c>
    </row>
    <row r="66" spans="1:16" ht="12.75" customHeight="1">
      <c r="A66" s="28">
        <v>56</v>
      </c>
      <c r="B66" s="29" t="s">
        <v>42</v>
      </c>
      <c r="C66" s="30" t="s">
        <v>247</v>
      </c>
      <c r="D66" s="31">
        <v>45043</v>
      </c>
      <c r="E66" s="37">
        <v>1989.7</v>
      </c>
      <c r="F66" s="37">
        <v>2008.5333333333335</v>
      </c>
      <c r="G66" s="38">
        <v>1957.166666666667</v>
      </c>
      <c r="H66" s="38">
        <v>1924.6333333333334</v>
      </c>
      <c r="I66" s="38">
        <v>1873.2666666666669</v>
      </c>
      <c r="J66" s="38">
        <v>2041.0666666666671</v>
      </c>
      <c r="K66" s="38">
        <v>2092.4333333333334</v>
      </c>
      <c r="L66" s="38">
        <v>2124.9666666666672</v>
      </c>
      <c r="M66" s="28">
        <v>2059.9</v>
      </c>
      <c r="N66" s="28">
        <v>1976</v>
      </c>
      <c r="O66" s="39">
        <v>2168500</v>
      </c>
      <c r="P66" s="40">
        <v>2.6508875739644971E-2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45043</v>
      </c>
      <c r="E67" s="37">
        <v>1838.75</v>
      </c>
      <c r="F67" s="37">
        <v>1844.3</v>
      </c>
      <c r="G67" s="38">
        <v>1829.35</v>
      </c>
      <c r="H67" s="38">
        <v>1819.95</v>
      </c>
      <c r="I67" s="38">
        <v>1805</v>
      </c>
      <c r="J67" s="38">
        <v>1853.6999999999998</v>
      </c>
      <c r="K67" s="38">
        <v>1868.65</v>
      </c>
      <c r="L67" s="38">
        <v>1878.0499999999997</v>
      </c>
      <c r="M67" s="28">
        <v>1859.25</v>
      </c>
      <c r="N67" s="28">
        <v>1834.9</v>
      </c>
      <c r="O67" s="39">
        <v>2033750</v>
      </c>
      <c r="P67" s="40">
        <v>2.2370240040216163E-2</v>
      </c>
    </row>
    <row r="68" spans="1:16" ht="12.75" customHeight="1">
      <c r="A68" s="28">
        <v>58</v>
      </c>
      <c r="B68" s="29" t="s">
        <v>44</v>
      </c>
      <c r="C68" s="30" t="s">
        <v>336</v>
      </c>
      <c r="D68" s="31">
        <v>45043</v>
      </c>
      <c r="E68" s="37">
        <v>194.1</v>
      </c>
      <c r="F68" s="37">
        <v>193.86666666666667</v>
      </c>
      <c r="G68" s="38">
        <v>190.23333333333335</v>
      </c>
      <c r="H68" s="38">
        <v>186.36666666666667</v>
      </c>
      <c r="I68" s="38">
        <v>182.73333333333335</v>
      </c>
      <c r="J68" s="38">
        <v>197.73333333333335</v>
      </c>
      <c r="K68" s="38">
        <v>201.36666666666667</v>
      </c>
      <c r="L68" s="38">
        <v>205.23333333333335</v>
      </c>
      <c r="M68" s="28">
        <v>197.5</v>
      </c>
      <c r="N68" s="28">
        <v>190</v>
      </c>
      <c r="O68" s="39">
        <v>16374400</v>
      </c>
      <c r="P68" s="40">
        <v>7.5809786354238459E-3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45043</v>
      </c>
      <c r="E69" s="37">
        <v>3190.5</v>
      </c>
      <c r="F69" s="37">
        <v>3229.3000000000006</v>
      </c>
      <c r="G69" s="38">
        <v>3144.0000000000014</v>
      </c>
      <c r="H69" s="38">
        <v>3097.5000000000009</v>
      </c>
      <c r="I69" s="38">
        <v>3012.2000000000016</v>
      </c>
      <c r="J69" s="38">
        <v>3275.8000000000011</v>
      </c>
      <c r="K69" s="38">
        <v>3361.1000000000004</v>
      </c>
      <c r="L69" s="38">
        <v>3407.6000000000008</v>
      </c>
      <c r="M69" s="28">
        <v>3314.6</v>
      </c>
      <c r="N69" s="28">
        <v>3182.8</v>
      </c>
      <c r="O69" s="39">
        <v>3562650</v>
      </c>
      <c r="P69" s="40">
        <v>6.8998109640831765E-2</v>
      </c>
    </row>
    <row r="70" spans="1:16" ht="12.75" customHeight="1">
      <c r="A70" s="28">
        <v>60</v>
      </c>
      <c r="B70" s="29" t="s">
        <v>44</v>
      </c>
      <c r="C70" s="30" t="s">
        <v>249</v>
      </c>
      <c r="D70" s="31">
        <v>45043</v>
      </c>
      <c r="E70" s="37">
        <v>2987.75</v>
      </c>
      <c r="F70" s="37">
        <v>3002.2166666666667</v>
      </c>
      <c r="G70" s="38">
        <v>2968.5333333333333</v>
      </c>
      <c r="H70" s="38">
        <v>2949.3166666666666</v>
      </c>
      <c r="I70" s="38">
        <v>2915.6333333333332</v>
      </c>
      <c r="J70" s="38">
        <v>3021.4333333333334</v>
      </c>
      <c r="K70" s="38">
        <v>3055.1166666666668</v>
      </c>
      <c r="L70" s="38">
        <v>3074.3333333333335</v>
      </c>
      <c r="M70" s="28">
        <v>3035.9</v>
      </c>
      <c r="N70" s="28">
        <v>2983</v>
      </c>
      <c r="O70" s="39">
        <v>984875</v>
      </c>
      <c r="P70" s="40">
        <v>2.4044710163763972E-2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45043</v>
      </c>
      <c r="E71" s="37">
        <v>415.4</v>
      </c>
      <c r="F71" s="37">
        <v>418.25</v>
      </c>
      <c r="G71" s="38">
        <v>411.2</v>
      </c>
      <c r="H71" s="38">
        <v>407</v>
      </c>
      <c r="I71" s="38">
        <v>399.95</v>
      </c>
      <c r="J71" s="38">
        <v>422.45</v>
      </c>
      <c r="K71" s="38">
        <v>429.49999999999994</v>
      </c>
      <c r="L71" s="38">
        <v>433.7</v>
      </c>
      <c r="M71" s="28">
        <v>425.3</v>
      </c>
      <c r="N71" s="28">
        <v>414.05</v>
      </c>
      <c r="O71" s="39">
        <v>36786750</v>
      </c>
      <c r="P71" s="40">
        <v>2.2003208801283522E-2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45043</v>
      </c>
      <c r="E72" s="37">
        <v>4858.7</v>
      </c>
      <c r="F72" s="37">
        <v>4869.4333333333334</v>
      </c>
      <c r="G72" s="38">
        <v>4816.3166666666666</v>
      </c>
      <c r="H72" s="38">
        <v>4773.9333333333334</v>
      </c>
      <c r="I72" s="38">
        <v>4720.8166666666666</v>
      </c>
      <c r="J72" s="38">
        <v>4911.8166666666666</v>
      </c>
      <c r="K72" s="38">
        <v>4964.9333333333334</v>
      </c>
      <c r="L72" s="38">
        <v>5007.3166666666666</v>
      </c>
      <c r="M72" s="28">
        <v>4922.55</v>
      </c>
      <c r="N72" s="28">
        <v>4827.05</v>
      </c>
      <c r="O72" s="39">
        <v>2727375</v>
      </c>
      <c r="P72" s="40">
        <v>-2.2095733237719614E-2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45043</v>
      </c>
      <c r="E73" s="37">
        <v>3237.55</v>
      </c>
      <c r="F73" s="37">
        <v>3249.5333333333333</v>
      </c>
      <c r="G73" s="38">
        <v>3200.1166666666668</v>
      </c>
      <c r="H73" s="38">
        <v>3162.6833333333334</v>
      </c>
      <c r="I73" s="38">
        <v>3113.2666666666669</v>
      </c>
      <c r="J73" s="38">
        <v>3286.9666666666667</v>
      </c>
      <c r="K73" s="38">
        <v>3336.3833333333337</v>
      </c>
      <c r="L73" s="38">
        <v>3373.8166666666666</v>
      </c>
      <c r="M73" s="28">
        <v>3298.95</v>
      </c>
      <c r="N73" s="28">
        <v>3212.1</v>
      </c>
      <c r="O73" s="39">
        <v>3619000</v>
      </c>
      <c r="P73" s="40">
        <v>2.7781919387704388E-2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45043</v>
      </c>
      <c r="E74" s="37">
        <v>1987.1</v>
      </c>
      <c r="F74" s="37">
        <v>1993.9666666666665</v>
      </c>
      <c r="G74" s="38">
        <v>1975.9333333333329</v>
      </c>
      <c r="H74" s="38">
        <v>1964.7666666666664</v>
      </c>
      <c r="I74" s="38">
        <v>1946.7333333333329</v>
      </c>
      <c r="J74" s="38">
        <v>2005.133333333333</v>
      </c>
      <c r="K74" s="38">
        <v>2023.1666666666663</v>
      </c>
      <c r="L74" s="38">
        <v>2034.333333333333</v>
      </c>
      <c r="M74" s="28">
        <v>2012</v>
      </c>
      <c r="N74" s="28">
        <v>1982.8</v>
      </c>
      <c r="O74" s="39">
        <v>1521850</v>
      </c>
      <c r="P74" s="40">
        <v>1.0407157202848275E-2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45043</v>
      </c>
      <c r="E75" s="37">
        <v>188.45</v>
      </c>
      <c r="F75" s="37">
        <v>188.03333333333333</v>
      </c>
      <c r="G75" s="38">
        <v>186.91666666666666</v>
      </c>
      <c r="H75" s="38">
        <v>185.38333333333333</v>
      </c>
      <c r="I75" s="38">
        <v>184.26666666666665</v>
      </c>
      <c r="J75" s="38">
        <v>189.56666666666666</v>
      </c>
      <c r="K75" s="38">
        <v>190.68333333333334</v>
      </c>
      <c r="L75" s="38">
        <v>192.21666666666667</v>
      </c>
      <c r="M75" s="28">
        <v>189.15</v>
      </c>
      <c r="N75" s="28">
        <v>186.5</v>
      </c>
      <c r="O75" s="39">
        <v>21409200</v>
      </c>
      <c r="P75" s="40">
        <v>3.0497314156991855E-2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45043</v>
      </c>
      <c r="E76" s="37">
        <v>131.69999999999999</v>
      </c>
      <c r="F76" s="37">
        <v>131.76666666666668</v>
      </c>
      <c r="G76" s="38">
        <v>131.13333333333335</v>
      </c>
      <c r="H76" s="38">
        <v>130.56666666666666</v>
      </c>
      <c r="I76" s="38">
        <v>129.93333333333334</v>
      </c>
      <c r="J76" s="38">
        <v>132.33333333333337</v>
      </c>
      <c r="K76" s="38">
        <v>132.9666666666667</v>
      </c>
      <c r="L76" s="38">
        <v>133.53333333333339</v>
      </c>
      <c r="M76" s="28">
        <v>132.4</v>
      </c>
      <c r="N76" s="28">
        <v>131.19999999999999</v>
      </c>
      <c r="O76" s="39">
        <v>65605000</v>
      </c>
      <c r="P76" s="40">
        <v>5.2965251584945028E-2</v>
      </c>
    </row>
    <row r="77" spans="1:16" ht="12.75" customHeight="1">
      <c r="A77" s="28">
        <v>67</v>
      </c>
      <c r="B77" s="29" t="s">
        <v>79</v>
      </c>
      <c r="C77" s="30" t="s">
        <v>103</v>
      </c>
      <c r="D77" s="31">
        <v>45043</v>
      </c>
      <c r="E77" s="37">
        <v>109.1</v>
      </c>
      <c r="F77" s="37">
        <v>109.11666666666666</v>
      </c>
      <c r="G77" s="38">
        <v>108.43333333333332</v>
      </c>
      <c r="H77" s="38">
        <v>107.76666666666667</v>
      </c>
      <c r="I77" s="38">
        <v>107.08333333333333</v>
      </c>
      <c r="J77" s="38">
        <v>109.78333333333332</v>
      </c>
      <c r="K77" s="38">
        <v>110.46666666666665</v>
      </c>
      <c r="L77" s="38">
        <v>111.13333333333331</v>
      </c>
      <c r="M77" s="28">
        <v>109.8</v>
      </c>
      <c r="N77" s="28">
        <v>108.45</v>
      </c>
      <c r="O77" s="39">
        <v>69164850</v>
      </c>
      <c r="P77" s="40">
        <v>1.4767082829910055E-2</v>
      </c>
    </row>
    <row r="78" spans="1:16" ht="12.75" customHeight="1">
      <c r="A78" s="28">
        <v>68</v>
      </c>
      <c r="B78" s="29" t="s">
        <v>47</v>
      </c>
      <c r="C78" s="30" t="s">
        <v>104</v>
      </c>
      <c r="D78" s="31">
        <v>45043</v>
      </c>
      <c r="E78" s="37">
        <v>512.75</v>
      </c>
      <c r="F78" s="37">
        <v>513.0333333333333</v>
      </c>
      <c r="G78" s="38">
        <v>509.81666666666661</v>
      </c>
      <c r="H78" s="38">
        <v>506.88333333333333</v>
      </c>
      <c r="I78" s="38">
        <v>503.66666666666663</v>
      </c>
      <c r="J78" s="38">
        <v>515.96666666666658</v>
      </c>
      <c r="K78" s="38">
        <v>519.18333333333328</v>
      </c>
      <c r="L78" s="38">
        <v>522.11666666666656</v>
      </c>
      <c r="M78" s="28">
        <v>516.25</v>
      </c>
      <c r="N78" s="28">
        <v>510.1</v>
      </c>
      <c r="O78" s="39">
        <v>7619750</v>
      </c>
      <c r="P78" s="40">
        <v>2.3369036027263874E-2</v>
      </c>
    </row>
    <row r="79" spans="1:16" ht="12.75" customHeight="1">
      <c r="A79" s="28">
        <v>69</v>
      </c>
      <c r="B79" s="29" t="s">
        <v>105</v>
      </c>
      <c r="C79" s="30" t="s">
        <v>106</v>
      </c>
      <c r="D79" s="31">
        <v>45043</v>
      </c>
      <c r="E79" s="37">
        <v>44.6</v>
      </c>
      <c r="F79" s="37">
        <v>44.75</v>
      </c>
      <c r="G79" s="38">
        <v>44.35</v>
      </c>
      <c r="H79" s="38">
        <v>44.1</v>
      </c>
      <c r="I79" s="38">
        <v>43.7</v>
      </c>
      <c r="J79" s="38">
        <v>45</v>
      </c>
      <c r="K79" s="38">
        <v>45.400000000000006</v>
      </c>
      <c r="L79" s="38">
        <v>45.65</v>
      </c>
      <c r="M79" s="28">
        <v>45.15</v>
      </c>
      <c r="N79" s="28">
        <v>44.5</v>
      </c>
      <c r="O79" s="39">
        <v>145170000</v>
      </c>
      <c r="P79" s="40">
        <v>5.7677318784099766E-3</v>
      </c>
    </row>
    <row r="80" spans="1:16" ht="12.75" customHeight="1">
      <c r="A80" s="28">
        <v>70</v>
      </c>
      <c r="B80" s="29" t="s">
        <v>44</v>
      </c>
      <c r="C80" s="30" t="s">
        <v>363</v>
      </c>
      <c r="D80" s="31">
        <v>45043</v>
      </c>
      <c r="E80" s="37">
        <v>533.4</v>
      </c>
      <c r="F80" s="37">
        <v>535.9</v>
      </c>
      <c r="G80" s="38">
        <v>529.25</v>
      </c>
      <c r="H80" s="38">
        <v>525.1</v>
      </c>
      <c r="I80" s="38">
        <v>518.45000000000005</v>
      </c>
      <c r="J80" s="38">
        <v>540.04999999999995</v>
      </c>
      <c r="K80" s="38">
        <v>546.69999999999982</v>
      </c>
      <c r="L80" s="38">
        <v>550.84999999999991</v>
      </c>
      <c r="M80" s="28">
        <v>542.54999999999995</v>
      </c>
      <c r="N80" s="28">
        <v>531.75</v>
      </c>
      <c r="O80" s="39">
        <v>8352500</v>
      </c>
      <c r="P80" s="40">
        <v>1.4366908746447742E-2</v>
      </c>
    </row>
    <row r="81" spans="1:16" ht="12.75" customHeight="1">
      <c r="A81" s="28">
        <v>71</v>
      </c>
      <c r="B81" s="29" t="s">
        <v>56</v>
      </c>
      <c r="C81" s="30" t="s">
        <v>107</v>
      </c>
      <c r="D81" s="31">
        <v>45043</v>
      </c>
      <c r="E81" s="37">
        <v>975.55</v>
      </c>
      <c r="F81" s="37">
        <v>973.79999999999984</v>
      </c>
      <c r="G81" s="38">
        <v>969.79999999999973</v>
      </c>
      <c r="H81" s="38">
        <v>964.04999999999984</v>
      </c>
      <c r="I81" s="38">
        <v>960.04999999999973</v>
      </c>
      <c r="J81" s="38">
        <v>979.54999999999973</v>
      </c>
      <c r="K81" s="38">
        <v>983.55</v>
      </c>
      <c r="L81" s="38">
        <v>989.29999999999973</v>
      </c>
      <c r="M81" s="28">
        <v>977.8</v>
      </c>
      <c r="N81" s="28">
        <v>968.05</v>
      </c>
      <c r="O81" s="39">
        <v>7001000</v>
      </c>
      <c r="P81" s="40">
        <v>9.3713956170703577E-3</v>
      </c>
    </row>
    <row r="82" spans="1:16" ht="12.75" customHeight="1">
      <c r="A82" s="28">
        <v>72</v>
      </c>
      <c r="B82" s="29" t="s">
        <v>96</v>
      </c>
      <c r="C82" s="205" t="s">
        <v>108</v>
      </c>
      <c r="D82" s="31">
        <v>45043</v>
      </c>
      <c r="E82" s="37">
        <v>1283.6500000000001</v>
      </c>
      <c r="F82" s="37">
        <v>1284.4333333333334</v>
      </c>
      <c r="G82" s="38">
        <v>1272.0166666666669</v>
      </c>
      <c r="H82" s="38">
        <v>1260.3833333333334</v>
      </c>
      <c r="I82" s="38">
        <v>1247.9666666666669</v>
      </c>
      <c r="J82" s="38">
        <v>1296.0666666666668</v>
      </c>
      <c r="K82" s="38">
        <v>1308.4833333333333</v>
      </c>
      <c r="L82" s="38">
        <v>1320.1166666666668</v>
      </c>
      <c r="M82" s="28">
        <v>1296.8499999999999</v>
      </c>
      <c r="N82" s="28">
        <v>1272.8</v>
      </c>
      <c r="O82" s="39">
        <v>5464650</v>
      </c>
      <c r="P82" s="40">
        <v>2.6177174780526734E-2</v>
      </c>
    </row>
    <row r="83" spans="1:16" ht="12.75" customHeight="1">
      <c r="A83" s="28">
        <v>73</v>
      </c>
      <c r="B83" s="29" t="s">
        <v>47</v>
      </c>
      <c r="C83" s="30" t="s">
        <v>109</v>
      </c>
      <c r="D83" s="31">
        <v>45043</v>
      </c>
      <c r="E83" s="37">
        <v>302.5</v>
      </c>
      <c r="F83" s="37">
        <v>303.55</v>
      </c>
      <c r="G83" s="38">
        <v>301.05</v>
      </c>
      <c r="H83" s="38">
        <v>299.60000000000002</v>
      </c>
      <c r="I83" s="38">
        <v>297.10000000000002</v>
      </c>
      <c r="J83" s="38">
        <v>305</v>
      </c>
      <c r="K83" s="38">
        <v>307.5</v>
      </c>
      <c r="L83" s="38">
        <v>308.95</v>
      </c>
      <c r="M83" s="28">
        <v>306.05</v>
      </c>
      <c r="N83" s="28">
        <v>302.10000000000002</v>
      </c>
      <c r="O83" s="39">
        <v>7318000</v>
      </c>
      <c r="P83" s="40">
        <v>-1.5603981705676621E-2</v>
      </c>
    </row>
    <row r="84" spans="1:16" ht="12.75" customHeight="1">
      <c r="A84" s="28">
        <v>74</v>
      </c>
      <c r="B84" s="29" t="s">
        <v>42</v>
      </c>
      <c r="C84" s="30" t="s">
        <v>110</v>
      </c>
      <c r="D84" s="31">
        <v>45043</v>
      </c>
      <c r="E84" s="37">
        <v>1689.45</v>
      </c>
      <c r="F84" s="37">
        <v>1690.75</v>
      </c>
      <c r="G84" s="38">
        <v>1682.7</v>
      </c>
      <c r="H84" s="38">
        <v>1675.95</v>
      </c>
      <c r="I84" s="38">
        <v>1667.9</v>
      </c>
      <c r="J84" s="38">
        <v>1697.5</v>
      </c>
      <c r="K84" s="38">
        <v>1705.5500000000002</v>
      </c>
      <c r="L84" s="38">
        <v>1712.3</v>
      </c>
      <c r="M84" s="28">
        <v>1698.8</v>
      </c>
      <c r="N84" s="28">
        <v>1684</v>
      </c>
      <c r="O84" s="39">
        <v>12784150</v>
      </c>
      <c r="P84" s="40">
        <v>9.7925186658162303E-3</v>
      </c>
    </row>
    <row r="85" spans="1:16" ht="12.75" customHeight="1">
      <c r="A85" s="28">
        <v>75</v>
      </c>
      <c r="B85" s="29" t="s">
        <v>79</v>
      </c>
      <c r="C85" s="30" t="s">
        <v>111</v>
      </c>
      <c r="D85" s="31">
        <v>45043</v>
      </c>
      <c r="E85" s="37">
        <v>462.95</v>
      </c>
      <c r="F85" s="37">
        <v>463.2833333333333</v>
      </c>
      <c r="G85" s="38">
        <v>460.11666666666662</v>
      </c>
      <c r="H85" s="38">
        <v>457.2833333333333</v>
      </c>
      <c r="I85" s="38">
        <v>454.11666666666662</v>
      </c>
      <c r="J85" s="38">
        <v>466.11666666666662</v>
      </c>
      <c r="K85" s="38">
        <v>469.28333333333336</v>
      </c>
      <c r="L85" s="38">
        <v>472.11666666666662</v>
      </c>
      <c r="M85" s="28">
        <v>466.45</v>
      </c>
      <c r="N85" s="28">
        <v>460.45</v>
      </c>
      <c r="O85" s="39">
        <v>5253750</v>
      </c>
      <c r="P85" s="40">
        <v>7.1428571428571429E-4</v>
      </c>
    </row>
    <row r="86" spans="1:16" ht="12.75" customHeight="1">
      <c r="A86" s="28">
        <v>76</v>
      </c>
      <c r="B86" s="29" t="s">
        <v>44</v>
      </c>
      <c r="C86" s="30" t="s">
        <v>257</v>
      </c>
      <c r="D86" s="31">
        <v>45043</v>
      </c>
      <c r="E86" s="37">
        <v>2779.6</v>
      </c>
      <c r="F86" s="37">
        <v>2797.6166666666668</v>
      </c>
      <c r="G86" s="38">
        <v>2753.2333333333336</v>
      </c>
      <c r="H86" s="38">
        <v>2726.8666666666668</v>
      </c>
      <c r="I86" s="38">
        <v>2682.4833333333336</v>
      </c>
      <c r="J86" s="38">
        <v>2823.9833333333336</v>
      </c>
      <c r="K86" s="38">
        <v>2868.3666666666668</v>
      </c>
      <c r="L86" s="38">
        <v>2894.7333333333336</v>
      </c>
      <c r="M86" s="28">
        <v>2842</v>
      </c>
      <c r="N86" s="28">
        <v>2771.25</v>
      </c>
      <c r="O86" s="39">
        <v>3001200</v>
      </c>
      <c r="P86" s="40">
        <v>1.3063291139240506E-2</v>
      </c>
    </row>
    <row r="87" spans="1:16" ht="12.75" customHeight="1">
      <c r="A87" s="28">
        <v>77</v>
      </c>
      <c r="B87" s="29" t="s">
        <v>70</v>
      </c>
      <c r="C87" s="30" t="s">
        <v>112</v>
      </c>
      <c r="D87" s="31">
        <v>45043</v>
      </c>
      <c r="E87" s="37">
        <v>1205.25</v>
      </c>
      <c r="F87" s="37">
        <v>1210.7166666666665</v>
      </c>
      <c r="G87" s="38">
        <v>1196.583333333333</v>
      </c>
      <c r="H87" s="38">
        <v>1187.9166666666665</v>
      </c>
      <c r="I87" s="38">
        <v>1173.7833333333331</v>
      </c>
      <c r="J87" s="38">
        <v>1219.383333333333</v>
      </c>
      <c r="K87" s="38">
        <v>1233.5166666666667</v>
      </c>
      <c r="L87" s="38">
        <v>1242.1833333333329</v>
      </c>
      <c r="M87" s="28">
        <v>1224.8499999999999</v>
      </c>
      <c r="N87" s="28">
        <v>1202.05</v>
      </c>
      <c r="O87" s="39">
        <v>5496000</v>
      </c>
      <c r="P87" s="40">
        <v>6.7495387005924057E-2</v>
      </c>
    </row>
    <row r="88" spans="1:16" ht="12.75" customHeight="1">
      <c r="A88" s="28">
        <v>78</v>
      </c>
      <c r="B88" s="29" t="s">
        <v>86</v>
      </c>
      <c r="C88" s="30" t="s">
        <v>113</v>
      </c>
      <c r="D88" s="31">
        <v>45043</v>
      </c>
      <c r="E88" s="37">
        <v>1037.25</v>
      </c>
      <c r="F88" s="37">
        <v>1039.4166666666667</v>
      </c>
      <c r="G88" s="38">
        <v>1030.8333333333335</v>
      </c>
      <c r="H88" s="38">
        <v>1024.4166666666667</v>
      </c>
      <c r="I88" s="38">
        <v>1015.8333333333335</v>
      </c>
      <c r="J88" s="38">
        <v>1045.8333333333335</v>
      </c>
      <c r="K88" s="38">
        <v>1054.416666666667</v>
      </c>
      <c r="L88" s="38">
        <v>1060.8333333333335</v>
      </c>
      <c r="M88" s="28">
        <v>1048</v>
      </c>
      <c r="N88" s="28">
        <v>1033</v>
      </c>
      <c r="O88" s="39">
        <v>13100500</v>
      </c>
      <c r="P88" s="40">
        <v>3.7474361106491494E-2</v>
      </c>
    </row>
    <row r="89" spans="1:16" ht="12.75" customHeight="1">
      <c r="A89" s="28">
        <v>79</v>
      </c>
      <c r="B89" s="29" t="s">
        <v>63</v>
      </c>
      <c r="C89" s="30" t="s">
        <v>114</v>
      </c>
      <c r="D89" s="31">
        <v>45043</v>
      </c>
      <c r="E89" s="37">
        <v>2750.45</v>
      </c>
      <c r="F89" s="37">
        <v>2750.6833333333329</v>
      </c>
      <c r="G89" s="38">
        <v>2738.8666666666659</v>
      </c>
      <c r="H89" s="38">
        <v>2727.2833333333328</v>
      </c>
      <c r="I89" s="38">
        <v>2715.4666666666658</v>
      </c>
      <c r="J89" s="38">
        <v>2762.266666666666</v>
      </c>
      <c r="K89" s="38">
        <v>2774.0833333333326</v>
      </c>
      <c r="L89" s="38">
        <v>2785.6666666666661</v>
      </c>
      <c r="M89" s="28">
        <v>2762.5</v>
      </c>
      <c r="N89" s="28">
        <v>2739.1</v>
      </c>
      <c r="O89" s="39">
        <v>19913100</v>
      </c>
      <c r="P89" s="40">
        <v>7.7428757951629804E-3</v>
      </c>
    </row>
    <row r="90" spans="1:16" ht="12.75" customHeight="1">
      <c r="A90" s="28">
        <v>80</v>
      </c>
      <c r="B90" s="29" t="s">
        <v>63</v>
      </c>
      <c r="C90" s="30" t="s">
        <v>115</v>
      </c>
      <c r="D90" s="31">
        <v>45043</v>
      </c>
      <c r="E90" s="37">
        <v>1774.3</v>
      </c>
      <c r="F90" s="37">
        <v>1772.3833333333332</v>
      </c>
      <c r="G90" s="38">
        <v>1766.1666666666665</v>
      </c>
      <c r="H90" s="38">
        <v>1758.0333333333333</v>
      </c>
      <c r="I90" s="38">
        <v>1751.8166666666666</v>
      </c>
      <c r="J90" s="38">
        <v>1780.5166666666664</v>
      </c>
      <c r="K90" s="38">
        <v>1786.7333333333331</v>
      </c>
      <c r="L90" s="38">
        <v>1794.8666666666663</v>
      </c>
      <c r="M90" s="28">
        <v>1778.6</v>
      </c>
      <c r="N90" s="28">
        <v>1764.25</v>
      </c>
      <c r="O90" s="39">
        <v>2744400</v>
      </c>
      <c r="P90" s="40">
        <v>6.4835292748224888E-2</v>
      </c>
    </row>
    <row r="91" spans="1:16" ht="12.75" customHeight="1">
      <c r="A91" s="28">
        <v>81</v>
      </c>
      <c r="B91" s="29" t="s">
        <v>58</v>
      </c>
      <c r="C91" s="30" t="s">
        <v>116</v>
      </c>
      <c r="D91" s="31">
        <v>45043</v>
      </c>
      <c r="E91" s="37">
        <v>1674.55</v>
      </c>
      <c r="F91" s="37">
        <v>1674.7</v>
      </c>
      <c r="G91" s="38">
        <v>1669.2</v>
      </c>
      <c r="H91" s="38">
        <v>1663.85</v>
      </c>
      <c r="I91" s="38">
        <v>1658.35</v>
      </c>
      <c r="J91" s="38">
        <v>1680.0500000000002</v>
      </c>
      <c r="K91" s="38">
        <v>1685.5500000000002</v>
      </c>
      <c r="L91" s="38">
        <v>1690.9000000000003</v>
      </c>
      <c r="M91" s="28">
        <v>1680.2</v>
      </c>
      <c r="N91" s="28">
        <v>1669.35</v>
      </c>
      <c r="O91" s="39">
        <v>69003000</v>
      </c>
      <c r="P91" s="40">
        <v>1.5878671082356941E-2</v>
      </c>
    </row>
    <row r="92" spans="1:16" ht="12.75" customHeight="1">
      <c r="A92" s="28">
        <v>82</v>
      </c>
      <c r="B92" s="29" t="s">
        <v>63</v>
      </c>
      <c r="C92" s="30" t="s">
        <v>117</v>
      </c>
      <c r="D92" s="31">
        <v>45043</v>
      </c>
      <c r="E92" s="37">
        <v>530.25</v>
      </c>
      <c r="F92" s="37">
        <v>528.13333333333333</v>
      </c>
      <c r="G92" s="38">
        <v>525.06666666666661</v>
      </c>
      <c r="H92" s="38">
        <v>519.88333333333333</v>
      </c>
      <c r="I92" s="38">
        <v>516.81666666666661</v>
      </c>
      <c r="J92" s="38">
        <v>533.31666666666661</v>
      </c>
      <c r="K92" s="38">
        <v>536.38333333333344</v>
      </c>
      <c r="L92" s="38">
        <v>541.56666666666661</v>
      </c>
      <c r="M92" s="28">
        <v>531.20000000000005</v>
      </c>
      <c r="N92" s="28">
        <v>522.95000000000005</v>
      </c>
      <c r="O92" s="39">
        <v>15841100</v>
      </c>
      <c r="P92" s="40">
        <v>2.7322014552717933E-2</v>
      </c>
    </row>
    <row r="93" spans="1:16" ht="12.75" customHeight="1">
      <c r="A93" s="28">
        <v>83</v>
      </c>
      <c r="B93" s="29" t="s">
        <v>49</v>
      </c>
      <c r="C93" s="30" t="s">
        <v>118</v>
      </c>
      <c r="D93" s="31">
        <v>45043</v>
      </c>
      <c r="E93" s="37">
        <v>2452.65</v>
      </c>
      <c r="F93" s="37">
        <v>2454.4833333333336</v>
      </c>
      <c r="G93" s="38">
        <v>2439.0666666666671</v>
      </c>
      <c r="H93" s="38">
        <v>2425.4833333333336</v>
      </c>
      <c r="I93" s="38">
        <v>2410.0666666666671</v>
      </c>
      <c r="J93" s="38">
        <v>2468.0666666666671</v>
      </c>
      <c r="K93" s="38">
        <v>2483.4833333333331</v>
      </c>
      <c r="L93" s="38">
        <v>2497.0666666666671</v>
      </c>
      <c r="M93" s="28">
        <v>2469.9</v>
      </c>
      <c r="N93" s="28">
        <v>2440.9</v>
      </c>
      <c r="O93" s="39">
        <v>3325200</v>
      </c>
      <c r="P93" s="40">
        <v>5.6625357483317443E-2</v>
      </c>
    </row>
    <row r="94" spans="1:16" ht="12.75" customHeight="1">
      <c r="A94" s="28">
        <v>84</v>
      </c>
      <c r="B94" s="29" t="s">
        <v>119</v>
      </c>
      <c r="C94" s="30" t="s">
        <v>120</v>
      </c>
      <c r="D94" s="31">
        <v>45043</v>
      </c>
      <c r="E94" s="37">
        <v>429.55</v>
      </c>
      <c r="F94" s="37">
        <v>430.86666666666673</v>
      </c>
      <c r="G94" s="38">
        <v>426.88333333333344</v>
      </c>
      <c r="H94" s="38">
        <v>424.2166666666667</v>
      </c>
      <c r="I94" s="38">
        <v>420.23333333333341</v>
      </c>
      <c r="J94" s="38">
        <v>433.53333333333347</v>
      </c>
      <c r="K94" s="38">
        <v>437.51666666666671</v>
      </c>
      <c r="L94" s="38">
        <v>440.18333333333351</v>
      </c>
      <c r="M94" s="28">
        <v>434.85</v>
      </c>
      <c r="N94" s="28">
        <v>428.2</v>
      </c>
      <c r="O94" s="39">
        <v>25593400</v>
      </c>
      <c r="P94" s="40">
        <v>2.9567470150934895E-2</v>
      </c>
    </row>
    <row r="95" spans="1:16" ht="12.75" customHeight="1">
      <c r="A95" s="28">
        <v>85</v>
      </c>
      <c r="B95" s="29" t="s">
        <v>119</v>
      </c>
      <c r="C95" s="30" t="s">
        <v>372</v>
      </c>
      <c r="D95" s="31">
        <v>45043</v>
      </c>
      <c r="E95" s="37">
        <v>101.15</v>
      </c>
      <c r="F95" s="37">
        <v>101.31666666666666</v>
      </c>
      <c r="G95" s="38">
        <v>100.33333333333333</v>
      </c>
      <c r="H95" s="38">
        <v>99.516666666666666</v>
      </c>
      <c r="I95" s="38">
        <v>98.533333333333331</v>
      </c>
      <c r="J95" s="38">
        <v>102.13333333333333</v>
      </c>
      <c r="K95" s="38">
        <v>103.11666666666667</v>
      </c>
      <c r="L95" s="38">
        <v>103.93333333333332</v>
      </c>
      <c r="M95" s="28">
        <v>102.3</v>
      </c>
      <c r="N95" s="28">
        <v>100.5</v>
      </c>
      <c r="O95" s="39">
        <v>19872000</v>
      </c>
      <c r="P95" s="40">
        <v>-1.098901098901099E-2</v>
      </c>
    </row>
    <row r="96" spans="1:16" ht="12.75" customHeight="1">
      <c r="A96" s="28">
        <v>86</v>
      </c>
      <c r="B96" s="29" t="s">
        <v>79</v>
      </c>
      <c r="C96" s="30" t="s">
        <v>121</v>
      </c>
      <c r="D96" s="31">
        <v>45043</v>
      </c>
      <c r="E96" s="37">
        <v>239.65</v>
      </c>
      <c r="F96" s="37">
        <v>240.61666666666665</v>
      </c>
      <c r="G96" s="38">
        <v>237.23333333333329</v>
      </c>
      <c r="H96" s="38">
        <v>234.81666666666663</v>
      </c>
      <c r="I96" s="38">
        <v>231.43333333333328</v>
      </c>
      <c r="J96" s="38">
        <v>243.0333333333333</v>
      </c>
      <c r="K96" s="38">
        <v>246.41666666666669</v>
      </c>
      <c r="L96" s="38">
        <v>248.83333333333331</v>
      </c>
      <c r="M96" s="28">
        <v>244</v>
      </c>
      <c r="N96" s="28">
        <v>238.2</v>
      </c>
      <c r="O96" s="39">
        <v>17614800</v>
      </c>
      <c r="P96" s="40">
        <v>-3.5339346443885852E-2</v>
      </c>
    </row>
    <row r="97" spans="1:16" ht="12.75" customHeight="1">
      <c r="A97" s="28">
        <v>87</v>
      </c>
      <c r="B97" s="29" t="s">
        <v>56</v>
      </c>
      <c r="C97" s="30" t="s">
        <v>122</v>
      </c>
      <c r="D97" s="31">
        <v>45043</v>
      </c>
      <c r="E97" s="37">
        <v>2499.5500000000002</v>
      </c>
      <c r="F97" s="37">
        <v>2508.3666666666668</v>
      </c>
      <c r="G97" s="38">
        <v>2478.9333333333334</v>
      </c>
      <c r="H97" s="38">
        <v>2458.3166666666666</v>
      </c>
      <c r="I97" s="38">
        <v>2428.8833333333332</v>
      </c>
      <c r="J97" s="38">
        <v>2528.9833333333336</v>
      </c>
      <c r="K97" s="38">
        <v>2558.416666666667</v>
      </c>
      <c r="L97" s="38">
        <v>2579.0333333333338</v>
      </c>
      <c r="M97" s="28">
        <v>2537.8000000000002</v>
      </c>
      <c r="N97" s="28">
        <v>2487.75</v>
      </c>
      <c r="O97" s="39">
        <v>8943300</v>
      </c>
      <c r="P97" s="40">
        <v>2.6372869684971597E-2</v>
      </c>
    </row>
    <row r="98" spans="1:16" ht="12.75" customHeight="1">
      <c r="A98" s="28">
        <v>88</v>
      </c>
      <c r="B98" s="29" t="s">
        <v>44</v>
      </c>
      <c r="C98" s="30" t="s">
        <v>373</v>
      </c>
      <c r="D98" s="31">
        <v>45043</v>
      </c>
      <c r="E98" s="37">
        <v>36290.25</v>
      </c>
      <c r="F98" s="37">
        <v>36050.283333333333</v>
      </c>
      <c r="G98" s="38">
        <v>35668.466666666667</v>
      </c>
      <c r="H98" s="38">
        <v>35046.683333333334</v>
      </c>
      <c r="I98" s="38">
        <v>34664.866666666669</v>
      </c>
      <c r="J98" s="38">
        <v>36672.066666666666</v>
      </c>
      <c r="K98" s="38">
        <v>37053.883333333331</v>
      </c>
      <c r="L98" s="38">
        <v>37675.666666666664</v>
      </c>
      <c r="M98" s="28">
        <v>36432.1</v>
      </c>
      <c r="N98" s="28">
        <v>35428.5</v>
      </c>
      <c r="O98" s="39">
        <v>13785</v>
      </c>
      <c r="P98" s="40">
        <v>-4.2708333333333334E-2</v>
      </c>
    </row>
    <row r="99" spans="1:16" ht="12.75" customHeight="1">
      <c r="A99" s="28">
        <v>89</v>
      </c>
      <c r="B99" s="29" t="s">
        <v>63</v>
      </c>
      <c r="C99" s="30" t="s">
        <v>123</v>
      </c>
      <c r="D99" s="31">
        <v>45043</v>
      </c>
      <c r="E99" s="37">
        <v>103.45</v>
      </c>
      <c r="F99" s="37">
        <v>103.2</v>
      </c>
      <c r="G99" s="38">
        <v>102.15</v>
      </c>
      <c r="H99" s="38">
        <v>100.85000000000001</v>
      </c>
      <c r="I99" s="38">
        <v>99.800000000000011</v>
      </c>
      <c r="J99" s="38">
        <v>104.5</v>
      </c>
      <c r="K99" s="38">
        <v>105.54999999999998</v>
      </c>
      <c r="L99" s="38">
        <v>106.85</v>
      </c>
      <c r="M99" s="28">
        <v>104.25</v>
      </c>
      <c r="N99" s="28">
        <v>101.9</v>
      </c>
      <c r="O99" s="39">
        <v>52008000</v>
      </c>
      <c r="P99" s="40">
        <v>5.1797448782373405E-3</v>
      </c>
    </row>
    <row r="100" spans="1:16" ht="12.75" customHeight="1">
      <c r="A100" s="28">
        <v>90</v>
      </c>
      <c r="B100" s="29" t="s">
        <v>58</v>
      </c>
      <c r="C100" s="30" t="s">
        <v>124</v>
      </c>
      <c r="D100" s="31">
        <v>45043</v>
      </c>
      <c r="E100" s="37">
        <v>896.2</v>
      </c>
      <c r="F100" s="37">
        <v>896.25</v>
      </c>
      <c r="G100" s="38">
        <v>891.5</v>
      </c>
      <c r="H100" s="38">
        <v>886.8</v>
      </c>
      <c r="I100" s="38">
        <v>882.05</v>
      </c>
      <c r="J100" s="38">
        <v>900.95</v>
      </c>
      <c r="K100" s="38">
        <v>905.7</v>
      </c>
      <c r="L100" s="38">
        <v>910.40000000000009</v>
      </c>
      <c r="M100" s="28">
        <v>901</v>
      </c>
      <c r="N100" s="28">
        <v>891.55</v>
      </c>
      <c r="O100" s="39">
        <v>72543800</v>
      </c>
      <c r="P100" s="40">
        <v>3.6277823330600166E-2</v>
      </c>
    </row>
    <row r="101" spans="1:16" ht="12.75" customHeight="1">
      <c r="A101" s="28">
        <v>91</v>
      </c>
      <c r="B101" s="29" t="s">
        <v>63</v>
      </c>
      <c r="C101" s="30" t="s">
        <v>125</v>
      </c>
      <c r="D101" s="31">
        <v>45043</v>
      </c>
      <c r="E101" s="37">
        <v>1079.3499999999999</v>
      </c>
      <c r="F101" s="37">
        <v>1078.9333333333332</v>
      </c>
      <c r="G101" s="38">
        <v>1065.2666666666664</v>
      </c>
      <c r="H101" s="38">
        <v>1051.1833333333332</v>
      </c>
      <c r="I101" s="38">
        <v>1037.5166666666664</v>
      </c>
      <c r="J101" s="38">
        <v>1093.0166666666664</v>
      </c>
      <c r="K101" s="38">
        <v>1106.6833333333329</v>
      </c>
      <c r="L101" s="38">
        <v>1120.7666666666664</v>
      </c>
      <c r="M101" s="28">
        <v>1092.5999999999999</v>
      </c>
      <c r="N101" s="28">
        <v>1064.8499999999999</v>
      </c>
      <c r="O101" s="39">
        <v>5610425</v>
      </c>
      <c r="P101" s="40">
        <v>-1.8585978737640323E-2</v>
      </c>
    </row>
    <row r="102" spans="1:16" ht="12.75" customHeight="1">
      <c r="A102" s="28">
        <v>92</v>
      </c>
      <c r="B102" s="29" t="s">
        <v>63</v>
      </c>
      <c r="C102" s="30" t="s">
        <v>126</v>
      </c>
      <c r="D102" s="31">
        <v>45043</v>
      </c>
      <c r="E102" s="37">
        <v>457.9</v>
      </c>
      <c r="F102" s="37">
        <v>453.75</v>
      </c>
      <c r="G102" s="38">
        <v>445.15</v>
      </c>
      <c r="H102" s="38">
        <v>432.4</v>
      </c>
      <c r="I102" s="38">
        <v>423.79999999999995</v>
      </c>
      <c r="J102" s="38">
        <v>466.5</v>
      </c>
      <c r="K102" s="38">
        <v>475.1</v>
      </c>
      <c r="L102" s="38">
        <v>487.85</v>
      </c>
      <c r="M102" s="28">
        <v>462.35</v>
      </c>
      <c r="N102" s="28">
        <v>441</v>
      </c>
      <c r="O102" s="39">
        <v>14184000</v>
      </c>
      <c r="P102" s="40">
        <v>0.16798418972332016</v>
      </c>
    </row>
    <row r="103" spans="1:16" ht="12.75" customHeight="1">
      <c r="A103" s="28">
        <v>93</v>
      </c>
      <c r="B103" s="29" t="s">
        <v>74</v>
      </c>
      <c r="C103" s="30" t="s">
        <v>127</v>
      </c>
      <c r="D103" s="31">
        <v>45043</v>
      </c>
      <c r="E103" s="37">
        <v>6.1</v>
      </c>
      <c r="F103" s="37">
        <v>6.083333333333333</v>
      </c>
      <c r="G103" s="38">
        <v>6.0666666666666664</v>
      </c>
      <c r="H103" s="38">
        <v>6.0333333333333332</v>
      </c>
      <c r="I103" s="38">
        <v>6.0166666666666666</v>
      </c>
      <c r="J103" s="38">
        <v>6.1166666666666663</v>
      </c>
      <c r="K103" s="38">
        <v>6.1333333333333337</v>
      </c>
      <c r="L103" s="38">
        <v>6.1666666666666661</v>
      </c>
      <c r="M103" s="28">
        <v>6.1</v>
      </c>
      <c r="N103" s="28">
        <v>6.05</v>
      </c>
      <c r="O103" s="39">
        <v>537040000</v>
      </c>
      <c r="P103" s="40">
        <v>1.4949067336949331E-2</v>
      </c>
    </row>
    <row r="104" spans="1:16" ht="12.75" customHeight="1">
      <c r="A104" s="28">
        <v>94</v>
      </c>
      <c r="B104" s="29" t="s">
        <v>63</v>
      </c>
      <c r="C104" s="30" t="s">
        <v>377</v>
      </c>
      <c r="D104" s="31">
        <v>45043</v>
      </c>
      <c r="E104" s="37">
        <v>81.75</v>
      </c>
      <c r="F104" s="37">
        <v>81.866666666666674</v>
      </c>
      <c r="G104" s="38">
        <v>80.683333333333351</v>
      </c>
      <c r="H104" s="38">
        <v>79.616666666666674</v>
      </c>
      <c r="I104" s="38">
        <v>78.433333333333351</v>
      </c>
      <c r="J104" s="38">
        <v>82.933333333333351</v>
      </c>
      <c r="K104" s="38">
        <v>84.116666666666688</v>
      </c>
      <c r="L104" s="38">
        <v>85.183333333333351</v>
      </c>
      <c r="M104" s="28">
        <v>83.05</v>
      </c>
      <c r="N104" s="28">
        <v>80.8</v>
      </c>
      <c r="O104" s="39">
        <v>175420000</v>
      </c>
      <c r="P104" s="40">
        <v>3.4194080886687891E-2</v>
      </c>
    </row>
    <row r="105" spans="1:16" ht="12.75" customHeight="1">
      <c r="A105" s="28">
        <v>95</v>
      </c>
      <c r="B105" s="29" t="s">
        <v>58</v>
      </c>
      <c r="C105" s="30" t="s">
        <v>128</v>
      </c>
      <c r="D105" s="31">
        <v>45043</v>
      </c>
      <c r="E105" s="37">
        <v>56.6</v>
      </c>
      <c r="F105" s="37">
        <v>56.75</v>
      </c>
      <c r="G105" s="38">
        <v>55.95</v>
      </c>
      <c r="H105" s="38">
        <v>55.300000000000004</v>
      </c>
      <c r="I105" s="38">
        <v>54.500000000000007</v>
      </c>
      <c r="J105" s="38">
        <v>57.4</v>
      </c>
      <c r="K105" s="38">
        <v>58.199999999999996</v>
      </c>
      <c r="L105" s="38">
        <v>58.849999999999994</v>
      </c>
      <c r="M105" s="28">
        <v>57.55</v>
      </c>
      <c r="N105" s="28">
        <v>56.1</v>
      </c>
      <c r="O105" s="39">
        <v>212955000</v>
      </c>
      <c r="P105" s="40">
        <v>1.3999000071423471E-2</v>
      </c>
    </row>
    <row r="106" spans="1:16" ht="12.75" customHeight="1">
      <c r="A106" s="28">
        <v>96</v>
      </c>
      <c r="B106" s="29" t="s">
        <v>44</v>
      </c>
      <c r="C106" s="30" t="s">
        <v>386</v>
      </c>
      <c r="D106" s="31">
        <v>45043</v>
      </c>
      <c r="E106" s="37">
        <v>154.4</v>
      </c>
      <c r="F106" s="37">
        <v>153.96666666666667</v>
      </c>
      <c r="G106" s="38">
        <v>152.43333333333334</v>
      </c>
      <c r="H106" s="38">
        <v>150.46666666666667</v>
      </c>
      <c r="I106" s="38">
        <v>148.93333333333334</v>
      </c>
      <c r="J106" s="38">
        <v>155.93333333333334</v>
      </c>
      <c r="K106" s="38">
        <v>157.4666666666667</v>
      </c>
      <c r="L106" s="38">
        <v>159.43333333333334</v>
      </c>
      <c r="M106" s="28">
        <v>155.5</v>
      </c>
      <c r="N106" s="28">
        <v>152</v>
      </c>
      <c r="O106" s="39">
        <v>41096250</v>
      </c>
      <c r="P106" s="40">
        <v>-1.3236088600756347E-2</v>
      </c>
    </row>
    <row r="107" spans="1:16" ht="12.75" customHeight="1">
      <c r="A107" s="28">
        <v>97</v>
      </c>
      <c r="B107" s="29" t="s">
        <v>79</v>
      </c>
      <c r="C107" s="30" t="s">
        <v>129</v>
      </c>
      <c r="D107" s="31">
        <v>45043</v>
      </c>
      <c r="E107" s="37">
        <v>488.4</v>
      </c>
      <c r="F107" s="37">
        <v>488.18333333333334</v>
      </c>
      <c r="G107" s="38">
        <v>485.91666666666669</v>
      </c>
      <c r="H107" s="38">
        <v>483.43333333333334</v>
      </c>
      <c r="I107" s="38">
        <v>481.16666666666669</v>
      </c>
      <c r="J107" s="38">
        <v>490.66666666666669</v>
      </c>
      <c r="K107" s="38">
        <v>492.93333333333334</v>
      </c>
      <c r="L107" s="38">
        <v>495.41666666666669</v>
      </c>
      <c r="M107" s="28">
        <v>490.45</v>
      </c>
      <c r="N107" s="28">
        <v>485.7</v>
      </c>
      <c r="O107" s="39">
        <v>7962625</v>
      </c>
      <c r="P107" s="40">
        <v>1.1528384279475983E-2</v>
      </c>
    </row>
    <row r="108" spans="1:16" ht="12.75" customHeight="1">
      <c r="A108" s="28">
        <v>98</v>
      </c>
      <c r="B108" s="29" t="s">
        <v>105</v>
      </c>
      <c r="C108" s="30" t="s">
        <v>130</v>
      </c>
      <c r="D108" s="31">
        <v>45043</v>
      </c>
      <c r="E108" s="37">
        <v>336.3</v>
      </c>
      <c r="F108" s="37">
        <v>334.61666666666662</v>
      </c>
      <c r="G108" s="38">
        <v>331.98333333333323</v>
      </c>
      <c r="H108" s="38">
        <v>327.66666666666663</v>
      </c>
      <c r="I108" s="38">
        <v>325.03333333333325</v>
      </c>
      <c r="J108" s="38">
        <v>338.93333333333322</v>
      </c>
      <c r="K108" s="38">
        <v>341.56666666666655</v>
      </c>
      <c r="L108" s="38">
        <v>345.88333333333321</v>
      </c>
      <c r="M108" s="28">
        <v>337.25</v>
      </c>
      <c r="N108" s="28">
        <v>330.3</v>
      </c>
      <c r="O108" s="39">
        <v>26290000</v>
      </c>
      <c r="P108" s="40">
        <v>5.6926911634638581E-2</v>
      </c>
    </row>
    <row r="109" spans="1:16" ht="12.75" customHeight="1">
      <c r="A109" s="28">
        <v>99</v>
      </c>
      <c r="B109" s="29" t="s">
        <v>42</v>
      </c>
      <c r="C109" s="30" t="s">
        <v>383</v>
      </c>
      <c r="D109" s="31">
        <v>45043</v>
      </c>
      <c r="E109" s="37">
        <v>183.3</v>
      </c>
      <c r="F109" s="37">
        <v>184.5</v>
      </c>
      <c r="G109" s="38">
        <v>181.25</v>
      </c>
      <c r="H109" s="38">
        <v>179.2</v>
      </c>
      <c r="I109" s="38">
        <v>175.95</v>
      </c>
      <c r="J109" s="38">
        <v>186.55</v>
      </c>
      <c r="K109" s="38">
        <v>189.8</v>
      </c>
      <c r="L109" s="38">
        <v>191.85000000000002</v>
      </c>
      <c r="M109" s="28">
        <v>187.75</v>
      </c>
      <c r="N109" s="28">
        <v>182.45</v>
      </c>
      <c r="O109" s="39">
        <v>18188800</v>
      </c>
      <c r="P109" s="40">
        <v>1.0634869481147276E-2</v>
      </c>
    </row>
    <row r="110" spans="1:16" ht="12.75" customHeight="1">
      <c r="A110" s="28">
        <v>100</v>
      </c>
      <c r="B110" s="29" t="s">
        <v>44</v>
      </c>
      <c r="C110" s="30" t="s">
        <v>260</v>
      </c>
      <c r="D110" s="31">
        <v>45043</v>
      </c>
      <c r="E110" s="37">
        <v>5418.55</v>
      </c>
      <c r="F110" s="37">
        <v>5437.4333333333334</v>
      </c>
      <c r="G110" s="38">
        <v>5392.1166666666668</v>
      </c>
      <c r="H110" s="38">
        <v>5365.6833333333334</v>
      </c>
      <c r="I110" s="38">
        <v>5320.3666666666668</v>
      </c>
      <c r="J110" s="38">
        <v>5463.8666666666668</v>
      </c>
      <c r="K110" s="38">
        <v>5509.1833333333343</v>
      </c>
      <c r="L110" s="38">
        <v>5535.6166666666668</v>
      </c>
      <c r="M110" s="28">
        <v>5482.75</v>
      </c>
      <c r="N110" s="28">
        <v>5411</v>
      </c>
      <c r="O110" s="39">
        <v>333150</v>
      </c>
      <c r="P110" s="40">
        <v>1.5082266910420476E-2</v>
      </c>
    </row>
    <row r="111" spans="1:16" ht="12.75" customHeight="1">
      <c r="A111" s="28">
        <v>101</v>
      </c>
      <c r="B111" s="29" t="s">
        <v>44</v>
      </c>
      <c r="C111" s="30" t="s">
        <v>131</v>
      </c>
      <c r="D111" s="31">
        <v>45043</v>
      </c>
      <c r="E111" s="37">
        <v>1993.4</v>
      </c>
      <c r="F111" s="37">
        <v>1987.7833333333335</v>
      </c>
      <c r="G111" s="38">
        <v>1975.5666666666671</v>
      </c>
      <c r="H111" s="38">
        <v>1957.7333333333336</v>
      </c>
      <c r="I111" s="38">
        <v>1945.5166666666671</v>
      </c>
      <c r="J111" s="38">
        <v>2005.616666666667</v>
      </c>
      <c r="K111" s="38">
        <v>2017.8333333333337</v>
      </c>
      <c r="L111" s="38">
        <v>2035.666666666667</v>
      </c>
      <c r="M111" s="28">
        <v>2000</v>
      </c>
      <c r="N111" s="28">
        <v>1969.95</v>
      </c>
      <c r="O111" s="39">
        <v>3318300</v>
      </c>
      <c r="P111" s="40">
        <v>4.5265545265545264E-2</v>
      </c>
    </row>
    <row r="112" spans="1:16" ht="12.75" customHeight="1">
      <c r="A112" s="28">
        <v>102</v>
      </c>
      <c r="B112" s="29" t="s">
        <v>58</v>
      </c>
      <c r="C112" s="30" t="s">
        <v>132</v>
      </c>
      <c r="D112" s="31">
        <v>45043</v>
      </c>
      <c r="E112" s="37">
        <v>1126.6500000000001</v>
      </c>
      <c r="F112" s="37">
        <v>1125.5333333333333</v>
      </c>
      <c r="G112" s="38">
        <v>1116.5166666666667</v>
      </c>
      <c r="H112" s="38">
        <v>1106.3833333333334</v>
      </c>
      <c r="I112" s="38">
        <v>1097.3666666666668</v>
      </c>
      <c r="J112" s="38">
        <v>1135.6666666666665</v>
      </c>
      <c r="K112" s="38">
        <v>1144.6833333333329</v>
      </c>
      <c r="L112" s="38">
        <v>1154.8166666666664</v>
      </c>
      <c r="M112" s="28">
        <v>1134.55</v>
      </c>
      <c r="N112" s="28">
        <v>1115.4000000000001</v>
      </c>
      <c r="O112" s="39">
        <v>22135500</v>
      </c>
      <c r="P112" s="40">
        <v>2.813340944304004E-3</v>
      </c>
    </row>
    <row r="113" spans="1:16" ht="12.75" customHeight="1">
      <c r="A113" s="28">
        <v>103</v>
      </c>
      <c r="B113" s="29" t="s">
        <v>74</v>
      </c>
      <c r="C113" s="30" t="s">
        <v>133</v>
      </c>
      <c r="D113" s="31">
        <v>45043</v>
      </c>
      <c r="E113" s="37">
        <v>138.15</v>
      </c>
      <c r="F113" s="37">
        <v>137.58333333333334</v>
      </c>
      <c r="G113" s="38">
        <v>136.36666666666667</v>
      </c>
      <c r="H113" s="38">
        <v>134.58333333333334</v>
      </c>
      <c r="I113" s="38">
        <v>133.36666666666667</v>
      </c>
      <c r="J113" s="38">
        <v>139.36666666666667</v>
      </c>
      <c r="K113" s="38">
        <v>140.58333333333331</v>
      </c>
      <c r="L113" s="38">
        <v>142.36666666666667</v>
      </c>
      <c r="M113" s="28">
        <v>138.80000000000001</v>
      </c>
      <c r="N113" s="28">
        <v>135.80000000000001</v>
      </c>
      <c r="O113" s="39">
        <v>36148000</v>
      </c>
      <c r="P113" s="40">
        <v>1.8942383583267563E-2</v>
      </c>
    </row>
    <row r="114" spans="1:16" ht="12.75" customHeight="1">
      <c r="A114" s="28">
        <v>104</v>
      </c>
      <c r="B114" s="29" t="s">
        <v>86</v>
      </c>
      <c r="C114" s="30" t="s">
        <v>134</v>
      </c>
      <c r="D114" s="31">
        <v>45043</v>
      </c>
      <c r="E114" s="37">
        <v>1223.75</v>
      </c>
      <c r="F114" s="37">
        <v>1230.1666666666667</v>
      </c>
      <c r="G114" s="38">
        <v>1215.4333333333334</v>
      </c>
      <c r="H114" s="38">
        <v>1207.1166666666666</v>
      </c>
      <c r="I114" s="38">
        <v>1192.3833333333332</v>
      </c>
      <c r="J114" s="38">
        <v>1238.4833333333336</v>
      </c>
      <c r="K114" s="38">
        <v>1253.2166666666667</v>
      </c>
      <c r="L114" s="38">
        <v>1261.5333333333338</v>
      </c>
      <c r="M114" s="28">
        <v>1244.9000000000001</v>
      </c>
      <c r="N114" s="28">
        <v>1221.8499999999999</v>
      </c>
      <c r="O114" s="39">
        <v>47373200</v>
      </c>
      <c r="P114" s="40">
        <v>4.7014100693983998E-2</v>
      </c>
    </row>
    <row r="115" spans="1:16" ht="12.75" customHeight="1">
      <c r="A115" s="28">
        <v>105</v>
      </c>
      <c r="B115" s="29" t="s">
        <v>86</v>
      </c>
      <c r="C115" s="30" t="s">
        <v>390</v>
      </c>
      <c r="D115" s="31">
        <v>45043</v>
      </c>
      <c r="E115" s="37">
        <v>427.5</v>
      </c>
      <c r="F115" s="37">
        <v>429.86666666666662</v>
      </c>
      <c r="G115" s="38">
        <v>423.68333333333322</v>
      </c>
      <c r="H115" s="38">
        <v>419.86666666666662</v>
      </c>
      <c r="I115" s="38">
        <v>413.68333333333322</v>
      </c>
      <c r="J115" s="38">
        <v>433.68333333333322</v>
      </c>
      <c r="K115" s="38">
        <v>439.86666666666662</v>
      </c>
      <c r="L115" s="38">
        <v>443.68333333333322</v>
      </c>
      <c r="M115" s="28">
        <v>436.05</v>
      </c>
      <c r="N115" s="28">
        <v>426.05</v>
      </c>
      <c r="O115" s="39">
        <v>4212000</v>
      </c>
      <c r="P115" s="40">
        <v>-2.3736055067647758E-4</v>
      </c>
    </row>
    <row r="116" spans="1:16" ht="12.75" customHeight="1">
      <c r="A116" s="28">
        <v>106</v>
      </c>
      <c r="B116" s="29" t="s">
        <v>79</v>
      </c>
      <c r="C116" s="30" t="s">
        <v>135</v>
      </c>
      <c r="D116" s="31">
        <v>45043</v>
      </c>
      <c r="E116" s="37">
        <v>78.45</v>
      </c>
      <c r="F116" s="37">
        <v>78.7</v>
      </c>
      <c r="G116" s="38">
        <v>78.100000000000009</v>
      </c>
      <c r="H116" s="38">
        <v>77.75</v>
      </c>
      <c r="I116" s="38">
        <v>77.150000000000006</v>
      </c>
      <c r="J116" s="38">
        <v>79.050000000000011</v>
      </c>
      <c r="K116" s="38">
        <v>79.650000000000006</v>
      </c>
      <c r="L116" s="38">
        <v>80.000000000000014</v>
      </c>
      <c r="M116" s="28">
        <v>79.3</v>
      </c>
      <c r="N116" s="28">
        <v>78.349999999999994</v>
      </c>
      <c r="O116" s="39">
        <v>82553250</v>
      </c>
      <c r="P116" s="40">
        <v>5.1017874875868917E-2</v>
      </c>
    </row>
    <row r="117" spans="1:16" ht="12.75" customHeight="1">
      <c r="A117" s="28">
        <v>107</v>
      </c>
      <c r="B117" s="29" t="s">
        <v>47</v>
      </c>
      <c r="C117" s="30" t="s">
        <v>261</v>
      </c>
      <c r="D117" s="31">
        <v>45043</v>
      </c>
      <c r="E117" s="37">
        <v>831.45</v>
      </c>
      <c r="F117" s="37">
        <v>831.93333333333339</v>
      </c>
      <c r="G117" s="38">
        <v>822.06666666666683</v>
      </c>
      <c r="H117" s="38">
        <v>812.68333333333339</v>
      </c>
      <c r="I117" s="38">
        <v>802.81666666666683</v>
      </c>
      <c r="J117" s="38">
        <v>841.31666666666683</v>
      </c>
      <c r="K117" s="38">
        <v>851.18333333333339</v>
      </c>
      <c r="L117" s="38">
        <v>860.56666666666683</v>
      </c>
      <c r="M117" s="28">
        <v>841.8</v>
      </c>
      <c r="N117" s="28">
        <v>822.55</v>
      </c>
      <c r="O117" s="39">
        <v>1920750</v>
      </c>
      <c r="P117" s="40">
        <v>1.0256410256410256E-2</v>
      </c>
    </row>
    <row r="118" spans="1:16" ht="12.75" customHeight="1">
      <c r="A118" s="28">
        <v>108</v>
      </c>
      <c r="B118" s="29" t="s">
        <v>44</v>
      </c>
      <c r="C118" s="30" t="s">
        <v>136</v>
      </c>
      <c r="D118" s="31">
        <v>45043</v>
      </c>
      <c r="E118" s="37">
        <v>602.15</v>
      </c>
      <c r="F118" s="37">
        <v>603.86666666666667</v>
      </c>
      <c r="G118" s="38">
        <v>597.33333333333337</v>
      </c>
      <c r="H118" s="38">
        <v>592.51666666666665</v>
      </c>
      <c r="I118" s="38">
        <v>585.98333333333335</v>
      </c>
      <c r="J118" s="38">
        <v>608.68333333333339</v>
      </c>
      <c r="K118" s="38">
        <v>615.2166666666667</v>
      </c>
      <c r="L118" s="38">
        <v>620.03333333333342</v>
      </c>
      <c r="M118" s="28">
        <v>610.4</v>
      </c>
      <c r="N118" s="28">
        <v>599.04999999999995</v>
      </c>
      <c r="O118" s="39">
        <v>14505750</v>
      </c>
      <c r="P118" s="40">
        <v>8.0262677854797525E-3</v>
      </c>
    </row>
    <row r="119" spans="1:16" ht="12.75" customHeight="1">
      <c r="A119" s="28">
        <v>109</v>
      </c>
      <c r="B119" s="29" t="s">
        <v>56</v>
      </c>
      <c r="C119" s="30" t="s">
        <v>137</v>
      </c>
      <c r="D119" s="31">
        <v>45043</v>
      </c>
      <c r="E119" s="37">
        <v>400.4</v>
      </c>
      <c r="F119" s="37">
        <v>400.5333333333333</v>
      </c>
      <c r="G119" s="38">
        <v>398.11666666666662</v>
      </c>
      <c r="H119" s="38">
        <v>395.83333333333331</v>
      </c>
      <c r="I119" s="38">
        <v>393.41666666666663</v>
      </c>
      <c r="J119" s="38">
        <v>402.81666666666661</v>
      </c>
      <c r="K119" s="38">
        <v>405.23333333333335</v>
      </c>
      <c r="L119" s="38">
        <v>407.51666666666659</v>
      </c>
      <c r="M119" s="28">
        <v>402.95</v>
      </c>
      <c r="N119" s="28">
        <v>398.25</v>
      </c>
      <c r="O119" s="39">
        <v>69484800</v>
      </c>
      <c r="P119" s="40">
        <v>-2.113970588235294E-3</v>
      </c>
    </row>
    <row r="120" spans="1:16" ht="12.75" customHeight="1">
      <c r="A120" s="28">
        <v>110</v>
      </c>
      <c r="B120" s="29" t="s">
        <v>119</v>
      </c>
      <c r="C120" s="30" t="s">
        <v>138</v>
      </c>
      <c r="D120" s="31">
        <v>45043</v>
      </c>
      <c r="E120" s="37">
        <v>585.35</v>
      </c>
      <c r="F120" s="37">
        <v>585.30000000000007</v>
      </c>
      <c r="G120" s="38">
        <v>580.20000000000016</v>
      </c>
      <c r="H120" s="38">
        <v>575.05000000000007</v>
      </c>
      <c r="I120" s="38">
        <v>569.95000000000016</v>
      </c>
      <c r="J120" s="38">
        <v>590.45000000000016</v>
      </c>
      <c r="K120" s="38">
        <v>595.55000000000007</v>
      </c>
      <c r="L120" s="38">
        <v>600.70000000000016</v>
      </c>
      <c r="M120" s="28">
        <v>590.4</v>
      </c>
      <c r="N120" s="28">
        <v>580.15</v>
      </c>
      <c r="O120" s="39">
        <v>18760000</v>
      </c>
      <c r="P120" s="40">
        <v>-4.0899795501022497E-2</v>
      </c>
    </row>
    <row r="121" spans="1:16" ht="12.75" customHeight="1">
      <c r="A121" s="28">
        <v>111</v>
      </c>
      <c r="B121" s="29" t="s">
        <v>42</v>
      </c>
      <c r="C121" s="30" t="s">
        <v>392</v>
      </c>
      <c r="D121" s="31">
        <v>45043</v>
      </c>
      <c r="E121" s="37">
        <v>2946.75</v>
      </c>
      <c r="F121" s="37">
        <v>2969.0666666666671</v>
      </c>
      <c r="G121" s="38">
        <v>2915.2833333333342</v>
      </c>
      <c r="H121" s="38">
        <v>2883.8166666666671</v>
      </c>
      <c r="I121" s="38">
        <v>2830.0333333333342</v>
      </c>
      <c r="J121" s="38">
        <v>3000.5333333333342</v>
      </c>
      <c r="K121" s="38">
        <v>3054.3166666666671</v>
      </c>
      <c r="L121" s="38">
        <v>3085.7833333333342</v>
      </c>
      <c r="M121" s="28">
        <v>3022.85</v>
      </c>
      <c r="N121" s="28">
        <v>2937.6</v>
      </c>
      <c r="O121" s="39">
        <v>514750</v>
      </c>
      <c r="P121" s="40">
        <v>-8.1888246628131021E-3</v>
      </c>
    </row>
    <row r="122" spans="1:16" ht="12.75" customHeight="1">
      <c r="A122" s="28">
        <v>112</v>
      </c>
      <c r="B122" s="29" t="s">
        <v>119</v>
      </c>
      <c r="C122" s="30" t="s">
        <v>139</v>
      </c>
      <c r="D122" s="31">
        <v>45043</v>
      </c>
      <c r="E122" s="37">
        <v>717.25</v>
      </c>
      <c r="F122" s="37">
        <v>719.15</v>
      </c>
      <c r="G122" s="38">
        <v>711.34999999999991</v>
      </c>
      <c r="H122" s="38">
        <v>705.44999999999993</v>
      </c>
      <c r="I122" s="38">
        <v>697.64999999999986</v>
      </c>
      <c r="J122" s="38">
        <v>725.05</v>
      </c>
      <c r="K122" s="38">
        <v>732.84999999999991</v>
      </c>
      <c r="L122" s="38">
        <v>738.75</v>
      </c>
      <c r="M122" s="28">
        <v>726.95</v>
      </c>
      <c r="N122" s="28">
        <v>713.25</v>
      </c>
      <c r="O122" s="39">
        <v>22397850</v>
      </c>
      <c r="P122" s="40">
        <v>2.4135802469135801E-2</v>
      </c>
    </row>
    <row r="123" spans="1:16" ht="12.75" customHeight="1">
      <c r="A123" s="28">
        <v>113</v>
      </c>
      <c r="B123" s="29" t="s">
        <v>44</v>
      </c>
      <c r="C123" s="30" t="s">
        <v>140</v>
      </c>
      <c r="D123" s="31">
        <v>45043</v>
      </c>
      <c r="E123" s="37">
        <v>438.45</v>
      </c>
      <c r="F123" s="37">
        <v>438.61666666666662</v>
      </c>
      <c r="G123" s="38">
        <v>433.13333333333321</v>
      </c>
      <c r="H123" s="38">
        <v>427.81666666666661</v>
      </c>
      <c r="I123" s="38">
        <v>422.3333333333332</v>
      </c>
      <c r="J123" s="38">
        <v>443.93333333333322</v>
      </c>
      <c r="K123" s="38">
        <v>449.41666666666669</v>
      </c>
      <c r="L123" s="38">
        <v>454.73333333333323</v>
      </c>
      <c r="M123" s="28">
        <v>444.1</v>
      </c>
      <c r="N123" s="28">
        <v>433.3</v>
      </c>
      <c r="O123" s="39">
        <v>22015000</v>
      </c>
      <c r="P123" s="40">
        <v>6.1475409836065573E-2</v>
      </c>
    </row>
    <row r="124" spans="1:16" ht="12.75" customHeight="1">
      <c r="A124" s="28">
        <v>114</v>
      </c>
      <c r="B124" s="29" t="s">
        <v>58</v>
      </c>
      <c r="C124" s="30" t="s">
        <v>141</v>
      </c>
      <c r="D124" s="31">
        <v>45043</v>
      </c>
      <c r="E124" s="37">
        <v>1885.9</v>
      </c>
      <c r="F124" s="37">
        <v>1889.7</v>
      </c>
      <c r="G124" s="38">
        <v>1877.2</v>
      </c>
      <c r="H124" s="38">
        <v>1868.5</v>
      </c>
      <c r="I124" s="38">
        <v>1856</v>
      </c>
      <c r="J124" s="38">
        <v>1898.4</v>
      </c>
      <c r="K124" s="38">
        <v>1910.9</v>
      </c>
      <c r="L124" s="38">
        <v>1919.6000000000001</v>
      </c>
      <c r="M124" s="28">
        <v>1902.2</v>
      </c>
      <c r="N124" s="28">
        <v>1881</v>
      </c>
      <c r="O124" s="39">
        <v>31972800</v>
      </c>
      <c r="P124" s="40">
        <v>7.1061384941034167E-3</v>
      </c>
    </row>
    <row r="125" spans="1:16" ht="12.75" customHeight="1">
      <c r="A125" s="28">
        <v>115</v>
      </c>
      <c r="B125" s="29" t="s">
        <v>63</v>
      </c>
      <c r="C125" s="30" t="s">
        <v>142</v>
      </c>
      <c r="D125" s="31">
        <v>45043</v>
      </c>
      <c r="E125" s="37">
        <v>89.15</v>
      </c>
      <c r="F125" s="37">
        <v>88.88333333333334</v>
      </c>
      <c r="G125" s="38">
        <v>88.316666666666677</v>
      </c>
      <c r="H125" s="38">
        <v>87.483333333333334</v>
      </c>
      <c r="I125" s="38">
        <v>86.916666666666671</v>
      </c>
      <c r="J125" s="38">
        <v>89.716666666666683</v>
      </c>
      <c r="K125" s="38">
        <v>90.283333333333346</v>
      </c>
      <c r="L125" s="38">
        <v>91.116666666666688</v>
      </c>
      <c r="M125" s="28">
        <v>89.45</v>
      </c>
      <c r="N125" s="28">
        <v>88.05</v>
      </c>
      <c r="O125" s="39">
        <v>76184188</v>
      </c>
      <c r="P125" s="40">
        <v>2.3866634684576636E-2</v>
      </c>
    </row>
    <row r="126" spans="1:16" ht="12.75" customHeight="1">
      <c r="A126" s="28">
        <v>116</v>
      </c>
      <c r="B126" s="29" t="s">
        <v>44</v>
      </c>
      <c r="C126" s="30" t="s">
        <v>143</v>
      </c>
      <c r="D126" s="31">
        <v>45043</v>
      </c>
      <c r="E126" s="37">
        <v>1902.6</v>
      </c>
      <c r="F126" s="37">
        <v>1898.2</v>
      </c>
      <c r="G126" s="38">
        <v>1886.0500000000002</v>
      </c>
      <c r="H126" s="38">
        <v>1869.5000000000002</v>
      </c>
      <c r="I126" s="38">
        <v>1857.3500000000004</v>
      </c>
      <c r="J126" s="38">
        <v>1914.75</v>
      </c>
      <c r="K126" s="38">
        <v>1926.9</v>
      </c>
      <c r="L126" s="38">
        <v>1943.4499999999998</v>
      </c>
      <c r="M126" s="28">
        <v>1910.35</v>
      </c>
      <c r="N126" s="28">
        <v>1881.65</v>
      </c>
      <c r="O126" s="39">
        <v>736250</v>
      </c>
      <c r="P126" s="40">
        <v>5.1194539249146756E-3</v>
      </c>
    </row>
    <row r="127" spans="1:16" ht="12.75" customHeight="1">
      <c r="A127" s="28">
        <v>117</v>
      </c>
      <c r="B127" s="29" t="s">
        <v>47</v>
      </c>
      <c r="C127" s="30" t="s">
        <v>263</v>
      </c>
      <c r="D127" s="31">
        <v>45043</v>
      </c>
      <c r="E127" s="37">
        <v>306.3</v>
      </c>
      <c r="F127" s="37">
        <v>307.76666666666665</v>
      </c>
      <c r="G127" s="38">
        <v>303.5333333333333</v>
      </c>
      <c r="H127" s="38">
        <v>300.76666666666665</v>
      </c>
      <c r="I127" s="38">
        <v>296.5333333333333</v>
      </c>
      <c r="J127" s="38">
        <v>310.5333333333333</v>
      </c>
      <c r="K127" s="38">
        <v>314.76666666666665</v>
      </c>
      <c r="L127" s="38">
        <v>317.5333333333333</v>
      </c>
      <c r="M127" s="28">
        <v>312</v>
      </c>
      <c r="N127" s="28">
        <v>305</v>
      </c>
      <c r="O127" s="39">
        <v>14138300</v>
      </c>
      <c r="P127" s="40">
        <v>3.436343151456623E-2</v>
      </c>
    </row>
    <row r="128" spans="1:16" ht="12.75" customHeight="1">
      <c r="A128" s="28">
        <v>118</v>
      </c>
      <c r="B128" s="29" t="s">
        <v>63</v>
      </c>
      <c r="C128" s="30" t="s">
        <v>144</v>
      </c>
      <c r="D128" s="31">
        <v>45043</v>
      </c>
      <c r="E128" s="37">
        <v>333.3</v>
      </c>
      <c r="F128" s="37">
        <v>333.09999999999997</v>
      </c>
      <c r="G128" s="38">
        <v>331.39999999999992</v>
      </c>
      <c r="H128" s="38">
        <v>329.49999999999994</v>
      </c>
      <c r="I128" s="38">
        <v>327.7999999999999</v>
      </c>
      <c r="J128" s="38">
        <v>334.99999999999994</v>
      </c>
      <c r="K128" s="38">
        <v>336.7</v>
      </c>
      <c r="L128" s="38">
        <v>338.59999999999997</v>
      </c>
      <c r="M128" s="28">
        <v>334.8</v>
      </c>
      <c r="N128" s="28">
        <v>331.2</v>
      </c>
      <c r="O128" s="39">
        <v>17000000</v>
      </c>
      <c r="P128" s="40">
        <v>6.8704098554844819E-3</v>
      </c>
    </row>
    <row r="129" spans="1:16" ht="12.75" customHeight="1">
      <c r="A129" s="28">
        <v>119</v>
      </c>
      <c r="B129" s="29" t="s">
        <v>70</v>
      </c>
      <c r="C129" s="30" t="s">
        <v>145</v>
      </c>
      <c r="D129" s="31">
        <v>45043</v>
      </c>
      <c r="E129" s="37">
        <v>2239.4499999999998</v>
      </c>
      <c r="F129" s="37">
        <v>2241.1</v>
      </c>
      <c r="G129" s="38">
        <v>2227.1999999999998</v>
      </c>
      <c r="H129" s="38">
        <v>2214.9499999999998</v>
      </c>
      <c r="I129" s="38">
        <v>2201.0499999999997</v>
      </c>
      <c r="J129" s="38">
        <v>2253.35</v>
      </c>
      <c r="K129" s="38">
        <v>2267.2500000000005</v>
      </c>
      <c r="L129" s="38">
        <v>2279.5</v>
      </c>
      <c r="M129" s="28">
        <v>2255</v>
      </c>
      <c r="N129" s="28">
        <v>2228.85</v>
      </c>
      <c r="O129" s="39">
        <v>9801600</v>
      </c>
      <c r="P129" s="40">
        <v>-5.1762986419828265E-3</v>
      </c>
    </row>
    <row r="130" spans="1:16" ht="12.75" customHeight="1">
      <c r="A130" s="28">
        <v>120</v>
      </c>
      <c r="B130" s="29" t="s">
        <v>86</v>
      </c>
      <c r="C130" s="30" t="s">
        <v>864</v>
      </c>
      <c r="D130" s="31">
        <v>45043</v>
      </c>
      <c r="E130" s="37">
        <v>4167</v>
      </c>
      <c r="F130" s="37">
        <v>4189.666666666667</v>
      </c>
      <c r="G130" s="38">
        <v>4128.3333333333339</v>
      </c>
      <c r="H130" s="38">
        <v>4089.666666666667</v>
      </c>
      <c r="I130" s="38">
        <v>4028.3333333333339</v>
      </c>
      <c r="J130" s="38">
        <v>4228.3333333333339</v>
      </c>
      <c r="K130" s="38">
        <v>4289.6666666666679</v>
      </c>
      <c r="L130" s="38">
        <v>4328.3333333333339</v>
      </c>
      <c r="M130" s="28">
        <v>4251</v>
      </c>
      <c r="N130" s="28">
        <v>4151</v>
      </c>
      <c r="O130" s="39">
        <v>1955700</v>
      </c>
      <c r="P130" s="40">
        <v>7.9628913799768067E-3</v>
      </c>
    </row>
    <row r="131" spans="1:16" ht="12.75" customHeight="1">
      <c r="A131" s="28">
        <v>121</v>
      </c>
      <c r="B131" s="29" t="s">
        <v>86</v>
      </c>
      <c r="C131" s="30" t="s">
        <v>146</v>
      </c>
      <c r="D131" s="31">
        <v>45043</v>
      </c>
      <c r="E131" s="37">
        <v>3333.95</v>
      </c>
      <c r="F131" s="37">
        <v>3346.9</v>
      </c>
      <c r="G131" s="38">
        <v>3299.05</v>
      </c>
      <c r="H131" s="38">
        <v>3264.15</v>
      </c>
      <c r="I131" s="38">
        <v>3216.3</v>
      </c>
      <c r="J131" s="38">
        <v>3381.8</v>
      </c>
      <c r="K131" s="38">
        <v>3429.6499999999996</v>
      </c>
      <c r="L131" s="38">
        <v>3464.55</v>
      </c>
      <c r="M131" s="28">
        <v>3394.75</v>
      </c>
      <c r="N131" s="28">
        <v>3312</v>
      </c>
      <c r="O131" s="39">
        <v>1886000</v>
      </c>
      <c r="P131" s="40">
        <v>5.776780706674145E-2</v>
      </c>
    </row>
    <row r="132" spans="1:16" ht="12.75" customHeight="1">
      <c r="A132" s="28">
        <v>122</v>
      </c>
      <c r="B132" s="29" t="s">
        <v>47</v>
      </c>
      <c r="C132" s="30" t="s">
        <v>147</v>
      </c>
      <c r="D132" s="31">
        <v>45043</v>
      </c>
      <c r="E132" s="37">
        <v>684.3</v>
      </c>
      <c r="F132" s="37">
        <v>685.2166666666667</v>
      </c>
      <c r="G132" s="38">
        <v>678.43333333333339</v>
      </c>
      <c r="H132" s="38">
        <v>672.56666666666672</v>
      </c>
      <c r="I132" s="38">
        <v>665.78333333333342</v>
      </c>
      <c r="J132" s="38">
        <v>691.08333333333337</v>
      </c>
      <c r="K132" s="38">
        <v>697.86666666666667</v>
      </c>
      <c r="L132" s="38">
        <v>703.73333333333335</v>
      </c>
      <c r="M132" s="28">
        <v>692</v>
      </c>
      <c r="N132" s="28">
        <v>679.35</v>
      </c>
      <c r="O132" s="39">
        <v>7394150</v>
      </c>
      <c r="P132" s="40">
        <v>2.4199124222171009E-3</v>
      </c>
    </row>
    <row r="133" spans="1:16" ht="12.75" customHeight="1">
      <c r="A133" s="28">
        <v>123</v>
      </c>
      <c r="B133" s="29" t="s">
        <v>49</v>
      </c>
      <c r="C133" s="30" t="s">
        <v>148</v>
      </c>
      <c r="D133" s="31">
        <v>45043</v>
      </c>
      <c r="E133" s="37">
        <v>1218.0999999999999</v>
      </c>
      <c r="F133" s="37">
        <v>1219.5333333333335</v>
      </c>
      <c r="G133" s="38">
        <v>1213.616666666667</v>
      </c>
      <c r="H133" s="38">
        <v>1209.1333333333334</v>
      </c>
      <c r="I133" s="38">
        <v>1203.2166666666669</v>
      </c>
      <c r="J133" s="38">
        <v>1224.0166666666671</v>
      </c>
      <c r="K133" s="38">
        <v>1229.9333333333336</v>
      </c>
      <c r="L133" s="38">
        <v>1234.4166666666672</v>
      </c>
      <c r="M133" s="28">
        <v>1225.45</v>
      </c>
      <c r="N133" s="28">
        <v>1215.05</v>
      </c>
      <c r="O133" s="39">
        <v>15110200</v>
      </c>
      <c r="P133" s="40">
        <v>1.1575050377243545E-2</v>
      </c>
    </row>
    <row r="134" spans="1:16" ht="12.75" customHeight="1">
      <c r="A134" s="28">
        <v>124</v>
      </c>
      <c r="B134" s="29" t="s">
        <v>63</v>
      </c>
      <c r="C134" s="30" t="s">
        <v>149</v>
      </c>
      <c r="D134" s="31">
        <v>45043</v>
      </c>
      <c r="E134" s="37">
        <v>261.8</v>
      </c>
      <c r="F134" s="37">
        <v>261.93333333333334</v>
      </c>
      <c r="G134" s="38">
        <v>260.31666666666666</v>
      </c>
      <c r="H134" s="38">
        <v>258.83333333333331</v>
      </c>
      <c r="I134" s="38">
        <v>257.21666666666664</v>
      </c>
      <c r="J134" s="38">
        <v>263.41666666666669</v>
      </c>
      <c r="K134" s="38">
        <v>265.03333333333336</v>
      </c>
      <c r="L134" s="38">
        <v>266.51666666666671</v>
      </c>
      <c r="M134" s="28">
        <v>263.55</v>
      </c>
      <c r="N134" s="28">
        <v>260.45</v>
      </c>
      <c r="O134" s="39">
        <v>26820000</v>
      </c>
      <c r="P134" s="40">
        <v>8.119079837618403E-3</v>
      </c>
    </row>
    <row r="135" spans="1:16" ht="12.75" customHeight="1">
      <c r="A135" s="28">
        <v>125</v>
      </c>
      <c r="B135" s="29" t="s">
        <v>63</v>
      </c>
      <c r="C135" s="30" t="s">
        <v>150</v>
      </c>
      <c r="D135" s="31">
        <v>45043</v>
      </c>
      <c r="E135" s="37">
        <v>129.25</v>
      </c>
      <c r="F135" s="37">
        <v>129.75</v>
      </c>
      <c r="G135" s="38">
        <v>128.25</v>
      </c>
      <c r="H135" s="38">
        <v>127.25</v>
      </c>
      <c r="I135" s="38">
        <v>125.75</v>
      </c>
      <c r="J135" s="38">
        <v>130.75</v>
      </c>
      <c r="K135" s="38">
        <v>132.25</v>
      </c>
      <c r="L135" s="38">
        <v>133.25</v>
      </c>
      <c r="M135" s="28">
        <v>131.25</v>
      </c>
      <c r="N135" s="28">
        <v>128.75</v>
      </c>
      <c r="O135" s="39">
        <v>47064000</v>
      </c>
      <c r="P135" s="40">
        <v>5.1020408163265311E-4</v>
      </c>
    </row>
    <row r="136" spans="1:16" ht="12.75" customHeight="1">
      <c r="A136" s="28">
        <v>126</v>
      </c>
      <c r="B136" s="29" t="s">
        <v>56</v>
      </c>
      <c r="C136" s="30" t="s">
        <v>151</v>
      </c>
      <c r="D136" s="31">
        <v>45043</v>
      </c>
      <c r="E136" s="37">
        <v>473.2</v>
      </c>
      <c r="F136" s="37">
        <v>470.55</v>
      </c>
      <c r="G136" s="38">
        <v>467.25</v>
      </c>
      <c r="H136" s="38">
        <v>461.3</v>
      </c>
      <c r="I136" s="38">
        <v>458</v>
      </c>
      <c r="J136" s="38">
        <v>476.5</v>
      </c>
      <c r="K136" s="38">
        <v>479.80000000000007</v>
      </c>
      <c r="L136" s="38">
        <v>485.75</v>
      </c>
      <c r="M136" s="28">
        <v>473.85</v>
      </c>
      <c r="N136" s="28">
        <v>464.6</v>
      </c>
      <c r="O136" s="39">
        <v>10350000</v>
      </c>
      <c r="P136" s="40">
        <v>3.0589078742980044E-2</v>
      </c>
    </row>
    <row r="137" spans="1:16" ht="12.75" customHeight="1">
      <c r="A137" s="28">
        <v>127</v>
      </c>
      <c r="B137" s="29" t="s">
        <v>49</v>
      </c>
      <c r="C137" s="30" t="s">
        <v>152</v>
      </c>
      <c r="D137" s="31">
        <v>45043</v>
      </c>
      <c r="E137" s="37">
        <v>8730.2999999999993</v>
      </c>
      <c r="F137" s="37">
        <v>8723.7333333333336</v>
      </c>
      <c r="G137" s="38">
        <v>8697.6166666666668</v>
      </c>
      <c r="H137" s="38">
        <v>8664.9333333333325</v>
      </c>
      <c r="I137" s="38">
        <v>8638.8166666666657</v>
      </c>
      <c r="J137" s="38">
        <v>8756.4166666666679</v>
      </c>
      <c r="K137" s="38">
        <v>8782.5333333333365</v>
      </c>
      <c r="L137" s="38">
        <v>8815.216666666669</v>
      </c>
      <c r="M137" s="28">
        <v>8749.85</v>
      </c>
      <c r="N137" s="28">
        <v>8691.0499999999993</v>
      </c>
      <c r="O137" s="39">
        <v>2114300</v>
      </c>
      <c r="P137" s="40">
        <v>-8.9528452235867629E-3</v>
      </c>
    </row>
    <row r="138" spans="1:16" ht="12.75" customHeight="1">
      <c r="A138" s="28">
        <v>128</v>
      </c>
      <c r="B138" s="29" t="s">
        <v>56</v>
      </c>
      <c r="C138" s="30" t="s">
        <v>153</v>
      </c>
      <c r="D138" s="31">
        <v>45043</v>
      </c>
      <c r="E138" s="37">
        <v>759.9</v>
      </c>
      <c r="F138" s="37">
        <v>759.93333333333339</v>
      </c>
      <c r="G138" s="38">
        <v>756.96666666666681</v>
      </c>
      <c r="H138" s="38">
        <v>754.03333333333342</v>
      </c>
      <c r="I138" s="38">
        <v>751.06666666666683</v>
      </c>
      <c r="J138" s="38">
        <v>762.86666666666679</v>
      </c>
      <c r="K138" s="38">
        <v>765.83333333333348</v>
      </c>
      <c r="L138" s="38">
        <v>768.76666666666677</v>
      </c>
      <c r="M138" s="28">
        <v>762.9</v>
      </c>
      <c r="N138" s="28">
        <v>757</v>
      </c>
      <c r="O138" s="39">
        <v>12593125</v>
      </c>
      <c r="P138" s="40">
        <v>-1.4886859865025803E-4</v>
      </c>
    </row>
    <row r="139" spans="1:16" ht="12.75" customHeight="1">
      <c r="A139" s="28">
        <v>129</v>
      </c>
      <c r="B139" s="29" t="s">
        <v>44</v>
      </c>
      <c r="C139" s="30" t="s">
        <v>423</v>
      </c>
      <c r="D139" s="31">
        <v>45043</v>
      </c>
      <c r="E139" s="37">
        <v>1456.3</v>
      </c>
      <c r="F139" s="37">
        <v>1452.8666666666666</v>
      </c>
      <c r="G139" s="38">
        <v>1446.3833333333332</v>
      </c>
      <c r="H139" s="38">
        <v>1436.4666666666667</v>
      </c>
      <c r="I139" s="38">
        <v>1429.9833333333333</v>
      </c>
      <c r="J139" s="38">
        <v>1462.7833333333331</v>
      </c>
      <c r="K139" s="38">
        <v>1469.2666666666662</v>
      </c>
      <c r="L139" s="38">
        <v>1479.1833333333329</v>
      </c>
      <c r="M139" s="28">
        <v>1459.35</v>
      </c>
      <c r="N139" s="28">
        <v>1442.95</v>
      </c>
      <c r="O139" s="39">
        <v>1048000</v>
      </c>
      <c r="P139" s="40">
        <v>1.7871017871017872E-2</v>
      </c>
    </row>
    <row r="140" spans="1:16" ht="12.75" customHeight="1">
      <c r="A140" s="28">
        <v>130</v>
      </c>
      <c r="B140" s="29" t="s">
        <v>47</v>
      </c>
      <c r="C140" s="30" t="s">
        <v>154</v>
      </c>
      <c r="D140" s="31">
        <v>45043</v>
      </c>
      <c r="E140" s="37">
        <v>1244.3499999999999</v>
      </c>
      <c r="F140" s="37">
        <v>1255.8499999999999</v>
      </c>
      <c r="G140" s="38">
        <v>1230.3499999999999</v>
      </c>
      <c r="H140" s="38">
        <v>1216.3499999999999</v>
      </c>
      <c r="I140" s="38">
        <v>1190.8499999999999</v>
      </c>
      <c r="J140" s="38">
        <v>1269.8499999999999</v>
      </c>
      <c r="K140" s="38">
        <v>1295.3499999999999</v>
      </c>
      <c r="L140" s="38">
        <v>1309.3499999999999</v>
      </c>
      <c r="M140" s="28">
        <v>1281.3499999999999</v>
      </c>
      <c r="N140" s="28">
        <v>1241.8499999999999</v>
      </c>
      <c r="O140" s="39">
        <v>1296400</v>
      </c>
      <c r="P140" s="40">
        <v>8.6854460093896718E-2</v>
      </c>
    </row>
    <row r="141" spans="1:16" ht="12.75" customHeight="1">
      <c r="A141" s="28">
        <v>131</v>
      </c>
      <c r="B141" s="29" t="s">
        <v>63</v>
      </c>
      <c r="C141" s="30" t="s">
        <v>155</v>
      </c>
      <c r="D141" s="31">
        <v>45043</v>
      </c>
      <c r="E141" s="37">
        <v>643.04999999999995</v>
      </c>
      <c r="F141" s="37">
        <v>641.15</v>
      </c>
      <c r="G141" s="38">
        <v>635.04999999999995</v>
      </c>
      <c r="H141" s="38">
        <v>627.04999999999995</v>
      </c>
      <c r="I141" s="38">
        <v>620.94999999999993</v>
      </c>
      <c r="J141" s="38">
        <v>649.15</v>
      </c>
      <c r="K141" s="38">
        <v>655.25000000000011</v>
      </c>
      <c r="L141" s="38">
        <v>663.25</v>
      </c>
      <c r="M141" s="28">
        <v>647.25</v>
      </c>
      <c r="N141" s="28">
        <v>633.15</v>
      </c>
      <c r="O141" s="39">
        <v>4730700</v>
      </c>
      <c r="P141" s="40">
        <v>-9.5264017419706051E-3</v>
      </c>
    </row>
    <row r="142" spans="1:16" ht="12.75" customHeight="1">
      <c r="A142" s="28">
        <v>132</v>
      </c>
      <c r="B142" s="29" t="s">
        <v>79</v>
      </c>
      <c r="C142" s="30" t="s">
        <v>156</v>
      </c>
      <c r="D142" s="31">
        <v>45043</v>
      </c>
      <c r="E142" s="37">
        <v>1012.3</v>
      </c>
      <c r="F142" s="37">
        <v>1016.0833333333334</v>
      </c>
      <c r="G142" s="38">
        <v>1007.1666666666667</v>
      </c>
      <c r="H142" s="38">
        <v>1002.0333333333334</v>
      </c>
      <c r="I142" s="38">
        <v>993.11666666666679</v>
      </c>
      <c r="J142" s="38">
        <v>1021.2166666666667</v>
      </c>
      <c r="K142" s="38">
        <v>1030.1333333333334</v>
      </c>
      <c r="L142" s="38">
        <v>1035.2666666666667</v>
      </c>
      <c r="M142" s="28">
        <v>1025</v>
      </c>
      <c r="N142" s="28">
        <v>1010.95</v>
      </c>
      <c r="O142" s="39">
        <v>2265600</v>
      </c>
      <c r="P142" s="40">
        <v>1.0706638115631691E-2</v>
      </c>
    </row>
    <row r="143" spans="1:16" ht="12.75" customHeight="1">
      <c r="A143" s="28">
        <v>133</v>
      </c>
      <c r="B143" s="29" t="s">
        <v>49</v>
      </c>
      <c r="C143" s="30" t="s">
        <v>801</v>
      </c>
      <c r="D143" s="31">
        <v>45043</v>
      </c>
      <c r="E143" s="37">
        <v>70.099999999999994</v>
      </c>
      <c r="F143" s="37">
        <v>69.666666666666671</v>
      </c>
      <c r="G143" s="38">
        <v>69.13333333333334</v>
      </c>
      <c r="H143" s="38">
        <v>68.166666666666671</v>
      </c>
      <c r="I143" s="38">
        <v>67.63333333333334</v>
      </c>
      <c r="J143" s="38">
        <v>70.63333333333334</v>
      </c>
      <c r="K143" s="38">
        <v>71.166666666666671</v>
      </c>
      <c r="L143" s="38">
        <v>72.13333333333334</v>
      </c>
      <c r="M143" s="28">
        <v>70.2</v>
      </c>
      <c r="N143" s="28">
        <v>68.7</v>
      </c>
      <c r="O143" s="39">
        <v>65691000</v>
      </c>
      <c r="P143" s="40">
        <v>1.9561412539894985E-3</v>
      </c>
    </row>
    <row r="144" spans="1:16" ht="12.75" customHeight="1">
      <c r="A144" s="28">
        <v>134</v>
      </c>
      <c r="B144" s="29" t="s">
        <v>86</v>
      </c>
      <c r="C144" s="30" t="s">
        <v>157</v>
      </c>
      <c r="D144" s="31">
        <v>45043</v>
      </c>
      <c r="E144" s="37">
        <v>1758.65</v>
      </c>
      <c r="F144" s="37">
        <v>1771.1166666666668</v>
      </c>
      <c r="G144" s="38">
        <v>1742.4833333333336</v>
      </c>
      <c r="H144" s="38">
        <v>1726.3166666666668</v>
      </c>
      <c r="I144" s="38">
        <v>1697.6833333333336</v>
      </c>
      <c r="J144" s="38">
        <v>1787.2833333333335</v>
      </c>
      <c r="K144" s="38">
        <v>1815.9166666666667</v>
      </c>
      <c r="L144" s="38">
        <v>1832.0833333333335</v>
      </c>
      <c r="M144" s="28">
        <v>1799.75</v>
      </c>
      <c r="N144" s="28">
        <v>1754.95</v>
      </c>
      <c r="O144" s="39">
        <v>3280475</v>
      </c>
      <c r="P144" s="40">
        <v>2.3597048223785826E-2</v>
      </c>
    </row>
    <row r="145" spans="1:16" ht="12.75" customHeight="1">
      <c r="A145" s="28">
        <v>135</v>
      </c>
      <c r="B145" s="29" t="s">
        <v>49</v>
      </c>
      <c r="C145" s="30" t="s">
        <v>158</v>
      </c>
      <c r="D145" s="31">
        <v>45043</v>
      </c>
      <c r="E145" s="37">
        <v>86693.55</v>
      </c>
      <c r="F145" s="37">
        <v>86669.566666666666</v>
      </c>
      <c r="G145" s="38">
        <v>86189.133333333331</v>
      </c>
      <c r="H145" s="38">
        <v>85684.71666666666</v>
      </c>
      <c r="I145" s="38">
        <v>85204.283333333326</v>
      </c>
      <c r="J145" s="38">
        <v>87173.983333333337</v>
      </c>
      <c r="K145" s="38">
        <v>87654.416666666657</v>
      </c>
      <c r="L145" s="38">
        <v>88158.833333333343</v>
      </c>
      <c r="M145" s="28">
        <v>87150</v>
      </c>
      <c r="N145" s="28">
        <v>86165.15</v>
      </c>
      <c r="O145" s="39">
        <v>44460</v>
      </c>
      <c r="P145" s="40">
        <v>1.8026137899954935E-3</v>
      </c>
    </row>
    <row r="146" spans="1:16" ht="12.75" customHeight="1">
      <c r="A146" s="28">
        <v>136</v>
      </c>
      <c r="B146" s="29" t="s">
        <v>63</v>
      </c>
      <c r="C146" s="30" t="s">
        <v>159</v>
      </c>
      <c r="D146" s="31">
        <v>45043</v>
      </c>
      <c r="E146" s="37">
        <v>1038.5999999999999</v>
      </c>
      <c r="F146" s="37">
        <v>1033.6666666666667</v>
      </c>
      <c r="G146" s="38">
        <v>1024.6833333333334</v>
      </c>
      <c r="H146" s="38">
        <v>1010.7666666666667</v>
      </c>
      <c r="I146" s="38">
        <v>1001.7833333333333</v>
      </c>
      <c r="J146" s="38">
        <v>1047.5833333333335</v>
      </c>
      <c r="K146" s="38">
        <v>1056.5666666666666</v>
      </c>
      <c r="L146" s="38">
        <v>1070.4833333333336</v>
      </c>
      <c r="M146" s="28">
        <v>1042.6500000000001</v>
      </c>
      <c r="N146" s="28">
        <v>1019.75</v>
      </c>
      <c r="O146" s="39">
        <v>8827500</v>
      </c>
      <c r="P146" s="40">
        <v>1.975983226380329E-2</v>
      </c>
    </row>
    <row r="147" spans="1:16" ht="12.75" customHeight="1">
      <c r="A147" s="28">
        <v>137</v>
      </c>
      <c r="B147" s="29" t="s">
        <v>119</v>
      </c>
      <c r="C147" s="30" t="s">
        <v>161</v>
      </c>
      <c r="D147" s="31">
        <v>45043</v>
      </c>
      <c r="E147" s="37">
        <v>83.35</v>
      </c>
      <c r="F147" s="37">
        <v>83.666666666666671</v>
      </c>
      <c r="G147" s="38">
        <v>82.88333333333334</v>
      </c>
      <c r="H147" s="38">
        <v>82.416666666666671</v>
      </c>
      <c r="I147" s="38">
        <v>81.63333333333334</v>
      </c>
      <c r="J147" s="38">
        <v>84.13333333333334</v>
      </c>
      <c r="K147" s="38">
        <v>84.916666666666671</v>
      </c>
      <c r="L147" s="38">
        <v>85.38333333333334</v>
      </c>
      <c r="M147" s="28">
        <v>84.45</v>
      </c>
      <c r="N147" s="28">
        <v>83.2</v>
      </c>
      <c r="O147" s="39">
        <v>52822500</v>
      </c>
      <c r="P147" s="40">
        <v>1.8657795776684988E-2</v>
      </c>
    </row>
    <row r="148" spans="1:16" ht="12.75" customHeight="1">
      <c r="A148" s="28">
        <v>138</v>
      </c>
      <c r="B148" s="29" t="s">
        <v>44</v>
      </c>
      <c r="C148" s="30" t="s">
        <v>162</v>
      </c>
      <c r="D148" s="31">
        <v>45043</v>
      </c>
      <c r="E148" s="37">
        <v>3610.35</v>
      </c>
      <c r="F148" s="37">
        <v>3624.0166666666664</v>
      </c>
      <c r="G148" s="38">
        <v>3580.9833333333327</v>
      </c>
      <c r="H148" s="38">
        <v>3551.6166666666663</v>
      </c>
      <c r="I148" s="38">
        <v>3508.5833333333326</v>
      </c>
      <c r="J148" s="38">
        <v>3653.3833333333328</v>
      </c>
      <c r="K148" s="38">
        <v>3696.4166666666665</v>
      </c>
      <c r="L148" s="38">
        <v>3725.7833333333328</v>
      </c>
      <c r="M148" s="28">
        <v>3667.05</v>
      </c>
      <c r="N148" s="28">
        <v>3594.65</v>
      </c>
      <c r="O148" s="39">
        <v>1455000</v>
      </c>
      <c r="P148" s="40">
        <v>9.5403295750216832E-3</v>
      </c>
    </row>
    <row r="149" spans="1:16" ht="12.75" customHeight="1">
      <c r="A149" s="28">
        <v>139</v>
      </c>
      <c r="B149" s="29" t="s">
        <v>38</v>
      </c>
      <c r="C149" s="30" t="s">
        <v>163</v>
      </c>
      <c r="D149" s="31">
        <v>45043</v>
      </c>
      <c r="E149" s="37">
        <v>4673.7</v>
      </c>
      <c r="F149" s="37">
        <v>4667.5666666666666</v>
      </c>
      <c r="G149" s="38">
        <v>4641.1333333333332</v>
      </c>
      <c r="H149" s="38">
        <v>4608.5666666666666</v>
      </c>
      <c r="I149" s="38">
        <v>4582.1333333333332</v>
      </c>
      <c r="J149" s="38">
        <v>4700.1333333333332</v>
      </c>
      <c r="K149" s="38">
        <v>4726.5666666666657</v>
      </c>
      <c r="L149" s="38">
        <v>4759.1333333333332</v>
      </c>
      <c r="M149" s="28">
        <v>4694</v>
      </c>
      <c r="N149" s="28">
        <v>4635</v>
      </c>
      <c r="O149" s="39">
        <v>565350</v>
      </c>
      <c r="P149" s="40">
        <v>8.0561926605504583E-2</v>
      </c>
    </row>
    <row r="150" spans="1:16" ht="12.75" customHeight="1">
      <c r="A150" s="28">
        <v>140</v>
      </c>
      <c r="B150" s="29" t="s">
        <v>56</v>
      </c>
      <c r="C150" s="30" t="s">
        <v>164</v>
      </c>
      <c r="D150" s="31">
        <v>45043</v>
      </c>
      <c r="E150" s="37">
        <v>20438.3</v>
      </c>
      <c r="F150" s="37">
        <v>20481.533333333336</v>
      </c>
      <c r="G150" s="38">
        <v>20319.066666666673</v>
      </c>
      <c r="H150" s="38">
        <v>20199.833333333336</v>
      </c>
      <c r="I150" s="38">
        <v>20037.366666666672</v>
      </c>
      <c r="J150" s="38">
        <v>20600.766666666674</v>
      </c>
      <c r="K150" s="38">
        <v>20763.233333333341</v>
      </c>
      <c r="L150" s="38">
        <v>20882.466666666674</v>
      </c>
      <c r="M150" s="28">
        <v>20644</v>
      </c>
      <c r="N150" s="28">
        <v>20362.3</v>
      </c>
      <c r="O150" s="39">
        <v>405080</v>
      </c>
      <c r="P150" s="40">
        <v>3.1157723246105284E-2</v>
      </c>
    </row>
    <row r="151" spans="1:16" ht="12.75" customHeight="1">
      <c r="A151" s="28">
        <v>141</v>
      </c>
      <c r="B151" s="29" t="s">
        <v>119</v>
      </c>
      <c r="C151" s="30" t="s">
        <v>165</v>
      </c>
      <c r="D151" s="31">
        <v>45043</v>
      </c>
      <c r="E151" s="37">
        <v>112.2</v>
      </c>
      <c r="F151" s="37">
        <v>112.65000000000002</v>
      </c>
      <c r="G151" s="38">
        <v>111.45000000000005</v>
      </c>
      <c r="H151" s="38">
        <v>110.70000000000003</v>
      </c>
      <c r="I151" s="38">
        <v>109.50000000000006</v>
      </c>
      <c r="J151" s="38">
        <v>113.40000000000003</v>
      </c>
      <c r="K151" s="38">
        <v>114.6</v>
      </c>
      <c r="L151" s="38">
        <v>115.35000000000002</v>
      </c>
      <c r="M151" s="28">
        <v>113.85</v>
      </c>
      <c r="N151" s="28">
        <v>111.9</v>
      </c>
      <c r="O151" s="39">
        <v>53797500</v>
      </c>
      <c r="P151" s="40">
        <v>1.3401457408493173E-3</v>
      </c>
    </row>
    <row r="152" spans="1:16" ht="12.75" customHeight="1">
      <c r="A152" s="28">
        <v>142</v>
      </c>
      <c r="B152" s="29" t="s">
        <v>166</v>
      </c>
      <c r="C152" s="30" t="s">
        <v>167</v>
      </c>
      <c r="D152" s="31">
        <v>45043</v>
      </c>
      <c r="E152" s="37">
        <v>170.05</v>
      </c>
      <c r="F152" s="37">
        <v>169.28333333333333</v>
      </c>
      <c r="G152" s="38">
        <v>168.11666666666667</v>
      </c>
      <c r="H152" s="38">
        <v>166.18333333333334</v>
      </c>
      <c r="I152" s="38">
        <v>165.01666666666668</v>
      </c>
      <c r="J152" s="38">
        <v>171.21666666666667</v>
      </c>
      <c r="K152" s="38">
        <v>172.38333333333335</v>
      </c>
      <c r="L152" s="38">
        <v>174.31666666666666</v>
      </c>
      <c r="M152" s="28">
        <v>170.45</v>
      </c>
      <c r="N152" s="28">
        <v>167.35</v>
      </c>
      <c r="O152" s="39">
        <v>70286700</v>
      </c>
      <c r="P152" s="40">
        <v>5.299201043534975E-3</v>
      </c>
    </row>
    <row r="153" spans="1:16" ht="12.75" customHeight="1">
      <c r="A153" s="28">
        <v>143</v>
      </c>
      <c r="B153" s="29" t="s">
        <v>96</v>
      </c>
      <c r="C153" s="30" t="s">
        <v>265</v>
      </c>
      <c r="D153" s="31">
        <v>45043</v>
      </c>
      <c r="E153" s="37">
        <v>915.9</v>
      </c>
      <c r="F153" s="37">
        <v>918.1</v>
      </c>
      <c r="G153" s="38">
        <v>910.1</v>
      </c>
      <c r="H153" s="38">
        <v>904.3</v>
      </c>
      <c r="I153" s="38">
        <v>896.3</v>
      </c>
      <c r="J153" s="38">
        <v>923.90000000000009</v>
      </c>
      <c r="K153" s="38">
        <v>931.90000000000009</v>
      </c>
      <c r="L153" s="38">
        <v>937.70000000000016</v>
      </c>
      <c r="M153" s="28">
        <v>926.1</v>
      </c>
      <c r="N153" s="28">
        <v>912.3</v>
      </c>
      <c r="O153" s="39">
        <v>7462000</v>
      </c>
      <c r="P153" s="40">
        <v>-5.6253515844740295E-4</v>
      </c>
    </row>
    <row r="154" spans="1:16" ht="12.75" customHeight="1">
      <c r="A154" s="28">
        <v>144</v>
      </c>
      <c r="B154" s="29" t="s">
        <v>86</v>
      </c>
      <c r="C154" s="30" t="s">
        <v>431</v>
      </c>
      <c r="D154" s="31">
        <v>45043</v>
      </c>
      <c r="E154" s="37">
        <v>3299.05</v>
      </c>
      <c r="F154" s="37">
        <v>3291.0166666666664</v>
      </c>
      <c r="G154" s="38">
        <v>3273.833333333333</v>
      </c>
      <c r="H154" s="38">
        <v>3248.6166666666668</v>
      </c>
      <c r="I154" s="38">
        <v>3231.4333333333334</v>
      </c>
      <c r="J154" s="38">
        <v>3316.2333333333327</v>
      </c>
      <c r="K154" s="38">
        <v>3333.4166666666661</v>
      </c>
      <c r="L154" s="38">
        <v>3358.6333333333323</v>
      </c>
      <c r="M154" s="28">
        <v>3308.2</v>
      </c>
      <c r="N154" s="28">
        <v>3265.8</v>
      </c>
      <c r="O154" s="39">
        <v>268800</v>
      </c>
      <c r="P154" s="40">
        <v>-1.1764705882352941E-2</v>
      </c>
    </row>
    <row r="155" spans="1:16" ht="12.75" customHeight="1">
      <c r="A155" s="28">
        <v>145</v>
      </c>
      <c r="B155" s="29" t="s">
        <v>79</v>
      </c>
      <c r="C155" s="30" t="s">
        <v>168</v>
      </c>
      <c r="D155" s="31">
        <v>45043</v>
      </c>
      <c r="E155" s="37">
        <v>159.5</v>
      </c>
      <c r="F155" s="37">
        <v>159.58333333333334</v>
      </c>
      <c r="G155" s="38">
        <v>158.91666666666669</v>
      </c>
      <c r="H155" s="38">
        <v>158.33333333333334</v>
      </c>
      <c r="I155" s="38">
        <v>157.66666666666669</v>
      </c>
      <c r="J155" s="38">
        <v>160.16666666666669</v>
      </c>
      <c r="K155" s="38">
        <v>160.83333333333337</v>
      </c>
      <c r="L155" s="38">
        <v>161.41666666666669</v>
      </c>
      <c r="M155" s="28">
        <v>160.25</v>
      </c>
      <c r="N155" s="28">
        <v>159</v>
      </c>
      <c r="O155" s="39">
        <v>56849100</v>
      </c>
      <c r="P155" s="40">
        <v>-8.8602496979460332E-3</v>
      </c>
    </row>
    <row r="156" spans="1:16" ht="12.75" customHeight="1">
      <c r="A156" s="28">
        <v>146</v>
      </c>
      <c r="B156" s="29" t="s">
        <v>40</v>
      </c>
      <c r="C156" s="30" t="s">
        <v>169</v>
      </c>
      <c r="D156" s="31">
        <v>45043</v>
      </c>
      <c r="E156" s="37">
        <v>39381.300000000003</v>
      </c>
      <c r="F156" s="37">
        <v>39185.083333333336</v>
      </c>
      <c r="G156" s="38">
        <v>38317.916666666672</v>
      </c>
      <c r="H156" s="38">
        <v>37254.533333333333</v>
      </c>
      <c r="I156" s="38">
        <v>36387.366666666669</v>
      </c>
      <c r="J156" s="38">
        <v>40248.466666666674</v>
      </c>
      <c r="K156" s="38">
        <v>41115.633333333346</v>
      </c>
      <c r="L156" s="38">
        <v>42179.016666666677</v>
      </c>
      <c r="M156" s="28">
        <v>40052.25</v>
      </c>
      <c r="N156" s="28">
        <v>38121.699999999997</v>
      </c>
      <c r="O156" s="39">
        <v>140805</v>
      </c>
      <c r="P156" s="40">
        <v>4.520654715510522E-2</v>
      </c>
    </row>
    <row r="157" spans="1:16" ht="12.75" customHeight="1">
      <c r="A157" s="28">
        <v>147</v>
      </c>
      <c r="B157" s="29" t="s">
        <v>47</v>
      </c>
      <c r="C157" s="30" t="s">
        <v>170</v>
      </c>
      <c r="D157" s="31">
        <v>45043</v>
      </c>
      <c r="E157" s="37">
        <v>717.3</v>
      </c>
      <c r="F157" s="37">
        <v>718.41666666666663</v>
      </c>
      <c r="G157" s="38">
        <v>713.33333333333326</v>
      </c>
      <c r="H157" s="38">
        <v>709.36666666666667</v>
      </c>
      <c r="I157" s="38">
        <v>704.2833333333333</v>
      </c>
      <c r="J157" s="38">
        <v>722.38333333333321</v>
      </c>
      <c r="K157" s="38">
        <v>727.46666666666647</v>
      </c>
      <c r="L157" s="38">
        <v>731.43333333333317</v>
      </c>
      <c r="M157" s="28">
        <v>723.5</v>
      </c>
      <c r="N157" s="28">
        <v>714.45</v>
      </c>
      <c r="O157" s="39">
        <v>9717950</v>
      </c>
      <c r="P157" s="40">
        <v>-2.1974980626591388E-2</v>
      </c>
    </row>
    <row r="158" spans="1:16" ht="12.75" customHeight="1">
      <c r="A158" s="28">
        <v>148</v>
      </c>
      <c r="B158" s="29" t="s">
        <v>86</v>
      </c>
      <c r="C158" s="30" t="s">
        <v>436</v>
      </c>
      <c r="D158" s="31">
        <v>45043</v>
      </c>
      <c r="E158" s="37">
        <v>4286.95</v>
      </c>
      <c r="F158" s="37">
        <v>4310.3833333333341</v>
      </c>
      <c r="G158" s="38">
        <v>4245.7666666666682</v>
      </c>
      <c r="H158" s="38">
        <v>4204.5833333333339</v>
      </c>
      <c r="I158" s="38">
        <v>4139.9666666666681</v>
      </c>
      <c r="J158" s="38">
        <v>4351.5666666666684</v>
      </c>
      <c r="K158" s="38">
        <v>4416.1833333333352</v>
      </c>
      <c r="L158" s="38">
        <v>4457.3666666666686</v>
      </c>
      <c r="M158" s="28">
        <v>4375</v>
      </c>
      <c r="N158" s="28">
        <v>4269.2</v>
      </c>
      <c r="O158" s="39">
        <v>1187900</v>
      </c>
      <c r="P158" s="40">
        <v>5.930087390761548E-2</v>
      </c>
    </row>
    <row r="159" spans="1:16" ht="12.75" customHeight="1">
      <c r="A159" s="28">
        <v>149</v>
      </c>
      <c r="B159" s="29" t="s">
        <v>79</v>
      </c>
      <c r="C159" s="30" t="s">
        <v>171</v>
      </c>
      <c r="D159" s="31">
        <v>45043</v>
      </c>
      <c r="E159" s="37">
        <v>233.25</v>
      </c>
      <c r="F159" s="37">
        <v>233.63333333333333</v>
      </c>
      <c r="G159" s="38">
        <v>231.81666666666666</v>
      </c>
      <c r="H159" s="38">
        <v>230.38333333333333</v>
      </c>
      <c r="I159" s="38">
        <v>228.56666666666666</v>
      </c>
      <c r="J159" s="38">
        <v>235.06666666666666</v>
      </c>
      <c r="K159" s="38">
        <v>236.88333333333333</v>
      </c>
      <c r="L159" s="38">
        <v>238.31666666666666</v>
      </c>
      <c r="M159" s="28">
        <v>235.45</v>
      </c>
      <c r="N159" s="28">
        <v>232.2</v>
      </c>
      <c r="O159" s="39">
        <v>15144000</v>
      </c>
      <c r="P159" s="40">
        <v>1.2028869286287089E-2</v>
      </c>
    </row>
    <row r="160" spans="1:16" ht="12.75" customHeight="1">
      <c r="A160" s="28">
        <v>150</v>
      </c>
      <c r="B160" s="29" t="s">
        <v>63</v>
      </c>
      <c r="C160" s="30" t="s">
        <v>172</v>
      </c>
      <c r="D160" s="31">
        <v>45043</v>
      </c>
      <c r="E160" s="37">
        <v>160.44999999999999</v>
      </c>
      <c r="F160" s="37">
        <v>161.31666666666663</v>
      </c>
      <c r="G160" s="38">
        <v>159.28333333333327</v>
      </c>
      <c r="H160" s="38">
        <v>158.11666666666665</v>
      </c>
      <c r="I160" s="38">
        <v>156.08333333333329</v>
      </c>
      <c r="J160" s="38">
        <v>162.48333333333326</v>
      </c>
      <c r="K160" s="38">
        <v>164.51666666666662</v>
      </c>
      <c r="L160" s="38">
        <v>165.68333333333325</v>
      </c>
      <c r="M160" s="28">
        <v>163.35</v>
      </c>
      <c r="N160" s="28">
        <v>160.15</v>
      </c>
      <c r="O160" s="39">
        <v>63550000</v>
      </c>
      <c r="P160" s="40">
        <v>1.2145748987854251E-2</v>
      </c>
    </row>
    <row r="161" spans="1:16" ht="12.75" customHeight="1">
      <c r="A161" s="28">
        <v>151</v>
      </c>
      <c r="B161" s="29" t="s">
        <v>56</v>
      </c>
      <c r="C161" s="30" t="s">
        <v>174</v>
      </c>
      <c r="D161" s="31">
        <v>45043</v>
      </c>
      <c r="E161" s="37">
        <v>2413.5</v>
      </c>
      <c r="F161" s="37">
        <v>2414.6833333333329</v>
      </c>
      <c r="G161" s="38">
        <v>2403.9166666666661</v>
      </c>
      <c r="H161" s="38">
        <v>2394.333333333333</v>
      </c>
      <c r="I161" s="38">
        <v>2383.5666666666662</v>
      </c>
      <c r="J161" s="38">
        <v>2424.266666666666</v>
      </c>
      <c r="K161" s="38">
        <v>2435.0333333333333</v>
      </c>
      <c r="L161" s="38">
        <v>2444.6166666666659</v>
      </c>
      <c r="M161" s="28">
        <v>2425.4499999999998</v>
      </c>
      <c r="N161" s="28">
        <v>2405.1</v>
      </c>
      <c r="O161" s="39">
        <v>3014750</v>
      </c>
      <c r="P161" s="40">
        <v>-9.1135045567522781E-4</v>
      </c>
    </row>
    <row r="162" spans="1:16" ht="12.75" customHeight="1">
      <c r="A162" s="28">
        <v>152</v>
      </c>
      <c r="B162" s="29" t="s">
        <v>38</v>
      </c>
      <c r="C162" s="30" t="s">
        <v>175</v>
      </c>
      <c r="D162" s="31">
        <v>45043</v>
      </c>
      <c r="E162" s="37">
        <v>3160.35</v>
      </c>
      <c r="F162" s="37">
        <v>3161.9333333333329</v>
      </c>
      <c r="G162" s="38">
        <v>3146.9166666666661</v>
      </c>
      <c r="H162" s="38">
        <v>3133.4833333333331</v>
      </c>
      <c r="I162" s="38">
        <v>3118.4666666666662</v>
      </c>
      <c r="J162" s="38">
        <v>3175.3666666666659</v>
      </c>
      <c r="K162" s="38">
        <v>3190.3833333333332</v>
      </c>
      <c r="L162" s="38">
        <v>3203.8166666666657</v>
      </c>
      <c r="M162" s="28">
        <v>3176.95</v>
      </c>
      <c r="N162" s="28">
        <v>3148.5</v>
      </c>
      <c r="O162" s="39">
        <v>2261750</v>
      </c>
      <c r="P162" s="40">
        <v>-3.5246172485956604E-3</v>
      </c>
    </row>
    <row r="163" spans="1:16" ht="12.75" customHeight="1">
      <c r="A163" s="28">
        <v>153</v>
      </c>
      <c r="B163" s="29" t="s">
        <v>58</v>
      </c>
      <c r="C163" s="30" t="s">
        <v>176</v>
      </c>
      <c r="D163" s="31">
        <v>45043</v>
      </c>
      <c r="E163" s="37">
        <v>48.7</v>
      </c>
      <c r="F163" s="37">
        <v>48.699999999999996</v>
      </c>
      <c r="G163" s="38">
        <v>48.399999999999991</v>
      </c>
      <c r="H163" s="38">
        <v>48.099999999999994</v>
      </c>
      <c r="I163" s="38">
        <v>47.79999999999999</v>
      </c>
      <c r="J163" s="38">
        <v>48.999999999999993</v>
      </c>
      <c r="K163" s="38">
        <v>49.29999999999999</v>
      </c>
      <c r="L163" s="38">
        <v>49.599999999999994</v>
      </c>
      <c r="M163" s="28">
        <v>49</v>
      </c>
      <c r="N163" s="28">
        <v>48.4</v>
      </c>
      <c r="O163" s="39">
        <v>256800000</v>
      </c>
      <c r="P163" s="40">
        <v>2.6236881559220391E-3</v>
      </c>
    </row>
    <row r="164" spans="1:16" ht="12.75" customHeight="1">
      <c r="A164" s="28">
        <v>154</v>
      </c>
      <c r="B164" s="29" t="s">
        <v>44</v>
      </c>
      <c r="C164" s="30" t="s">
        <v>267</v>
      </c>
      <c r="D164" s="31">
        <v>45043</v>
      </c>
      <c r="E164" s="37">
        <v>3131.15</v>
      </c>
      <c r="F164" s="37">
        <v>3135.3833333333332</v>
      </c>
      <c r="G164" s="38">
        <v>3116.7666666666664</v>
      </c>
      <c r="H164" s="38">
        <v>3102.3833333333332</v>
      </c>
      <c r="I164" s="38">
        <v>3083.7666666666664</v>
      </c>
      <c r="J164" s="38">
        <v>3149.7666666666664</v>
      </c>
      <c r="K164" s="38">
        <v>3168.3833333333332</v>
      </c>
      <c r="L164" s="38">
        <v>3182.7666666666664</v>
      </c>
      <c r="M164" s="28">
        <v>3154</v>
      </c>
      <c r="N164" s="28">
        <v>3121</v>
      </c>
      <c r="O164" s="39">
        <v>1624200</v>
      </c>
      <c r="P164" s="40">
        <v>3.7761165420739887E-2</v>
      </c>
    </row>
    <row r="165" spans="1:16" ht="12.75" customHeight="1">
      <c r="A165" s="28">
        <v>155</v>
      </c>
      <c r="B165" s="29" t="s">
        <v>166</v>
      </c>
      <c r="C165" s="30" t="s">
        <v>177</v>
      </c>
      <c r="D165" s="31">
        <v>45043</v>
      </c>
      <c r="E165" s="37">
        <v>231.3</v>
      </c>
      <c r="F165" s="37">
        <v>231.38333333333335</v>
      </c>
      <c r="G165" s="38">
        <v>229.9666666666667</v>
      </c>
      <c r="H165" s="38">
        <v>228.63333333333335</v>
      </c>
      <c r="I165" s="38">
        <v>227.2166666666667</v>
      </c>
      <c r="J165" s="38">
        <v>232.7166666666667</v>
      </c>
      <c r="K165" s="38">
        <v>234.13333333333338</v>
      </c>
      <c r="L165" s="38">
        <v>235.4666666666667</v>
      </c>
      <c r="M165" s="28">
        <v>232.8</v>
      </c>
      <c r="N165" s="28">
        <v>230.05</v>
      </c>
      <c r="O165" s="39">
        <v>31406400</v>
      </c>
      <c r="P165" s="40">
        <v>2.0888186764964015E-2</v>
      </c>
    </row>
    <row r="166" spans="1:16" ht="12.75" customHeight="1">
      <c r="A166" s="28">
        <v>156</v>
      </c>
      <c r="B166" s="29" t="s">
        <v>178</v>
      </c>
      <c r="C166" s="30" t="s">
        <v>179</v>
      </c>
      <c r="D166" s="31">
        <v>45043</v>
      </c>
      <c r="E166" s="37">
        <v>1514.55</v>
      </c>
      <c r="F166" s="37">
        <v>1505.5166666666667</v>
      </c>
      <c r="G166" s="38">
        <v>1494.0333333333333</v>
      </c>
      <c r="H166" s="38">
        <v>1473.5166666666667</v>
      </c>
      <c r="I166" s="38">
        <v>1462.0333333333333</v>
      </c>
      <c r="J166" s="38">
        <v>1526.0333333333333</v>
      </c>
      <c r="K166" s="38">
        <v>1537.5166666666664</v>
      </c>
      <c r="L166" s="38">
        <v>1558.0333333333333</v>
      </c>
      <c r="M166" s="28">
        <v>1517</v>
      </c>
      <c r="N166" s="28">
        <v>1485</v>
      </c>
      <c r="O166" s="39">
        <v>2387055</v>
      </c>
      <c r="P166" s="40">
        <v>7.9051383399209481E-3</v>
      </c>
    </row>
    <row r="167" spans="1:16" ht="12.75" customHeight="1">
      <c r="A167" s="28">
        <v>157</v>
      </c>
      <c r="B167" s="29" t="s">
        <v>44</v>
      </c>
      <c r="C167" s="30" t="s">
        <v>448</v>
      </c>
      <c r="D167" s="31">
        <v>45043</v>
      </c>
      <c r="E167" s="37">
        <v>156.80000000000001</v>
      </c>
      <c r="F167" s="37">
        <v>157.4</v>
      </c>
      <c r="G167" s="38">
        <v>155.70000000000002</v>
      </c>
      <c r="H167" s="38">
        <v>154.60000000000002</v>
      </c>
      <c r="I167" s="38">
        <v>152.90000000000003</v>
      </c>
      <c r="J167" s="38">
        <v>158.5</v>
      </c>
      <c r="K167" s="38">
        <v>160.19999999999999</v>
      </c>
      <c r="L167" s="38">
        <v>161.29999999999998</v>
      </c>
      <c r="M167" s="28">
        <v>159.1</v>
      </c>
      <c r="N167" s="28">
        <v>156.30000000000001</v>
      </c>
      <c r="O167" s="39">
        <v>12320000</v>
      </c>
      <c r="P167" s="40">
        <v>-1.0123734533183352E-2</v>
      </c>
    </row>
    <row r="168" spans="1:16" ht="12.75" customHeight="1">
      <c r="A168" s="28">
        <v>158</v>
      </c>
      <c r="B168" s="29" t="s">
        <v>42</v>
      </c>
      <c r="C168" s="30" t="s">
        <v>180</v>
      </c>
      <c r="D168" s="31">
        <v>45043</v>
      </c>
      <c r="E168" s="37">
        <v>740.8</v>
      </c>
      <c r="F168" s="37">
        <v>741.4</v>
      </c>
      <c r="G168" s="38">
        <v>736.44999999999993</v>
      </c>
      <c r="H168" s="38">
        <v>732.09999999999991</v>
      </c>
      <c r="I168" s="38">
        <v>727.14999999999986</v>
      </c>
      <c r="J168" s="38">
        <v>745.75</v>
      </c>
      <c r="K168" s="38">
        <v>750.7</v>
      </c>
      <c r="L168" s="38">
        <v>755.05000000000007</v>
      </c>
      <c r="M168" s="28">
        <v>746.35</v>
      </c>
      <c r="N168" s="28">
        <v>737.05</v>
      </c>
      <c r="O168" s="39">
        <v>4702200</v>
      </c>
      <c r="P168" s="40">
        <v>9.740130926403491E-2</v>
      </c>
    </row>
    <row r="169" spans="1:16" ht="12.75" customHeight="1">
      <c r="A169" s="28">
        <v>159</v>
      </c>
      <c r="B169" s="29" t="s">
        <v>58</v>
      </c>
      <c r="C169" s="30" t="s">
        <v>181</v>
      </c>
      <c r="D169" s="31">
        <v>45043</v>
      </c>
      <c r="E169" s="37">
        <v>150.1</v>
      </c>
      <c r="F169" s="37">
        <v>150.66666666666666</v>
      </c>
      <c r="G169" s="38">
        <v>147.7833333333333</v>
      </c>
      <c r="H169" s="38">
        <v>145.46666666666664</v>
      </c>
      <c r="I169" s="38">
        <v>142.58333333333329</v>
      </c>
      <c r="J169" s="38">
        <v>152.98333333333332</v>
      </c>
      <c r="K169" s="38">
        <v>155.8666666666667</v>
      </c>
      <c r="L169" s="38">
        <v>158.18333333333334</v>
      </c>
      <c r="M169" s="28">
        <v>153.55000000000001</v>
      </c>
      <c r="N169" s="28">
        <v>148.35</v>
      </c>
      <c r="O169" s="39">
        <v>38405000</v>
      </c>
      <c r="P169" s="40">
        <v>2.290584631775203E-2</v>
      </c>
    </row>
    <row r="170" spans="1:16" ht="12.75" customHeight="1">
      <c r="A170" s="28">
        <v>160</v>
      </c>
      <c r="B170" s="29" t="s">
        <v>166</v>
      </c>
      <c r="C170" s="30" t="s">
        <v>182</v>
      </c>
      <c r="D170" s="31">
        <v>45043</v>
      </c>
      <c r="E170" s="37">
        <v>122.95</v>
      </c>
      <c r="F170" s="37">
        <v>123.05</v>
      </c>
      <c r="G170" s="38">
        <v>122.3</v>
      </c>
      <c r="H170" s="38">
        <v>121.65</v>
      </c>
      <c r="I170" s="38">
        <v>120.9</v>
      </c>
      <c r="J170" s="38">
        <v>123.69999999999999</v>
      </c>
      <c r="K170" s="38">
        <v>124.44999999999999</v>
      </c>
      <c r="L170" s="38">
        <v>125.09999999999998</v>
      </c>
      <c r="M170" s="28">
        <v>123.8</v>
      </c>
      <c r="N170" s="28">
        <v>122.4</v>
      </c>
      <c r="O170" s="39">
        <v>55600000</v>
      </c>
      <c r="P170" s="40">
        <v>-8.7006133219226928E-3</v>
      </c>
    </row>
    <row r="171" spans="1:16" ht="12.75" customHeight="1">
      <c r="A171" s="28">
        <v>161</v>
      </c>
      <c r="B171" s="29" t="s">
        <v>79</v>
      </c>
      <c r="C171" s="30" t="s">
        <v>183</v>
      </c>
      <c r="D171" s="31">
        <v>45043</v>
      </c>
      <c r="E171" s="37">
        <v>2347.75</v>
      </c>
      <c r="F171" s="37">
        <v>2349.3000000000002</v>
      </c>
      <c r="G171" s="38">
        <v>2335.7500000000005</v>
      </c>
      <c r="H171" s="38">
        <v>2323.7500000000005</v>
      </c>
      <c r="I171" s="38">
        <v>2310.2000000000007</v>
      </c>
      <c r="J171" s="38">
        <v>2361.3000000000002</v>
      </c>
      <c r="K171" s="38">
        <v>2374.8499999999995</v>
      </c>
      <c r="L171" s="38">
        <v>2386.85</v>
      </c>
      <c r="M171" s="28">
        <v>2362.85</v>
      </c>
      <c r="N171" s="28">
        <v>2337.3000000000002</v>
      </c>
      <c r="O171" s="39">
        <v>36468500</v>
      </c>
      <c r="P171" s="40">
        <v>-8.7522594147945807E-3</v>
      </c>
    </row>
    <row r="172" spans="1:16" ht="12.75" customHeight="1">
      <c r="A172" s="28">
        <v>162</v>
      </c>
      <c r="B172" s="29" t="s">
        <v>119</v>
      </c>
      <c r="C172" s="30" t="s">
        <v>184</v>
      </c>
      <c r="D172" s="31">
        <v>45043</v>
      </c>
      <c r="E172" s="37">
        <v>83.45</v>
      </c>
      <c r="F172" s="37">
        <v>83.316666666666677</v>
      </c>
      <c r="G172" s="38">
        <v>82.733333333333348</v>
      </c>
      <c r="H172" s="38">
        <v>82.016666666666666</v>
      </c>
      <c r="I172" s="38">
        <v>81.433333333333337</v>
      </c>
      <c r="J172" s="38">
        <v>84.03333333333336</v>
      </c>
      <c r="K172" s="38">
        <v>84.616666666666703</v>
      </c>
      <c r="L172" s="38">
        <v>85.333333333333371</v>
      </c>
      <c r="M172" s="28">
        <v>83.9</v>
      </c>
      <c r="N172" s="28">
        <v>82.6</v>
      </c>
      <c r="O172" s="39">
        <v>105368000</v>
      </c>
      <c r="P172" s="40">
        <v>-1.0443275732531931E-2</v>
      </c>
    </row>
    <row r="173" spans="1:16" ht="12.75" customHeight="1">
      <c r="A173" s="28">
        <v>163</v>
      </c>
      <c r="B173" s="29" t="s">
        <v>58</v>
      </c>
      <c r="C173" s="30" t="s">
        <v>270</v>
      </c>
      <c r="D173" s="31">
        <v>45043</v>
      </c>
      <c r="E173" s="37">
        <v>752.35</v>
      </c>
      <c r="F173" s="37">
        <v>753.26666666666677</v>
      </c>
      <c r="G173" s="38">
        <v>746.78333333333353</v>
      </c>
      <c r="H173" s="38">
        <v>741.21666666666681</v>
      </c>
      <c r="I173" s="38">
        <v>734.73333333333358</v>
      </c>
      <c r="J173" s="38">
        <v>758.83333333333348</v>
      </c>
      <c r="K173" s="38">
        <v>765.31666666666683</v>
      </c>
      <c r="L173" s="38">
        <v>770.88333333333344</v>
      </c>
      <c r="M173" s="28">
        <v>759.75</v>
      </c>
      <c r="N173" s="28">
        <v>747.7</v>
      </c>
      <c r="O173" s="39">
        <v>10592000</v>
      </c>
      <c r="P173" s="40">
        <v>4.2191435768261967E-2</v>
      </c>
    </row>
    <row r="174" spans="1:16" ht="12.75" customHeight="1">
      <c r="A174" s="28">
        <v>164</v>
      </c>
      <c r="B174" s="29" t="s">
        <v>63</v>
      </c>
      <c r="C174" s="30" t="s">
        <v>185</v>
      </c>
      <c r="D174" s="31">
        <v>45043</v>
      </c>
      <c r="E174" s="37">
        <v>1132.1500000000001</v>
      </c>
      <c r="F174" s="37">
        <v>1127.8166666666666</v>
      </c>
      <c r="G174" s="38">
        <v>1121.3333333333333</v>
      </c>
      <c r="H174" s="38">
        <v>1110.5166666666667</v>
      </c>
      <c r="I174" s="38">
        <v>1104.0333333333333</v>
      </c>
      <c r="J174" s="38">
        <v>1138.6333333333332</v>
      </c>
      <c r="K174" s="38">
        <v>1145.1166666666668</v>
      </c>
      <c r="L174" s="38">
        <v>1155.9333333333332</v>
      </c>
      <c r="M174" s="28">
        <v>1134.3</v>
      </c>
      <c r="N174" s="28">
        <v>1117</v>
      </c>
      <c r="O174" s="39">
        <v>6807000</v>
      </c>
      <c r="P174" s="40">
        <v>3.0895047705588367E-2</v>
      </c>
    </row>
    <row r="175" spans="1:16" ht="12.75" customHeight="1">
      <c r="A175" s="28">
        <v>165</v>
      </c>
      <c r="B175" s="29" t="s">
        <v>58</v>
      </c>
      <c r="C175" s="30" t="s">
        <v>186</v>
      </c>
      <c r="D175" s="31">
        <v>45043</v>
      </c>
      <c r="E175" s="37">
        <v>544.85</v>
      </c>
      <c r="F175" s="37">
        <v>542.76666666666665</v>
      </c>
      <c r="G175" s="38">
        <v>540.13333333333333</v>
      </c>
      <c r="H175" s="38">
        <v>535.41666666666663</v>
      </c>
      <c r="I175" s="38">
        <v>532.7833333333333</v>
      </c>
      <c r="J175" s="38">
        <v>547.48333333333335</v>
      </c>
      <c r="K175" s="38">
        <v>550.11666666666656</v>
      </c>
      <c r="L175" s="38">
        <v>554.83333333333337</v>
      </c>
      <c r="M175" s="28">
        <v>545.4</v>
      </c>
      <c r="N175" s="28">
        <v>538.04999999999995</v>
      </c>
      <c r="O175" s="39">
        <v>76689000</v>
      </c>
      <c r="P175" s="40">
        <v>-8.0710876566683475E-3</v>
      </c>
    </row>
    <row r="176" spans="1:16" ht="12.75" customHeight="1">
      <c r="A176" s="28">
        <v>166</v>
      </c>
      <c r="B176" s="29" t="s">
        <v>42</v>
      </c>
      <c r="C176" s="30" t="s">
        <v>187</v>
      </c>
      <c r="D176" s="31">
        <v>45043</v>
      </c>
      <c r="E176" s="37">
        <v>24298.2</v>
      </c>
      <c r="F176" s="37">
        <v>24428.800000000003</v>
      </c>
      <c r="G176" s="38">
        <v>24061.450000000004</v>
      </c>
      <c r="H176" s="38">
        <v>23824.7</v>
      </c>
      <c r="I176" s="38">
        <v>23457.350000000002</v>
      </c>
      <c r="J176" s="38">
        <v>24665.550000000007</v>
      </c>
      <c r="K176" s="38">
        <v>25032.900000000005</v>
      </c>
      <c r="L176" s="38">
        <v>25269.650000000009</v>
      </c>
      <c r="M176" s="28">
        <v>24796.15</v>
      </c>
      <c r="N176" s="28">
        <v>24192.05</v>
      </c>
      <c r="O176" s="39">
        <v>397375</v>
      </c>
      <c r="P176" s="40">
        <v>0.10897927858787414</v>
      </c>
    </row>
    <row r="177" spans="1:16" ht="12.75" customHeight="1">
      <c r="A177" s="28">
        <v>167</v>
      </c>
      <c r="B177" s="29" t="s">
        <v>70</v>
      </c>
      <c r="C177" s="30" t="s">
        <v>188</v>
      </c>
      <c r="D177" s="31">
        <v>45043</v>
      </c>
      <c r="E177" s="37">
        <v>3282.85</v>
      </c>
      <c r="F177" s="37">
        <v>3289.9333333333329</v>
      </c>
      <c r="G177" s="38">
        <v>3268.1166666666659</v>
      </c>
      <c r="H177" s="38">
        <v>3253.3833333333328</v>
      </c>
      <c r="I177" s="38">
        <v>3231.5666666666657</v>
      </c>
      <c r="J177" s="38">
        <v>3304.6666666666661</v>
      </c>
      <c r="K177" s="38">
        <v>3326.4833333333327</v>
      </c>
      <c r="L177" s="38">
        <v>3341.2166666666662</v>
      </c>
      <c r="M177" s="28">
        <v>3311.75</v>
      </c>
      <c r="N177" s="28">
        <v>3275.2</v>
      </c>
      <c r="O177" s="39">
        <v>1679700</v>
      </c>
      <c r="P177" s="40">
        <v>9.0864034363125727E-3</v>
      </c>
    </row>
    <row r="178" spans="1:16" ht="12.75" customHeight="1">
      <c r="A178" s="28">
        <v>168</v>
      </c>
      <c r="B178" s="29" t="s">
        <v>40</v>
      </c>
      <c r="C178" s="30" t="s">
        <v>189</v>
      </c>
      <c r="D178" s="31">
        <v>45043</v>
      </c>
      <c r="E178" s="37">
        <v>2479.1</v>
      </c>
      <c r="F178" s="37">
        <v>2480.1666666666665</v>
      </c>
      <c r="G178" s="38">
        <v>2466.4833333333331</v>
      </c>
      <c r="H178" s="38">
        <v>2453.8666666666668</v>
      </c>
      <c r="I178" s="38">
        <v>2440.1833333333334</v>
      </c>
      <c r="J178" s="38">
        <v>2492.7833333333328</v>
      </c>
      <c r="K178" s="38">
        <v>2506.4666666666662</v>
      </c>
      <c r="L178" s="38">
        <v>2519.0833333333326</v>
      </c>
      <c r="M178" s="28">
        <v>2493.85</v>
      </c>
      <c r="N178" s="28">
        <v>2467.5500000000002</v>
      </c>
      <c r="O178" s="39">
        <v>2901375</v>
      </c>
      <c r="P178" s="40">
        <v>-5.6548001542218226E-3</v>
      </c>
    </row>
    <row r="179" spans="1:16" ht="12.75" customHeight="1">
      <c r="A179" s="28">
        <v>169</v>
      </c>
      <c r="B179" s="29" t="s">
        <v>63</v>
      </c>
      <c r="C179" s="30" t="s">
        <v>865</v>
      </c>
      <c r="D179" s="31">
        <v>45043</v>
      </c>
      <c r="E179" s="37">
        <v>1343.35</v>
      </c>
      <c r="F179" s="37">
        <v>1352.5833333333333</v>
      </c>
      <c r="G179" s="38">
        <v>1331.6666666666665</v>
      </c>
      <c r="H179" s="38">
        <v>1319.9833333333333</v>
      </c>
      <c r="I179" s="38">
        <v>1299.0666666666666</v>
      </c>
      <c r="J179" s="38">
        <v>1364.2666666666664</v>
      </c>
      <c r="K179" s="38">
        <v>1385.1833333333329</v>
      </c>
      <c r="L179" s="38">
        <v>1396.8666666666663</v>
      </c>
      <c r="M179" s="28">
        <v>1373.5</v>
      </c>
      <c r="N179" s="28">
        <v>1340.9</v>
      </c>
      <c r="O179" s="39">
        <v>4459200</v>
      </c>
      <c r="P179" s="40">
        <v>0</v>
      </c>
    </row>
    <row r="180" spans="1:16" ht="12.75" customHeight="1">
      <c r="A180" s="28">
        <v>170</v>
      </c>
      <c r="B180" s="29" t="s">
        <v>47</v>
      </c>
      <c r="C180" s="30" t="s">
        <v>190</v>
      </c>
      <c r="D180" s="31">
        <v>45043</v>
      </c>
      <c r="E180" s="37">
        <v>990.05</v>
      </c>
      <c r="F180" s="37">
        <v>993.55000000000007</v>
      </c>
      <c r="G180" s="38">
        <v>982.90000000000009</v>
      </c>
      <c r="H180" s="38">
        <v>975.75</v>
      </c>
      <c r="I180" s="38">
        <v>965.1</v>
      </c>
      <c r="J180" s="38">
        <v>1000.7000000000002</v>
      </c>
      <c r="K180" s="38">
        <v>1011.35</v>
      </c>
      <c r="L180" s="38">
        <v>1018.5000000000002</v>
      </c>
      <c r="M180" s="28">
        <v>1004.2</v>
      </c>
      <c r="N180" s="28">
        <v>986.4</v>
      </c>
      <c r="O180" s="39">
        <v>19159700</v>
      </c>
      <c r="P180" s="40">
        <v>9.3668178633329654E-3</v>
      </c>
    </row>
    <row r="181" spans="1:16" ht="12.75" customHeight="1">
      <c r="A181" s="28">
        <v>171</v>
      </c>
      <c r="B181" s="29" t="s">
        <v>178</v>
      </c>
      <c r="C181" s="30" t="s">
        <v>191</v>
      </c>
      <c r="D181" s="31">
        <v>45043</v>
      </c>
      <c r="E181" s="37">
        <v>418.1</v>
      </c>
      <c r="F181" s="37">
        <v>418.84999999999997</v>
      </c>
      <c r="G181" s="38">
        <v>416.29999999999995</v>
      </c>
      <c r="H181" s="38">
        <v>414.5</v>
      </c>
      <c r="I181" s="38">
        <v>411.95</v>
      </c>
      <c r="J181" s="38">
        <v>420.64999999999992</v>
      </c>
      <c r="K181" s="38">
        <v>423.2</v>
      </c>
      <c r="L181" s="38">
        <v>424.99999999999989</v>
      </c>
      <c r="M181" s="28">
        <v>421.4</v>
      </c>
      <c r="N181" s="28">
        <v>417.05</v>
      </c>
      <c r="O181" s="39">
        <v>8712000</v>
      </c>
      <c r="P181" s="40">
        <v>2.070393374741201E-3</v>
      </c>
    </row>
    <row r="182" spans="1:16" ht="12.75" customHeight="1">
      <c r="A182" s="28">
        <v>172</v>
      </c>
      <c r="B182" s="29" t="s">
        <v>47</v>
      </c>
      <c r="C182" s="30" t="s">
        <v>272</v>
      </c>
      <c r="D182" s="31">
        <v>45043</v>
      </c>
      <c r="E182" s="37">
        <v>617.20000000000005</v>
      </c>
      <c r="F182" s="37">
        <v>616.69999999999993</v>
      </c>
      <c r="G182" s="38">
        <v>611.84999999999991</v>
      </c>
      <c r="H182" s="38">
        <v>606.5</v>
      </c>
      <c r="I182" s="38">
        <v>601.65</v>
      </c>
      <c r="J182" s="38">
        <v>622.04999999999984</v>
      </c>
      <c r="K182" s="38">
        <v>626.9</v>
      </c>
      <c r="L182" s="38">
        <v>632.24999999999977</v>
      </c>
      <c r="M182" s="28">
        <v>621.54999999999995</v>
      </c>
      <c r="N182" s="28">
        <v>611.35</v>
      </c>
      <c r="O182" s="39">
        <v>2479000</v>
      </c>
      <c r="P182" s="40">
        <v>-2.0128824476650562E-3</v>
      </c>
    </row>
    <row r="183" spans="1:16" ht="12.75" customHeight="1">
      <c r="A183" s="28">
        <v>173</v>
      </c>
      <c r="B183" s="29" t="s">
        <v>38</v>
      </c>
      <c r="C183" s="30" t="s">
        <v>192</v>
      </c>
      <c r="D183" s="31">
        <v>45043</v>
      </c>
      <c r="E183" s="37">
        <v>942.8</v>
      </c>
      <c r="F183" s="37">
        <v>939.58333333333337</v>
      </c>
      <c r="G183" s="38">
        <v>931.4666666666667</v>
      </c>
      <c r="H183" s="38">
        <v>920.13333333333333</v>
      </c>
      <c r="I183" s="38">
        <v>912.01666666666665</v>
      </c>
      <c r="J183" s="38">
        <v>950.91666666666674</v>
      </c>
      <c r="K183" s="38">
        <v>959.0333333333333</v>
      </c>
      <c r="L183" s="38">
        <v>970.36666666666679</v>
      </c>
      <c r="M183" s="28">
        <v>947.7</v>
      </c>
      <c r="N183" s="28">
        <v>928.25</v>
      </c>
      <c r="O183" s="39">
        <v>6094500</v>
      </c>
      <c r="P183" s="40">
        <v>-4.0311786473506021E-2</v>
      </c>
    </row>
    <row r="184" spans="1:16" ht="12.75" customHeight="1">
      <c r="A184" s="28">
        <v>174</v>
      </c>
      <c r="B184" s="29" t="s">
        <v>74</v>
      </c>
      <c r="C184" s="30" t="s">
        <v>485</v>
      </c>
      <c r="D184" s="31">
        <v>45043</v>
      </c>
      <c r="E184" s="37">
        <v>1233.5999999999999</v>
      </c>
      <c r="F184" s="37">
        <v>1219.45</v>
      </c>
      <c r="G184" s="38">
        <v>1189.1500000000001</v>
      </c>
      <c r="H184" s="38">
        <v>1144.7</v>
      </c>
      <c r="I184" s="38">
        <v>1114.4000000000001</v>
      </c>
      <c r="J184" s="38">
        <v>1263.9000000000001</v>
      </c>
      <c r="K184" s="38">
        <v>1294.1999999999998</v>
      </c>
      <c r="L184" s="38">
        <v>1338.65</v>
      </c>
      <c r="M184" s="28">
        <v>1249.75</v>
      </c>
      <c r="N184" s="28">
        <v>1175</v>
      </c>
      <c r="O184" s="39">
        <v>2613500</v>
      </c>
      <c r="P184" s="40">
        <v>-0.13560443194972713</v>
      </c>
    </row>
    <row r="185" spans="1:16" ht="12.75" customHeight="1">
      <c r="A185" s="28">
        <v>175</v>
      </c>
      <c r="B185" s="29" t="s">
        <v>56</v>
      </c>
      <c r="C185" s="30" t="s">
        <v>193</v>
      </c>
      <c r="D185" s="31">
        <v>45043</v>
      </c>
      <c r="E185" s="37">
        <v>705.65</v>
      </c>
      <c r="F185" s="37">
        <v>703.36666666666679</v>
      </c>
      <c r="G185" s="38">
        <v>700.23333333333358</v>
      </c>
      <c r="H185" s="38">
        <v>694.81666666666683</v>
      </c>
      <c r="I185" s="38">
        <v>691.68333333333362</v>
      </c>
      <c r="J185" s="38">
        <v>708.78333333333353</v>
      </c>
      <c r="K185" s="38">
        <v>711.91666666666674</v>
      </c>
      <c r="L185" s="38">
        <v>717.33333333333348</v>
      </c>
      <c r="M185" s="28">
        <v>706.5</v>
      </c>
      <c r="N185" s="28">
        <v>697.95</v>
      </c>
      <c r="O185" s="39">
        <v>11556900</v>
      </c>
      <c r="P185" s="40">
        <v>9.115913555992141E-3</v>
      </c>
    </row>
    <row r="186" spans="1:16" ht="12.75" customHeight="1">
      <c r="A186" s="28">
        <v>176</v>
      </c>
      <c r="B186" s="29" t="s">
        <v>49</v>
      </c>
      <c r="C186" s="30" t="s">
        <v>194</v>
      </c>
      <c r="D186" s="31">
        <v>45043</v>
      </c>
      <c r="E186" s="37">
        <v>478.05</v>
      </c>
      <c r="F186" s="37">
        <v>476.15000000000003</v>
      </c>
      <c r="G186" s="38">
        <v>471.60000000000008</v>
      </c>
      <c r="H186" s="38">
        <v>465.15000000000003</v>
      </c>
      <c r="I186" s="38">
        <v>460.60000000000008</v>
      </c>
      <c r="J186" s="38">
        <v>482.60000000000008</v>
      </c>
      <c r="K186" s="38">
        <v>487.15000000000003</v>
      </c>
      <c r="L186" s="38">
        <v>493.60000000000008</v>
      </c>
      <c r="M186" s="28">
        <v>480.7</v>
      </c>
      <c r="N186" s="28">
        <v>469.7</v>
      </c>
      <c r="O186" s="39">
        <v>61618425</v>
      </c>
      <c r="P186" s="40">
        <v>-7.368807676415224E-3</v>
      </c>
    </row>
    <row r="187" spans="1:16" ht="12.75" customHeight="1">
      <c r="A187" s="28">
        <v>177</v>
      </c>
      <c r="B187" s="29" t="s">
        <v>166</v>
      </c>
      <c r="C187" s="30" t="s">
        <v>195</v>
      </c>
      <c r="D187" s="31">
        <v>45043</v>
      </c>
      <c r="E187" s="37">
        <v>196.9</v>
      </c>
      <c r="F187" s="37">
        <v>195.95000000000002</v>
      </c>
      <c r="G187" s="38">
        <v>194.60000000000002</v>
      </c>
      <c r="H187" s="38">
        <v>192.3</v>
      </c>
      <c r="I187" s="38">
        <v>190.95000000000002</v>
      </c>
      <c r="J187" s="38">
        <v>198.25000000000003</v>
      </c>
      <c r="K187" s="38">
        <v>199.6</v>
      </c>
      <c r="L187" s="38">
        <v>201.90000000000003</v>
      </c>
      <c r="M187" s="28">
        <v>197.3</v>
      </c>
      <c r="N187" s="28">
        <v>193.65</v>
      </c>
      <c r="O187" s="39">
        <v>95981625</v>
      </c>
      <c r="P187" s="40">
        <v>-1.2431850539986805E-2</v>
      </c>
    </row>
    <row r="188" spans="1:16" ht="12.75" customHeight="1">
      <c r="A188" s="28">
        <v>178</v>
      </c>
      <c r="B188" s="29" t="s">
        <v>119</v>
      </c>
      <c r="C188" s="30" t="s">
        <v>196</v>
      </c>
      <c r="D188" s="31">
        <v>45043</v>
      </c>
      <c r="E188" s="37">
        <v>108.2</v>
      </c>
      <c r="F188" s="37">
        <v>108.23333333333333</v>
      </c>
      <c r="G188" s="38">
        <v>107.46666666666667</v>
      </c>
      <c r="H188" s="38">
        <v>106.73333333333333</v>
      </c>
      <c r="I188" s="38">
        <v>105.96666666666667</v>
      </c>
      <c r="J188" s="38">
        <v>108.96666666666667</v>
      </c>
      <c r="K188" s="38">
        <v>109.73333333333335</v>
      </c>
      <c r="L188" s="38">
        <v>110.46666666666667</v>
      </c>
      <c r="M188" s="28">
        <v>109</v>
      </c>
      <c r="N188" s="28">
        <v>107.5</v>
      </c>
      <c r="O188" s="39">
        <v>201261500</v>
      </c>
      <c r="P188" s="40">
        <v>1.7942583732057416E-2</v>
      </c>
    </row>
    <row r="189" spans="1:16" ht="12.75" customHeight="1">
      <c r="A189" s="28">
        <v>179</v>
      </c>
      <c r="B189" s="29" t="s">
        <v>86</v>
      </c>
      <c r="C189" s="30" t="s">
        <v>197</v>
      </c>
      <c r="D189" s="31">
        <v>45043</v>
      </c>
      <c r="E189" s="37">
        <v>3106.6</v>
      </c>
      <c r="F189" s="37">
        <v>3103.5166666666664</v>
      </c>
      <c r="G189" s="38">
        <v>3090.4333333333329</v>
      </c>
      <c r="H189" s="38">
        <v>3074.2666666666664</v>
      </c>
      <c r="I189" s="38">
        <v>3061.1833333333329</v>
      </c>
      <c r="J189" s="38">
        <v>3119.6833333333329</v>
      </c>
      <c r="K189" s="38">
        <v>3132.7666666666669</v>
      </c>
      <c r="L189" s="38">
        <v>3148.9333333333329</v>
      </c>
      <c r="M189" s="28">
        <v>3116.6</v>
      </c>
      <c r="N189" s="28">
        <v>3087.35</v>
      </c>
      <c r="O189" s="39">
        <v>12187000</v>
      </c>
      <c r="P189" s="40">
        <v>-6.5195372127195171E-3</v>
      </c>
    </row>
    <row r="190" spans="1:16" ht="12.75" customHeight="1">
      <c r="A190" s="28">
        <v>180</v>
      </c>
      <c r="B190" s="29" t="s">
        <v>86</v>
      </c>
      <c r="C190" s="30" t="s">
        <v>198</v>
      </c>
      <c r="D190" s="31">
        <v>45043</v>
      </c>
      <c r="E190" s="37">
        <v>1021.55</v>
      </c>
      <c r="F190" s="37">
        <v>1019.0833333333334</v>
      </c>
      <c r="G190" s="38">
        <v>1013.5666666666668</v>
      </c>
      <c r="H190" s="38">
        <v>1005.5833333333335</v>
      </c>
      <c r="I190" s="38">
        <v>1000.0666666666669</v>
      </c>
      <c r="J190" s="38">
        <v>1027.0666666666666</v>
      </c>
      <c r="K190" s="38">
        <v>1032.5833333333335</v>
      </c>
      <c r="L190" s="38">
        <v>1040.5666666666666</v>
      </c>
      <c r="M190" s="28">
        <v>1024.5999999999999</v>
      </c>
      <c r="N190" s="28">
        <v>1011.1</v>
      </c>
      <c r="O190" s="39">
        <v>11610000</v>
      </c>
      <c r="P190" s="40">
        <v>-1.7025228292833928E-3</v>
      </c>
    </row>
    <row r="191" spans="1:16" ht="12.75" customHeight="1">
      <c r="A191" s="28">
        <v>181</v>
      </c>
      <c r="B191" s="29" t="s">
        <v>56</v>
      </c>
      <c r="C191" s="30" t="s">
        <v>199</v>
      </c>
      <c r="D191" s="31">
        <v>45043</v>
      </c>
      <c r="E191" s="37">
        <v>2583.15</v>
      </c>
      <c r="F191" s="37">
        <v>2593.1999999999998</v>
      </c>
      <c r="G191" s="38">
        <v>2565.8999999999996</v>
      </c>
      <c r="H191" s="38">
        <v>2548.6499999999996</v>
      </c>
      <c r="I191" s="38">
        <v>2521.3499999999995</v>
      </c>
      <c r="J191" s="38">
        <v>2610.4499999999998</v>
      </c>
      <c r="K191" s="38">
        <v>2637.75</v>
      </c>
      <c r="L191" s="38">
        <v>2655</v>
      </c>
      <c r="M191" s="28">
        <v>2620.5</v>
      </c>
      <c r="N191" s="28">
        <v>2575.9499999999998</v>
      </c>
      <c r="O191" s="39">
        <v>4812750</v>
      </c>
      <c r="P191" s="40">
        <v>8.4073230140645876E-3</v>
      </c>
    </row>
    <row r="192" spans="1:16" ht="12.75" customHeight="1">
      <c r="A192" s="28">
        <v>182</v>
      </c>
      <c r="B192" s="29" t="s">
        <v>47</v>
      </c>
      <c r="C192" s="30" t="s">
        <v>200</v>
      </c>
      <c r="D192" s="31">
        <v>45043</v>
      </c>
      <c r="E192" s="37">
        <v>1593.55</v>
      </c>
      <c r="F192" s="37">
        <v>1599.7</v>
      </c>
      <c r="G192" s="38">
        <v>1584.6000000000001</v>
      </c>
      <c r="H192" s="38">
        <v>1575.65</v>
      </c>
      <c r="I192" s="38">
        <v>1560.5500000000002</v>
      </c>
      <c r="J192" s="38">
        <v>1608.65</v>
      </c>
      <c r="K192" s="38">
        <v>1623.75</v>
      </c>
      <c r="L192" s="38">
        <v>1632.7</v>
      </c>
      <c r="M192" s="28">
        <v>1614.8</v>
      </c>
      <c r="N192" s="28">
        <v>1590.75</v>
      </c>
      <c r="O192" s="39">
        <v>1880000</v>
      </c>
      <c r="P192" s="40">
        <v>-5.3163211057947904E-4</v>
      </c>
    </row>
    <row r="193" spans="1:16" ht="12.75" customHeight="1">
      <c r="A193" s="28">
        <v>183</v>
      </c>
      <c r="B193" s="29" t="s">
        <v>44</v>
      </c>
      <c r="C193" s="30" t="s">
        <v>202</v>
      </c>
      <c r="D193" s="31">
        <v>45043</v>
      </c>
      <c r="E193" s="37">
        <v>1394.15</v>
      </c>
      <c r="F193" s="37">
        <v>1383.5833333333333</v>
      </c>
      <c r="G193" s="38">
        <v>1368.2166666666665</v>
      </c>
      <c r="H193" s="38">
        <v>1342.2833333333333</v>
      </c>
      <c r="I193" s="38">
        <v>1326.9166666666665</v>
      </c>
      <c r="J193" s="38">
        <v>1409.5166666666664</v>
      </c>
      <c r="K193" s="38">
        <v>1424.8833333333332</v>
      </c>
      <c r="L193" s="38">
        <v>1450.8166666666664</v>
      </c>
      <c r="M193" s="28">
        <v>1398.95</v>
      </c>
      <c r="N193" s="28">
        <v>1357.65</v>
      </c>
      <c r="O193" s="39">
        <v>4033200</v>
      </c>
      <c r="P193" s="40">
        <v>4.0020629190304281E-2</v>
      </c>
    </row>
    <row r="194" spans="1:16" ht="12.75" customHeight="1">
      <c r="A194" s="28">
        <v>184</v>
      </c>
      <c r="B194" s="29" t="s">
        <v>49</v>
      </c>
      <c r="C194" s="30" t="s">
        <v>203</v>
      </c>
      <c r="D194" s="31">
        <v>45043</v>
      </c>
      <c r="E194" s="37">
        <v>1130.4000000000001</v>
      </c>
      <c r="F194" s="37">
        <v>1140.8999999999999</v>
      </c>
      <c r="G194" s="38">
        <v>1115.9499999999998</v>
      </c>
      <c r="H194" s="38">
        <v>1101.5</v>
      </c>
      <c r="I194" s="38">
        <v>1076.55</v>
      </c>
      <c r="J194" s="38">
        <v>1155.3499999999997</v>
      </c>
      <c r="K194" s="38">
        <v>1180.3</v>
      </c>
      <c r="L194" s="38">
        <v>1194.7499999999995</v>
      </c>
      <c r="M194" s="28">
        <v>1165.8499999999999</v>
      </c>
      <c r="N194" s="28">
        <v>1126.45</v>
      </c>
      <c r="O194" s="39">
        <v>7459900</v>
      </c>
      <c r="P194" s="40">
        <v>-1.4609338881183541E-2</v>
      </c>
    </row>
    <row r="195" spans="1:16" ht="12.75" customHeight="1">
      <c r="A195" s="28">
        <v>185</v>
      </c>
      <c r="B195" s="29" t="s">
        <v>56</v>
      </c>
      <c r="C195" s="30" t="s">
        <v>204</v>
      </c>
      <c r="D195" s="31">
        <v>45043</v>
      </c>
      <c r="E195" s="37">
        <v>1440.25</v>
      </c>
      <c r="F195" s="37">
        <v>1433.1833333333332</v>
      </c>
      <c r="G195" s="38">
        <v>1420.9166666666663</v>
      </c>
      <c r="H195" s="38">
        <v>1401.583333333333</v>
      </c>
      <c r="I195" s="38">
        <v>1389.3166666666662</v>
      </c>
      <c r="J195" s="38">
        <v>1452.5166666666664</v>
      </c>
      <c r="K195" s="38">
        <v>1464.7833333333333</v>
      </c>
      <c r="L195" s="38">
        <v>1484.1166666666666</v>
      </c>
      <c r="M195" s="28">
        <v>1445.45</v>
      </c>
      <c r="N195" s="28">
        <v>1413.85</v>
      </c>
      <c r="O195" s="39">
        <v>1429200</v>
      </c>
      <c r="P195" s="40">
        <v>5.3460889138998314E-3</v>
      </c>
    </row>
    <row r="196" spans="1:16" ht="12.75" customHeight="1">
      <c r="A196" s="28">
        <v>186</v>
      </c>
      <c r="B196" s="29" t="s">
        <v>42</v>
      </c>
      <c r="C196" s="30" t="s">
        <v>205</v>
      </c>
      <c r="D196" s="31">
        <v>45043</v>
      </c>
      <c r="E196" s="37">
        <v>7500.35</v>
      </c>
      <c r="F196" s="37">
        <v>7527.4333333333334</v>
      </c>
      <c r="G196" s="38">
        <v>7439.916666666667</v>
      </c>
      <c r="H196" s="38">
        <v>7379.4833333333336</v>
      </c>
      <c r="I196" s="38">
        <v>7291.9666666666672</v>
      </c>
      <c r="J196" s="38">
        <v>7587.8666666666668</v>
      </c>
      <c r="K196" s="38">
        <v>7675.3833333333332</v>
      </c>
      <c r="L196" s="38">
        <v>7735.8166666666666</v>
      </c>
      <c r="M196" s="28">
        <v>7614.95</v>
      </c>
      <c r="N196" s="28">
        <v>7467</v>
      </c>
      <c r="O196" s="39">
        <v>1790000</v>
      </c>
      <c r="P196" s="40">
        <v>5.3933113518605746E-2</v>
      </c>
    </row>
    <row r="197" spans="1:16" ht="12.75" customHeight="1">
      <c r="A197" s="28">
        <v>187</v>
      </c>
      <c r="B197" s="29" t="s">
        <v>38</v>
      </c>
      <c r="C197" s="30" t="s">
        <v>206</v>
      </c>
      <c r="D197" s="31">
        <v>45043</v>
      </c>
      <c r="E197" s="37">
        <v>733.55</v>
      </c>
      <c r="F197" s="37">
        <v>734.15</v>
      </c>
      <c r="G197" s="38">
        <v>729.84999999999991</v>
      </c>
      <c r="H197" s="38">
        <v>726.15</v>
      </c>
      <c r="I197" s="38">
        <v>721.84999999999991</v>
      </c>
      <c r="J197" s="38">
        <v>737.84999999999991</v>
      </c>
      <c r="K197" s="38">
        <v>742.14999999999986</v>
      </c>
      <c r="L197" s="38">
        <v>745.84999999999991</v>
      </c>
      <c r="M197" s="28">
        <v>738.45</v>
      </c>
      <c r="N197" s="28">
        <v>730.45</v>
      </c>
      <c r="O197" s="39">
        <v>15424500</v>
      </c>
      <c r="P197" s="40">
        <v>6.2759731998982271E-3</v>
      </c>
    </row>
    <row r="198" spans="1:16" ht="12.75" customHeight="1">
      <c r="A198" s="28">
        <v>188</v>
      </c>
      <c r="B198" s="29" t="s">
        <v>119</v>
      </c>
      <c r="C198" s="30" t="s">
        <v>207</v>
      </c>
      <c r="D198" s="31">
        <v>45043</v>
      </c>
      <c r="E198" s="37">
        <v>279</v>
      </c>
      <c r="F198" s="37">
        <v>280.26666666666665</v>
      </c>
      <c r="G198" s="38">
        <v>277.13333333333333</v>
      </c>
      <c r="H198" s="38">
        <v>275.26666666666665</v>
      </c>
      <c r="I198" s="38">
        <v>272.13333333333333</v>
      </c>
      <c r="J198" s="38">
        <v>282.13333333333333</v>
      </c>
      <c r="K198" s="38">
        <v>285.26666666666665</v>
      </c>
      <c r="L198" s="38">
        <v>287.13333333333333</v>
      </c>
      <c r="M198" s="28">
        <v>283.39999999999998</v>
      </c>
      <c r="N198" s="28">
        <v>278.39999999999998</v>
      </c>
      <c r="O198" s="39">
        <v>36040000</v>
      </c>
      <c r="P198" s="40">
        <v>2.0153985507246376E-2</v>
      </c>
    </row>
    <row r="199" spans="1:16" ht="12.75" customHeight="1">
      <c r="A199" s="28">
        <v>189</v>
      </c>
      <c r="B199" s="29" t="s">
        <v>70</v>
      </c>
      <c r="C199" s="30" t="s">
        <v>208</v>
      </c>
      <c r="D199" s="31">
        <v>45043</v>
      </c>
      <c r="E199" s="37">
        <v>868.25</v>
      </c>
      <c r="F199" s="37">
        <v>861.81666666666661</v>
      </c>
      <c r="G199" s="38">
        <v>854.13333333333321</v>
      </c>
      <c r="H199" s="38">
        <v>840.01666666666665</v>
      </c>
      <c r="I199" s="38">
        <v>832.33333333333326</v>
      </c>
      <c r="J199" s="38">
        <v>875.93333333333317</v>
      </c>
      <c r="K199" s="38">
        <v>883.61666666666656</v>
      </c>
      <c r="L199" s="38">
        <v>897.73333333333312</v>
      </c>
      <c r="M199" s="28">
        <v>869.5</v>
      </c>
      <c r="N199" s="28">
        <v>847.7</v>
      </c>
      <c r="O199" s="39">
        <v>5340600</v>
      </c>
      <c r="P199" s="40">
        <v>-3.7417540824051042E-2</v>
      </c>
    </row>
    <row r="200" spans="1:16" ht="12.75" customHeight="1">
      <c r="A200" s="28">
        <v>190</v>
      </c>
      <c r="B200" s="29" t="s">
        <v>70</v>
      </c>
      <c r="C200" s="30" t="s">
        <v>277</v>
      </c>
      <c r="D200" s="31">
        <v>45043</v>
      </c>
      <c r="E200" s="37">
        <v>1323.35</v>
      </c>
      <c r="F200" s="37">
        <v>1326.1333333333332</v>
      </c>
      <c r="G200" s="38">
        <v>1317.2666666666664</v>
      </c>
      <c r="H200" s="38">
        <v>1311.1833333333332</v>
      </c>
      <c r="I200" s="38">
        <v>1302.3166666666664</v>
      </c>
      <c r="J200" s="38">
        <v>1332.2166666666665</v>
      </c>
      <c r="K200" s="38">
        <v>1341.0833333333333</v>
      </c>
      <c r="L200" s="38">
        <v>1347.1666666666665</v>
      </c>
      <c r="M200" s="28">
        <v>1335</v>
      </c>
      <c r="N200" s="28">
        <v>1320.05</v>
      </c>
      <c r="O200" s="39">
        <v>1029350</v>
      </c>
      <c r="P200" s="40">
        <v>4.9982149232416992E-2</v>
      </c>
    </row>
    <row r="201" spans="1:16" ht="12.75" customHeight="1">
      <c r="A201" s="28">
        <v>191</v>
      </c>
      <c r="B201" s="29" t="s">
        <v>86</v>
      </c>
      <c r="C201" s="30" t="s">
        <v>209</v>
      </c>
      <c r="D201" s="31">
        <v>45043</v>
      </c>
      <c r="E201" s="37">
        <v>362.95</v>
      </c>
      <c r="F201" s="37">
        <v>362.34999999999997</v>
      </c>
      <c r="G201" s="38">
        <v>360.49999999999994</v>
      </c>
      <c r="H201" s="38">
        <v>358.04999999999995</v>
      </c>
      <c r="I201" s="38">
        <v>356.19999999999993</v>
      </c>
      <c r="J201" s="38">
        <v>364.79999999999995</v>
      </c>
      <c r="K201" s="38">
        <v>366.65</v>
      </c>
      <c r="L201" s="38">
        <v>369.09999999999997</v>
      </c>
      <c r="M201" s="28">
        <v>364.2</v>
      </c>
      <c r="N201" s="28">
        <v>359.9</v>
      </c>
      <c r="O201" s="39">
        <v>34623000</v>
      </c>
      <c r="P201" s="40">
        <v>6.7605879530684343E-3</v>
      </c>
    </row>
    <row r="202" spans="1:16" ht="12.75" customHeight="1">
      <c r="A202" s="28">
        <v>192</v>
      </c>
      <c r="B202" s="29" t="s">
        <v>178</v>
      </c>
      <c r="C202" s="30" t="s">
        <v>210</v>
      </c>
      <c r="D202" s="31">
        <v>45043</v>
      </c>
      <c r="E202" s="37">
        <v>197.6</v>
      </c>
      <c r="F202" s="37">
        <v>197.54999999999998</v>
      </c>
      <c r="G202" s="38">
        <v>194.49999999999997</v>
      </c>
      <c r="H202" s="38">
        <v>191.39999999999998</v>
      </c>
      <c r="I202" s="38">
        <v>188.34999999999997</v>
      </c>
      <c r="J202" s="38">
        <v>200.64999999999998</v>
      </c>
      <c r="K202" s="38">
        <v>203.7</v>
      </c>
      <c r="L202" s="38">
        <v>206.79999999999998</v>
      </c>
      <c r="M202" s="28">
        <v>200.6</v>
      </c>
      <c r="N202" s="28">
        <v>194.45</v>
      </c>
      <c r="O202" s="39">
        <v>92184000</v>
      </c>
      <c r="P202" s="40">
        <v>4.2687478791991855E-2</v>
      </c>
    </row>
    <row r="203" spans="1:16" ht="12.75" customHeight="1">
      <c r="A203" s="28">
        <v>193</v>
      </c>
      <c r="B203" s="29" t="s">
        <v>47</v>
      </c>
      <c r="C203" s="30" t="s">
        <v>797</v>
      </c>
      <c r="D203" s="31">
        <v>45043</v>
      </c>
      <c r="E203" s="37">
        <v>513.79999999999995</v>
      </c>
      <c r="F203" s="37">
        <v>513.13333333333333</v>
      </c>
      <c r="G203" s="38">
        <v>508.56666666666661</v>
      </c>
      <c r="H203" s="38">
        <v>503.33333333333326</v>
      </c>
      <c r="I203" s="38">
        <v>498.76666666666654</v>
      </c>
      <c r="J203" s="38">
        <v>518.36666666666667</v>
      </c>
      <c r="K203" s="38">
        <v>522.93333333333351</v>
      </c>
      <c r="L203" s="38">
        <v>528.16666666666674</v>
      </c>
      <c r="M203" s="28">
        <v>517.70000000000005</v>
      </c>
      <c r="N203" s="28">
        <v>507.9</v>
      </c>
      <c r="O203" s="39">
        <v>7407000</v>
      </c>
      <c r="P203" s="40">
        <v>1.055992141453831E-2</v>
      </c>
    </row>
    <row r="204" spans="1:16" ht="12.75" customHeight="1">
      <c r="A204" s="28">
        <v>194</v>
      </c>
      <c r="B204" s="29"/>
      <c r="C204" s="30"/>
      <c r="D204" s="31"/>
      <c r="E204" s="37"/>
      <c r="F204" s="37"/>
      <c r="G204" s="38"/>
      <c r="H204" s="38"/>
      <c r="I204" s="38"/>
      <c r="J204" s="38"/>
      <c r="K204" s="38"/>
      <c r="L204" s="38"/>
      <c r="M204" s="28"/>
      <c r="N204" s="28"/>
      <c r="O204" s="39"/>
      <c r="P204" s="40"/>
    </row>
    <row r="205" spans="1:16" ht="12.75" customHeight="1">
      <c r="A205" s="28"/>
      <c r="B205" s="29"/>
      <c r="C205" s="41"/>
      <c r="D205" s="43"/>
      <c r="E205" s="44"/>
      <c r="F205" s="44"/>
      <c r="G205" s="45"/>
      <c r="H205" s="45"/>
      <c r="I205" s="45"/>
      <c r="J205" s="45"/>
      <c r="K205" s="45"/>
      <c r="L205" s="45"/>
      <c r="M205" s="41"/>
      <c r="N205" s="41"/>
      <c r="O205" s="232"/>
      <c r="P205" s="233"/>
    </row>
    <row r="206" spans="1:16" ht="12.75" customHeight="1">
      <c r="A206" s="28"/>
      <c r="B206" s="42"/>
      <c r="C206" s="41"/>
      <c r="D206" s="43"/>
      <c r="E206" s="44"/>
      <c r="F206" s="44"/>
      <c r="G206" s="45"/>
      <c r="H206" s="45"/>
      <c r="I206" s="45"/>
      <c r="J206" s="45"/>
      <c r="K206" s="45"/>
      <c r="L206" s="45"/>
      <c r="M206" s="41"/>
      <c r="N206" s="41"/>
      <c r="O206" s="232"/>
      <c r="P206" s="233"/>
    </row>
    <row r="207" spans="1:16" ht="12.75" customHeight="1">
      <c r="A207" s="28"/>
      <c r="B207" s="42"/>
      <c r="C207" s="41"/>
      <c r="D207" s="43"/>
      <c r="E207" s="44"/>
      <c r="F207" s="44"/>
      <c r="G207" s="45"/>
      <c r="H207" s="45"/>
      <c r="I207" s="45"/>
      <c r="J207" s="45"/>
      <c r="K207" s="45"/>
      <c r="L207" s="1"/>
      <c r="M207" s="1"/>
      <c r="N207" s="1"/>
      <c r="O207" s="1"/>
      <c r="P207" s="1"/>
    </row>
    <row r="208" spans="1:16" ht="12.75" customHeight="1">
      <c r="A208" s="28"/>
      <c r="B208" s="4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8"/>
      <c r="B209" s="4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8"/>
      <c r="B210" s="4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8"/>
      <c r="B211" s="4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1"/>
      <c r="B212" s="4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6" t="s">
        <v>211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212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213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214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1" t="s">
        <v>216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7" t="s">
        <v>217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218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219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</row>
    <row r="512" spans="1:16" ht="12.75" customHeight="1">
      <c r="A512" s="1"/>
    </row>
    <row r="513" spans="1:1" ht="12.75" customHeight="1">
      <c r="A513" s="1"/>
    </row>
    <row r="514" spans="1:1" ht="12.75" customHeight="1">
      <c r="A514" s="1"/>
    </row>
    <row r="515" spans="1:1" ht="12.75" customHeight="1">
      <c r="A515" s="1"/>
    </row>
    <row r="516" spans="1:1" ht="12.75" customHeight="1">
      <c r="A516" s="1"/>
    </row>
    <row r="517" spans="1:1" ht="12.75" customHeight="1">
      <c r="A517" s="1"/>
    </row>
    <row r="518" spans="1:1" ht="12.75" customHeight="1">
      <c r="A518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J22" sqref="J22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39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45037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72" t="s">
        <v>16</v>
      </c>
      <c r="B8" s="374"/>
      <c r="C8" s="378" t="s">
        <v>20</v>
      </c>
      <c r="D8" s="378" t="s">
        <v>21</v>
      </c>
      <c r="E8" s="369" t="s">
        <v>22</v>
      </c>
      <c r="F8" s="370"/>
      <c r="G8" s="371"/>
      <c r="H8" s="369" t="s">
        <v>23</v>
      </c>
      <c r="I8" s="370"/>
      <c r="J8" s="371"/>
      <c r="K8" s="23"/>
      <c r="L8" s="50"/>
      <c r="M8" s="50"/>
      <c r="N8" s="1"/>
      <c r="O8" s="1"/>
    </row>
    <row r="9" spans="1:15" ht="36" customHeight="1">
      <c r="A9" s="376"/>
      <c r="B9" s="377"/>
      <c r="C9" s="377"/>
      <c r="D9" s="377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226</v>
      </c>
      <c r="N9" s="1"/>
      <c r="O9" s="1"/>
    </row>
    <row r="10" spans="1:15" ht="12.75" customHeight="1">
      <c r="A10" s="213">
        <v>1</v>
      </c>
      <c r="B10" s="258" t="s">
        <v>227</v>
      </c>
      <c r="C10" s="258">
        <v>17624.45</v>
      </c>
      <c r="D10" s="258">
        <v>17631.083333333332</v>
      </c>
      <c r="E10" s="258">
        <v>17577.716666666664</v>
      </c>
      <c r="F10" s="258">
        <v>17530.98333333333</v>
      </c>
      <c r="G10" s="258">
        <v>17477.616666666661</v>
      </c>
      <c r="H10" s="258">
        <v>17677.816666666666</v>
      </c>
      <c r="I10" s="258">
        <v>17731.183333333334</v>
      </c>
      <c r="J10" s="258">
        <v>17777.916666666668</v>
      </c>
      <c r="K10" s="258">
        <v>17684.45</v>
      </c>
      <c r="L10" s="258">
        <v>17584.349999999999</v>
      </c>
      <c r="M10" s="259"/>
      <c r="N10" s="1"/>
      <c r="O10" s="1"/>
    </row>
    <row r="11" spans="1:15" ht="12.75" customHeight="1">
      <c r="A11" s="213">
        <v>2</v>
      </c>
      <c r="B11" s="263" t="s">
        <v>228</v>
      </c>
      <c r="C11" s="258">
        <v>42269.5</v>
      </c>
      <c r="D11" s="258">
        <v>42252.166666666664</v>
      </c>
      <c r="E11" s="258">
        <v>42126.183333333327</v>
      </c>
      <c r="F11" s="258">
        <v>41982.866666666661</v>
      </c>
      <c r="G11" s="258">
        <v>41856.883333333324</v>
      </c>
      <c r="H11" s="258">
        <v>42395.48333333333</v>
      </c>
      <c r="I11" s="258">
        <v>42521.466666666667</v>
      </c>
      <c r="J11" s="258">
        <v>42664.783333333333</v>
      </c>
      <c r="K11" s="258">
        <v>42378.15</v>
      </c>
      <c r="L11" s="258">
        <v>42108.85</v>
      </c>
      <c r="M11" s="259"/>
      <c r="N11" s="1"/>
      <c r="O11" s="1"/>
    </row>
    <row r="12" spans="1:15" ht="12.75" customHeight="1">
      <c r="A12" s="213">
        <v>3</v>
      </c>
      <c r="B12" s="230" t="s">
        <v>229</v>
      </c>
      <c r="C12" s="231">
        <v>3011</v>
      </c>
      <c r="D12" s="231">
        <v>3012.6833333333329</v>
      </c>
      <c r="E12" s="231">
        <v>3000.1666666666661</v>
      </c>
      <c r="F12" s="231">
        <v>2989.333333333333</v>
      </c>
      <c r="G12" s="231">
        <v>2976.8166666666662</v>
      </c>
      <c r="H12" s="231">
        <v>3023.516666666666</v>
      </c>
      <c r="I12" s="231">
        <v>3036.0333333333333</v>
      </c>
      <c r="J12" s="231">
        <v>3046.8666666666659</v>
      </c>
      <c r="K12" s="231">
        <v>3025.2</v>
      </c>
      <c r="L12" s="231">
        <v>3001.85</v>
      </c>
      <c r="M12" s="259"/>
      <c r="N12" s="1"/>
      <c r="O12" s="1"/>
    </row>
    <row r="13" spans="1:15" ht="12.75" customHeight="1">
      <c r="A13" s="213">
        <v>4</v>
      </c>
      <c r="B13" s="230" t="s">
        <v>230</v>
      </c>
      <c r="C13" s="231">
        <v>5192.3999999999996</v>
      </c>
      <c r="D13" s="231">
        <v>5189.4999999999991</v>
      </c>
      <c r="E13" s="231">
        <v>5179.7999999999984</v>
      </c>
      <c r="F13" s="231">
        <v>5167.1999999999989</v>
      </c>
      <c r="G13" s="231">
        <v>5157.4999999999982</v>
      </c>
      <c r="H13" s="231">
        <v>5202.0999999999985</v>
      </c>
      <c r="I13" s="231">
        <v>5211.7999999999993</v>
      </c>
      <c r="J13" s="231">
        <v>5224.3999999999987</v>
      </c>
      <c r="K13" s="231">
        <v>5199.2</v>
      </c>
      <c r="L13" s="231">
        <v>5176.8999999999996</v>
      </c>
      <c r="M13" s="259"/>
      <c r="N13" s="1"/>
      <c r="O13" s="1"/>
    </row>
    <row r="14" spans="1:15" ht="12.75" customHeight="1">
      <c r="A14" s="213">
        <v>5</v>
      </c>
      <c r="B14" s="230" t="s">
        <v>231</v>
      </c>
      <c r="C14" s="231">
        <v>26637.15</v>
      </c>
      <c r="D14" s="231">
        <v>26701.333333333332</v>
      </c>
      <c r="E14" s="231">
        <v>26533.766666666663</v>
      </c>
      <c r="F14" s="231">
        <v>26430.383333333331</v>
      </c>
      <c r="G14" s="231">
        <v>26262.816666666662</v>
      </c>
      <c r="H14" s="231">
        <v>26804.716666666664</v>
      </c>
      <c r="I14" s="231">
        <v>26972.283333333336</v>
      </c>
      <c r="J14" s="231">
        <v>27075.666666666664</v>
      </c>
      <c r="K14" s="231">
        <v>26868.9</v>
      </c>
      <c r="L14" s="231">
        <v>26597.95</v>
      </c>
      <c r="M14" s="259"/>
      <c r="N14" s="1"/>
      <c r="O14" s="1"/>
    </row>
    <row r="15" spans="1:15" ht="12.75" customHeight="1">
      <c r="A15" s="213">
        <v>6</v>
      </c>
      <c r="B15" s="230" t="s">
        <v>232</v>
      </c>
      <c r="C15" s="231">
        <v>4591.3</v>
      </c>
      <c r="D15" s="231">
        <v>4596.9666666666662</v>
      </c>
      <c r="E15" s="231">
        <v>4577.9333333333325</v>
      </c>
      <c r="F15" s="231">
        <v>4564.5666666666666</v>
      </c>
      <c r="G15" s="231">
        <v>4545.5333333333328</v>
      </c>
      <c r="H15" s="231">
        <v>4610.3333333333321</v>
      </c>
      <c r="I15" s="231">
        <v>4629.3666666666668</v>
      </c>
      <c r="J15" s="231">
        <v>4642.7333333333318</v>
      </c>
      <c r="K15" s="231">
        <v>4616</v>
      </c>
      <c r="L15" s="231">
        <v>4583.6000000000004</v>
      </c>
      <c r="M15" s="259"/>
      <c r="N15" s="1"/>
      <c r="O15" s="1"/>
    </row>
    <row r="16" spans="1:15" ht="12.75" customHeight="1">
      <c r="A16" s="213">
        <v>7</v>
      </c>
      <c r="B16" s="230" t="s">
        <v>233</v>
      </c>
      <c r="C16" s="231">
        <v>8767.1</v>
      </c>
      <c r="D16" s="231">
        <v>8770.65</v>
      </c>
      <c r="E16" s="231">
        <v>8748.9</v>
      </c>
      <c r="F16" s="231">
        <v>8730.7000000000007</v>
      </c>
      <c r="G16" s="231">
        <v>8708.9500000000007</v>
      </c>
      <c r="H16" s="231">
        <v>8788.8499999999985</v>
      </c>
      <c r="I16" s="231">
        <v>8810.5999999999985</v>
      </c>
      <c r="J16" s="231">
        <v>8828.7999999999975</v>
      </c>
      <c r="K16" s="231">
        <v>8792.4</v>
      </c>
      <c r="L16" s="231">
        <v>8752.4500000000007</v>
      </c>
      <c r="M16" s="259"/>
      <c r="N16" s="1"/>
      <c r="O16" s="1"/>
    </row>
    <row r="17" spans="1:15" ht="12.75" customHeight="1">
      <c r="A17" s="213">
        <v>8</v>
      </c>
      <c r="B17" s="216" t="s">
        <v>285</v>
      </c>
      <c r="C17" s="230">
        <v>3184.3</v>
      </c>
      <c r="D17" s="231">
        <v>3198.0166666666664</v>
      </c>
      <c r="E17" s="231">
        <v>3164.2833333333328</v>
      </c>
      <c r="F17" s="231">
        <v>3144.2666666666664</v>
      </c>
      <c r="G17" s="231">
        <v>3110.5333333333328</v>
      </c>
      <c r="H17" s="231">
        <v>3218.0333333333328</v>
      </c>
      <c r="I17" s="231">
        <v>3251.7666666666664</v>
      </c>
      <c r="J17" s="231">
        <v>3271.7833333333328</v>
      </c>
      <c r="K17" s="230">
        <v>3231.75</v>
      </c>
      <c r="L17" s="230">
        <v>3178</v>
      </c>
      <c r="M17" s="230">
        <v>2.7639200000000002</v>
      </c>
      <c r="N17" s="1"/>
      <c r="O17" s="1"/>
    </row>
    <row r="18" spans="1:15" ht="12.75" customHeight="1">
      <c r="A18" s="213">
        <v>9</v>
      </c>
      <c r="B18" s="216" t="s">
        <v>43</v>
      </c>
      <c r="C18" s="230">
        <v>1738.1</v>
      </c>
      <c r="D18" s="231">
        <v>1744</v>
      </c>
      <c r="E18" s="231">
        <v>1729.1</v>
      </c>
      <c r="F18" s="231">
        <v>1720.1</v>
      </c>
      <c r="G18" s="231">
        <v>1705.1999999999998</v>
      </c>
      <c r="H18" s="231">
        <v>1753</v>
      </c>
      <c r="I18" s="231">
        <v>1767.9</v>
      </c>
      <c r="J18" s="231">
        <v>1776.9</v>
      </c>
      <c r="K18" s="230">
        <v>1758.9</v>
      </c>
      <c r="L18" s="230">
        <v>1735</v>
      </c>
      <c r="M18" s="230">
        <v>2.5636999999999999</v>
      </c>
      <c r="N18" s="1"/>
      <c r="O18" s="1"/>
    </row>
    <row r="19" spans="1:15" ht="12.75" customHeight="1">
      <c r="A19" s="213">
        <v>10</v>
      </c>
      <c r="B19" s="216" t="s">
        <v>59</v>
      </c>
      <c r="C19" s="230">
        <v>679.4</v>
      </c>
      <c r="D19" s="231">
        <v>679.5</v>
      </c>
      <c r="E19" s="231">
        <v>674</v>
      </c>
      <c r="F19" s="231">
        <v>668.6</v>
      </c>
      <c r="G19" s="231">
        <v>663.1</v>
      </c>
      <c r="H19" s="231">
        <v>684.9</v>
      </c>
      <c r="I19" s="231">
        <v>690.4</v>
      </c>
      <c r="J19" s="231">
        <v>695.8</v>
      </c>
      <c r="K19" s="230">
        <v>685</v>
      </c>
      <c r="L19" s="230">
        <v>674.1</v>
      </c>
      <c r="M19" s="230">
        <v>15.55616</v>
      </c>
      <c r="N19" s="1"/>
      <c r="O19" s="1"/>
    </row>
    <row r="20" spans="1:15" ht="12.75" customHeight="1">
      <c r="A20" s="213">
        <v>11</v>
      </c>
      <c r="B20" s="216" t="s">
        <v>234</v>
      </c>
      <c r="C20" s="230">
        <v>22577.75</v>
      </c>
      <c r="D20" s="231">
        <v>22650.083333333332</v>
      </c>
      <c r="E20" s="231">
        <v>22476.216666666664</v>
      </c>
      <c r="F20" s="231">
        <v>22374.683333333331</v>
      </c>
      <c r="G20" s="231">
        <v>22200.816666666662</v>
      </c>
      <c r="H20" s="231">
        <v>22751.616666666665</v>
      </c>
      <c r="I20" s="231">
        <v>22925.483333333334</v>
      </c>
      <c r="J20" s="231">
        <v>23027.016666666666</v>
      </c>
      <c r="K20" s="230">
        <v>22823.95</v>
      </c>
      <c r="L20" s="230">
        <v>22548.55</v>
      </c>
      <c r="M20" s="230">
        <v>6.2449999999999999E-2</v>
      </c>
      <c r="N20" s="1"/>
      <c r="O20" s="1"/>
    </row>
    <row r="21" spans="1:15" ht="12.75" customHeight="1">
      <c r="A21" s="213">
        <v>12</v>
      </c>
      <c r="B21" s="216" t="s">
        <v>45</v>
      </c>
      <c r="C21" s="230">
        <v>1842.9</v>
      </c>
      <c r="D21" s="231">
        <v>1852.8833333333332</v>
      </c>
      <c r="E21" s="231">
        <v>1826.8666666666663</v>
      </c>
      <c r="F21" s="231">
        <v>1810.833333333333</v>
      </c>
      <c r="G21" s="231">
        <v>1784.8166666666662</v>
      </c>
      <c r="H21" s="231">
        <v>1868.9166666666665</v>
      </c>
      <c r="I21" s="231">
        <v>1894.9333333333334</v>
      </c>
      <c r="J21" s="231">
        <v>1910.9666666666667</v>
      </c>
      <c r="K21" s="230">
        <v>1878.9</v>
      </c>
      <c r="L21" s="230">
        <v>1836.85</v>
      </c>
      <c r="M21" s="230">
        <v>20.168230000000001</v>
      </c>
      <c r="N21" s="1"/>
      <c r="O21" s="1"/>
    </row>
    <row r="22" spans="1:15" ht="12.75" customHeight="1">
      <c r="A22" s="213">
        <v>13</v>
      </c>
      <c r="B22" s="216" t="s">
        <v>235</v>
      </c>
      <c r="C22" s="230">
        <v>933.05</v>
      </c>
      <c r="D22" s="231">
        <v>935.65</v>
      </c>
      <c r="E22" s="231">
        <v>922.4</v>
      </c>
      <c r="F22" s="231">
        <v>911.75</v>
      </c>
      <c r="G22" s="231">
        <v>898.5</v>
      </c>
      <c r="H22" s="231">
        <v>946.3</v>
      </c>
      <c r="I22" s="231">
        <v>959.55</v>
      </c>
      <c r="J22" s="231">
        <v>970.19999999999993</v>
      </c>
      <c r="K22" s="230">
        <v>948.9</v>
      </c>
      <c r="L22" s="230">
        <v>925</v>
      </c>
      <c r="M22" s="230">
        <v>11.81812</v>
      </c>
      <c r="N22" s="1"/>
      <c r="O22" s="1"/>
    </row>
    <row r="23" spans="1:15" ht="12.75" customHeight="1">
      <c r="A23" s="213">
        <v>14</v>
      </c>
      <c r="B23" s="216" t="s">
        <v>46</v>
      </c>
      <c r="C23" s="230">
        <v>666.1</v>
      </c>
      <c r="D23" s="231">
        <v>668.6</v>
      </c>
      <c r="E23" s="231">
        <v>658.7</v>
      </c>
      <c r="F23" s="231">
        <v>651.30000000000007</v>
      </c>
      <c r="G23" s="231">
        <v>641.40000000000009</v>
      </c>
      <c r="H23" s="231">
        <v>676</v>
      </c>
      <c r="I23" s="231">
        <v>685.89999999999986</v>
      </c>
      <c r="J23" s="231">
        <v>693.3</v>
      </c>
      <c r="K23" s="230">
        <v>678.5</v>
      </c>
      <c r="L23" s="230">
        <v>661.2</v>
      </c>
      <c r="M23" s="230">
        <v>50.094099999999997</v>
      </c>
      <c r="N23" s="1"/>
      <c r="O23" s="1"/>
    </row>
    <row r="24" spans="1:15" ht="12.75" customHeight="1">
      <c r="A24" s="213">
        <v>15</v>
      </c>
      <c r="B24" s="216" t="s">
        <v>236</v>
      </c>
      <c r="C24" s="230">
        <v>928.2</v>
      </c>
      <c r="D24" s="231">
        <v>929.30000000000007</v>
      </c>
      <c r="E24" s="231">
        <v>919.60000000000014</v>
      </c>
      <c r="F24" s="231">
        <v>911.00000000000011</v>
      </c>
      <c r="G24" s="231">
        <v>901.30000000000018</v>
      </c>
      <c r="H24" s="231">
        <v>937.90000000000009</v>
      </c>
      <c r="I24" s="231">
        <v>947.60000000000014</v>
      </c>
      <c r="J24" s="231">
        <v>956.2</v>
      </c>
      <c r="K24" s="230">
        <v>939</v>
      </c>
      <c r="L24" s="230">
        <v>920.7</v>
      </c>
      <c r="M24" s="230">
        <v>3.4650599999999998</v>
      </c>
      <c r="N24" s="1"/>
      <c r="O24" s="1"/>
    </row>
    <row r="25" spans="1:15" ht="12.75" customHeight="1">
      <c r="A25" s="213">
        <v>16</v>
      </c>
      <c r="B25" s="216" t="s">
        <v>237</v>
      </c>
      <c r="C25" s="230">
        <v>1011.1</v>
      </c>
      <c r="D25" s="231">
        <v>1014.3833333333332</v>
      </c>
      <c r="E25" s="231">
        <v>1003.7666666666664</v>
      </c>
      <c r="F25" s="231">
        <v>996.43333333333317</v>
      </c>
      <c r="G25" s="231">
        <v>985.81666666666638</v>
      </c>
      <c r="H25" s="231">
        <v>1021.7166666666665</v>
      </c>
      <c r="I25" s="231">
        <v>1032.3333333333333</v>
      </c>
      <c r="J25" s="231">
        <v>1039.6666666666665</v>
      </c>
      <c r="K25" s="230">
        <v>1025</v>
      </c>
      <c r="L25" s="230">
        <v>1007.05</v>
      </c>
      <c r="M25" s="230">
        <v>2.9662099999999998</v>
      </c>
      <c r="N25" s="1"/>
      <c r="O25" s="1"/>
    </row>
    <row r="26" spans="1:15" ht="12.75" customHeight="1">
      <c r="A26" s="213">
        <v>17</v>
      </c>
      <c r="B26" s="216" t="s">
        <v>842</v>
      </c>
      <c r="C26" s="230">
        <v>411.5</v>
      </c>
      <c r="D26" s="231">
        <v>411.48333333333335</v>
      </c>
      <c r="E26" s="231">
        <v>407.06666666666672</v>
      </c>
      <c r="F26" s="231">
        <v>402.63333333333338</v>
      </c>
      <c r="G26" s="231">
        <v>398.21666666666675</v>
      </c>
      <c r="H26" s="231">
        <v>415.91666666666669</v>
      </c>
      <c r="I26" s="231">
        <v>420.33333333333331</v>
      </c>
      <c r="J26" s="231">
        <v>424.76666666666665</v>
      </c>
      <c r="K26" s="230">
        <v>415.9</v>
      </c>
      <c r="L26" s="230">
        <v>407.05</v>
      </c>
      <c r="M26" s="230">
        <v>21.424579999999999</v>
      </c>
      <c r="N26" s="1"/>
      <c r="O26" s="1"/>
    </row>
    <row r="27" spans="1:15" ht="12.75" customHeight="1">
      <c r="A27" s="213">
        <v>18</v>
      </c>
      <c r="B27" s="216" t="s">
        <v>238</v>
      </c>
      <c r="C27" s="230">
        <v>161.30000000000001</v>
      </c>
      <c r="D27" s="231">
        <v>161.83333333333334</v>
      </c>
      <c r="E27" s="231">
        <v>159.66666666666669</v>
      </c>
      <c r="F27" s="231">
        <v>158.03333333333333</v>
      </c>
      <c r="G27" s="231">
        <v>155.86666666666667</v>
      </c>
      <c r="H27" s="231">
        <v>163.4666666666667</v>
      </c>
      <c r="I27" s="231">
        <v>165.63333333333338</v>
      </c>
      <c r="J27" s="231">
        <v>167.26666666666671</v>
      </c>
      <c r="K27" s="230">
        <v>164</v>
      </c>
      <c r="L27" s="230">
        <v>160.19999999999999</v>
      </c>
      <c r="M27" s="230">
        <v>34.58466</v>
      </c>
      <c r="N27" s="1"/>
      <c r="O27" s="1"/>
    </row>
    <row r="28" spans="1:15" ht="12.75" customHeight="1">
      <c r="A28" s="213">
        <v>19</v>
      </c>
      <c r="B28" s="216" t="s">
        <v>41</v>
      </c>
      <c r="C28" s="230">
        <v>223.3</v>
      </c>
      <c r="D28" s="231">
        <v>222.83333333333334</v>
      </c>
      <c r="E28" s="231">
        <v>220.7166666666667</v>
      </c>
      <c r="F28" s="231">
        <v>218.13333333333335</v>
      </c>
      <c r="G28" s="231">
        <v>216.01666666666671</v>
      </c>
      <c r="H28" s="231">
        <v>225.41666666666669</v>
      </c>
      <c r="I28" s="231">
        <v>227.5333333333333</v>
      </c>
      <c r="J28" s="231">
        <v>230.11666666666667</v>
      </c>
      <c r="K28" s="230">
        <v>224.95</v>
      </c>
      <c r="L28" s="230">
        <v>220.25</v>
      </c>
      <c r="M28" s="230">
        <v>10.7879</v>
      </c>
      <c r="N28" s="1"/>
      <c r="O28" s="1"/>
    </row>
    <row r="29" spans="1:15" ht="12.75" customHeight="1">
      <c r="A29" s="213">
        <v>20</v>
      </c>
      <c r="B29" s="216" t="s">
        <v>48</v>
      </c>
      <c r="C29" s="230">
        <v>3355.9</v>
      </c>
      <c r="D29" s="231">
        <v>3364.9500000000003</v>
      </c>
      <c r="E29" s="231">
        <v>3330.9500000000007</v>
      </c>
      <c r="F29" s="231">
        <v>3306.0000000000005</v>
      </c>
      <c r="G29" s="231">
        <v>3272.0000000000009</v>
      </c>
      <c r="H29" s="231">
        <v>3389.9000000000005</v>
      </c>
      <c r="I29" s="231">
        <v>3423.8999999999996</v>
      </c>
      <c r="J29" s="231">
        <v>3448.8500000000004</v>
      </c>
      <c r="K29" s="230">
        <v>3398.95</v>
      </c>
      <c r="L29" s="230">
        <v>3340</v>
      </c>
      <c r="M29" s="230">
        <v>2.5975600000000001</v>
      </c>
      <c r="N29" s="1"/>
      <c r="O29" s="1"/>
    </row>
    <row r="30" spans="1:15" ht="12.75" customHeight="1">
      <c r="A30" s="213">
        <v>21</v>
      </c>
      <c r="B30" s="216" t="s">
        <v>51</v>
      </c>
      <c r="C30" s="230">
        <v>380.7</v>
      </c>
      <c r="D30" s="231">
        <v>380.36666666666662</v>
      </c>
      <c r="E30" s="231">
        <v>378.43333333333322</v>
      </c>
      <c r="F30" s="231">
        <v>376.16666666666663</v>
      </c>
      <c r="G30" s="231">
        <v>374.23333333333323</v>
      </c>
      <c r="H30" s="231">
        <v>382.63333333333321</v>
      </c>
      <c r="I30" s="231">
        <v>384.56666666666661</v>
      </c>
      <c r="J30" s="231">
        <v>386.8333333333332</v>
      </c>
      <c r="K30" s="230">
        <v>382.3</v>
      </c>
      <c r="L30" s="230">
        <v>378.1</v>
      </c>
      <c r="M30" s="230">
        <v>43.455249999999999</v>
      </c>
      <c r="N30" s="1"/>
      <c r="O30" s="1"/>
    </row>
    <row r="31" spans="1:15" ht="12.75" customHeight="1">
      <c r="A31" s="213">
        <v>22</v>
      </c>
      <c r="B31" s="216" t="s">
        <v>53</v>
      </c>
      <c r="C31" s="230">
        <v>4348.3999999999996</v>
      </c>
      <c r="D31" s="231">
        <v>4313.4666666666662</v>
      </c>
      <c r="E31" s="231">
        <v>4268.0833333333321</v>
      </c>
      <c r="F31" s="231">
        <v>4187.7666666666655</v>
      </c>
      <c r="G31" s="231">
        <v>4142.3833333333314</v>
      </c>
      <c r="H31" s="231">
        <v>4393.7833333333328</v>
      </c>
      <c r="I31" s="231">
        <v>4439.1666666666661</v>
      </c>
      <c r="J31" s="231">
        <v>4519.4833333333336</v>
      </c>
      <c r="K31" s="230">
        <v>4358.8500000000004</v>
      </c>
      <c r="L31" s="230">
        <v>4233.1499999999996</v>
      </c>
      <c r="M31" s="230">
        <v>4.8451700000000004</v>
      </c>
      <c r="N31" s="1"/>
      <c r="O31" s="1"/>
    </row>
    <row r="32" spans="1:15" ht="12.75" customHeight="1">
      <c r="A32" s="213">
        <v>23</v>
      </c>
      <c r="B32" s="216" t="s">
        <v>55</v>
      </c>
      <c r="C32" s="230">
        <v>138.9</v>
      </c>
      <c r="D32" s="231">
        <v>138.41666666666669</v>
      </c>
      <c r="E32" s="231">
        <v>137.78333333333336</v>
      </c>
      <c r="F32" s="231">
        <v>136.66666666666669</v>
      </c>
      <c r="G32" s="231">
        <v>136.03333333333336</v>
      </c>
      <c r="H32" s="231">
        <v>139.53333333333336</v>
      </c>
      <c r="I32" s="231">
        <v>140.16666666666669</v>
      </c>
      <c r="J32" s="231">
        <v>141.28333333333336</v>
      </c>
      <c r="K32" s="230">
        <v>139.05000000000001</v>
      </c>
      <c r="L32" s="230">
        <v>137.30000000000001</v>
      </c>
      <c r="M32" s="230">
        <v>54.059109999999997</v>
      </c>
      <c r="N32" s="1"/>
      <c r="O32" s="1"/>
    </row>
    <row r="33" spans="1:15" ht="12.75" customHeight="1">
      <c r="A33" s="213">
        <v>24</v>
      </c>
      <c r="B33" s="216" t="s">
        <v>57</v>
      </c>
      <c r="C33" s="230">
        <v>2843.85</v>
      </c>
      <c r="D33" s="231">
        <v>2836</v>
      </c>
      <c r="E33" s="231">
        <v>2821</v>
      </c>
      <c r="F33" s="231">
        <v>2798.15</v>
      </c>
      <c r="G33" s="231">
        <v>2783.15</v>
      </c>
      <c r="H33" s="231">
        <v>2858.85</v>
      </c>
      <c r="I33" s="231">
        <v>2873.85</v>
      </c>
      <c r="J33" s="231">
        <v>2896.7</v>
      </c>
      <c r="K33" s="230">
        <v>2851</v>
      </c>
      <c r="L33" s="230">
        <v>2813.15</v>
      </c>
      <c r="M33" s="230">
        <v>7.6110100000000003</v>
      </c>
      <c r="N33" s="1"/>
      <c r="O33" s="1"/>
    </row>
    <row r="34" spans="1:15" ht="12.75" customHeight="1">
      <c r="A34" s="213">
        <v>25</v>
      </c>
      <c r="B34" s="216" t="s">
        <v>298</v>
      </c>
      <c r="C34" s="230">
        <v>1418.6</v>
      </c>
      <c r="D34" s="231">
        <v>1424.6499999999999</v>
      </c>
      <c r="E34" s="231">
        <v>1408.9499999999998</v>
      </c>
      <c r="F34" s="231">
        <v>1399.3</v>
      </c>
      <c r="G34" s="231">
        <v>1383.6</v>
      </c>
      <c r="H34" s="231">
        <v>1434.2999999999997</v>
      </c>
      <c r="I34" s="231">
        <v>1450</v>
      </c>
      <c r="J34" s="231">
        <v>1459.6499999999996</v>
      </c>
      <c r="K34" s="230">
        <v>1440.35</v>
      </c>
      <c r="L34" s="230">
        <v>1415</v>
      </c>
      <c r="M34" s="230">
        <v>1.5186500000000001</v>
      </c>
      <c r="N34" s="1"/>
      <c r="O34" s="1"/>
    </row>
    <row r="35" spans="1:15" ht="12.75" customHeight="1">
      <c r="A35" s="213">
        <v>26</v>
      </c>
      <c r="B35" s="216" t="s">
        <v>60</v>
      </c>
      <c r="C35" s="230">
        <v>580.75</v>
      </c>
      <c r="D35" s="231">
        <v>584.5333333333333</v>
      </c>
      <c r="E35" s="231">
        <v>574.46666666666658</v>
      </c>
      <c r="F35" s="231">
        <v>568.18333333333328</v>
      </c>
      <c r="G35" s="231">
        <v>558.11666666666656</v>
      </c>
      <c r="H35" s="231">
        <v>590.81666666666661</v>
      </c>
      <c r="I35" s="231">
        <v>600.88333333333321</v>
      </c>
      <c r="J35" s="231">
        <v>607.16666666666663</v>
      </c>
      <c r="K35" s="230">
        <v>594.6</v>
      </c>
      <c r="L35" s="230">
        <v>578.25</v>
      </c>
      <c r="M35" s="230">
        <v>22.4983</v>
      </c>
      <c r="N35" s="1"/>
      <c r="O35" s="1"/>
    </row>
    <row r="36" spans="1:15" ht="12.75" customHeight="1">
      <c r="A36" s="213">
        <v>27</v>
      </c>
      <c r="B36" s="216" t="s">
        <v>240</v>
      </c>
      <c r="C36" s="230">
        <v>3482.2</v>
      </c>
      <c r="D36" s="231">
        <v>3476.4</v>
      </c>
      <c r="E36" s="231">
        <v>3460.8</v>
      </c>
      <c r="F36" s="231">
        <v>3439.4</v>
      </c>
      <c r="G36" s="231">
        <v>3423.8</v>
      </c>
      <c r="H36" s="231">
        <v>3497.8</v>
      </c>
      <c r="I36" s="231">
        <v>3513.3999999999996</v>
      </c>
      <c r="J36" s="231">
        <v>3534.8</v>
      </c>
      <c r="K36" s="230">
        <v>3492</v>
      </c>
      <c r="L36" s="230">
        <v>3455</v>
      </c>
      <c r="M36" s="230">
        <v>1.37578</v>
      </c>
      <c r="N36" s="1"/>
      <c r="O36" s="1"/>
    </row>
    <row r="37" spans="1:15" ht="12.75" customHeight="1">
      <c r="A37" s="213">
        <v>28</v>
      </c>
      <c r="B37" s="216" t="s">
        <v>61</v>
      </c>
      <c r="C37" s="230">
        <v>868.75</v>
      </c>
      <c r="D37" s="231">
        <v>869.5</v>
      </c>
      <c r="E37" s="231">
        <v>863.4</v>
      </c>
      <c r="F37" s="231">
        <v>858.05</v>
      </c>
      <c r="G37" s="231">
        <v>851.94999999999993</v>
      </c>
      <c r="H37" s="231">
        <v>874.85</v>
      </c>
      <c r="I37" s="231">
        <v>880.94999999999993</v>
      </c>
      <c r="J37" s="231">
        <v>886.30000000000007</v>
      </c>
      <c r="K37" s="230">
        <v>875.6</v>
      </c>
      <c r="L37" s="230">
        <v>864.15</v>
      </c>
      <c r="M37" s="230">
        <v>194.44753</v>
      </c>
      <c r="N37" s="1"/>
      <c r="O37" s="1"/>
    </row>
    <row r="38" spans="1:15" ht="12.75" customHeight="1">
      <c r="A38" s="213">
        <v>29</v>
      </c>
      <c r="B38" s="216" t="s">
        <v>62</v>
      </c>
      <c r="C38" s="230">
        <v>4314.3500000000004</v>
      </c>
      <c r="D38" s="231">
        <v>4298.9666666666672</v>
      </c>
      <c r="E38" s="231">
        <v>4267.4333333333343</v>
      </c>
      <c r="F38" s="231">
        <v>4220.5166666666673</v>
      </c>
      <c r="G38" s="231">
        <v>4188.9833333333345</v>
      </c>
      <c r="H38" s="231">
        <v>4345.8833333333341</v>
      </c>
      <c r="I38" s="231">
        <v>4377.416666666667</v>
      </c>
      <c r="J38" s="231">
        <v>4424.3333333333339</v>
      </c>
      <c r="K38" s="230">
        <v>4330.5</v>
      </c>
      <c r="L38" s="230">
        <v>4252.05</v>
      </c>
      <c r="M38" s="230">
        <v>4.0914599999999997</v>
      </c>
      <c r="N38" s="1"/>
      <c r="O38" s="1"/>
    </row>
    <row r="39" spans="1:15" ht="12.75" customHeight="1">
      <c r="A39" s="213">
        <v>30</v>
      </c>
      <c r="B39" s="216" t="s">
        <v>65</v>
      </c>
      <c r="C39" s="230">
        <v>5912.7</v>
      </c>
      <c r="D39" s="231">
        <v>5921.5999999999995</v>
      </c>
      <c r="E39" s="231">
        <v>5877.2499999999991</v>
      </c>
      <c r="F39" s="231">
        <v>5841.7999999999993</v>
      </c>
      <c r="G39" s="231">
        <v>5797.4499999999989</v>
      </c>
      <c r="H39" s="231">
        <v>5957.0499999999993</v>
      </c>
      <c r="I39" s="231">
        <v>6001.4</v>
      </c>
      <c r="J39" s="231">
        <v>6036.8499999999995</v>
      </c>
      <c r="K39" s="230">
        <v>5965.95</v>
      </c>
      <c r="L39" s="230">
        <v>5886.15</v>
      </c>
      <c r="M39" s="230">
        <v>4.3673099999999998</v>
      </c>
      <c r="N39" s="1"/>
      <c r="O39" s="1"/>
    </row>
    <row r="40" spans="1:15" ht="12.75" customHeight="1">
      <c r="A40" s="213">
        <v>31</v>
      </c>
      <c r="B40" s="216" t="s">
        <v>64</v>
      </c>
      <c r="C40" s="230">
        <v>1332.1</v>
      </c>
      <c r="D40" s="231">
        <v>1332.8333333333333</v>
      </c>
      <c r="E40" s="231">
        <v>1324.3166666666666</v>
      </c>
      <c r="F40" s="231">
        <v>1316.5333333333333</v>
      </c>
      <c r="G40" s="231">
        <v>1308.0166666666667</v>
      </c>
      <c r="H40" s="231">
        <v>1340.6166666666666</v>
      </c>
      <c r="I40" s="231">
        <v>1349.1333333333334</v>
      </c>
      <c r="J40" s="231">
        <v>1356.9166666666665</v>
      </c>
      <c r="K40" s="230">
        <v>1341.35</v>
      </c>
      <c r="L40" s="230">
        <v>1325.05</v>
      </c>
      <c r="M40" s="230">
        <v>4.6760200000000003</v>
      </c>
      <c r="N40" s="1"/>
      <c r="O40" s="1"/>
    </row>
    <row r="41" spans="1:15" ht="12.75" customHeight="1">
      <c r="A41" s="213">
        <v>32</v>
      </c>
      <c r="B41" s="216" t="s">
        <v>241</v>
      </c>
      <c r="C41" s="230">
        <v>6401.25</v>
      </c>
      <c r="D41" s="231">
        <v>6387.083333333333</v>
      </c>
      <c r="E41" s="231">
        <v>6324.1666666666661</v>
      </c>
      <c r="F41" s="231">
        <v>6247.083333333333</v>
      </c>
      <c r="G41" s="231">
        <v>6184.1666666666661</v>
      </c>
      <c r="H41" s="231">
        <v>6464.1666666666661</v>
      </c>
      <c r="I41" s="231">
        <v>6527.0833333333321</v>
      </c>
      <c r="J41" s="231">
        <v>6604.1666666666661</v>
      </c>
      <c r="K41" s="230">
        <v>6450</v>
      </c>
      <c r="L41" s="230">
        <v>6310</v>
      </c>
      <c r="M41" s="230">
        <v>0.52034000000000002</v>
      </c>
      <c r="N41" s="1"/>
      <c r="O41" s="1"/>
    </row>
    <row r="42" spans="1:15" ht="12.75" customHeight="1">
      <c r="A42" s="213">
        <v>33</v>
      </c>
      <c r="B42" s="216" t="s">
        <v>66</v>
      </c>
      <c r="C42" s="230">
        <v>2041.8</v>
      </c>
      <c r="D42" s="231">
        <v>2035.7833333333335</v>
      </c>
      <c r="E42" s="231">
        <v>2022.1166666666672</v>
      </c>
      <c r="F42" s="231">
        <v>2002.4333333333336</v>
      </c>
      <c r="G42" s="231">
        <v>1988.7666666666673</v>
      </c>
      <c r="H42" s="231">
        <v>2055.4666666666672</v>
      </c>
      <c r="I42" s="231">
        <v>2069.1333333333337</v>
      </c>
      <c r="J42" s="231">
        <v>2088.8166666666671</v>
      </c>
      <c r="K42" s="230">
        <v>2049.4499999999998</v>
      </c>
      <c r="L42" s="230">
        <v>2016.1</v>
      </c>
      <c r="M42" s="230">
        <v>1.1788000000000001</v>
      </c>
      <c r="N42" s="1"/>
      <c r="O42" s="1"/>
    </row>
    <row r="43" spans="1:15" ht="12.75" customHeight="1">
      <c r="A43" s="213">
        <v>34</v>
      </c>
      <c r="B43" s="216" t="s">
        <v>67</v>
      </c>
      <c r="C43" s="230">
        <v>217.85</v>
      </c>
      <c r="D43" s="231">
        <v>217.1</v>
      </c>
      <c r="E43" s="231">
        <v>214.6</v>
      </c>
      <c r="F43" s="231">
        <v>211.35</v>
      </c>
      <c r="G43" s="231">
        <v>208.85</v>
      </c>
      <c r="H43" s="231">
        <v>220.35</v>
      </c>
      <c r="I43" s="231">
        <v>222.85</v>
      </c>
      <c r="J43" s="231">
        <v>226.1</v>
      </c>
      <c r="K43" s="230">
        <v>219.6</v>
      </c>
      <c r="L43" s="230">
        <v>213.85</v>
      </c>
      <c r="M43" s="230">
        <v>87.86506</v>
      </c>
      <c r="N43" s="1"/>
      <c r="O43" s="1"/>
    </row>
    <row r="44" spans="1:15" ht="12.75" customHeight="1">
      <c r="A44" s="213">
        <v>35</v>
      </c>
      <c r="B44" s="216" t="s">
        <v>68</v>
      </c>
      <c r="C44" s="230">
        <v>177.75</v>
      </c>
      <c r="D44" s="231">
        <v>177.65</v>
      </c>
      <c r="E44" s="231">
        <v>176.5</v>
      </c>
      <c r="F44" s="231">
        <v>175.25</v>
      </c>
      <c r="G44" s="231">
        <v>174.1</v>
      </c>
      <c r="H44" s="231">
        <v>178.9</v>
      </c>
      <c r="I44" s="231">
        <v>180.05000000000004</v>
      </c>
      <c r="J44" s="231">
        <v>181.3</v>
      </c>
      <c r="K44" s="230">
        <v>178.8</v>
      </c>
      <c r="L44" s="230">
        <v>176.4</v>
      </c>
      <c r="M44" s="230">
        <v>223.49098000000001</v>
      </c>
      <c r="N44" s="1"/>
      <c r="O44" s="1"/>
    </row>
    <row r="45" spans="1:15" ht="12.75" customHeight="1">
      <c r="A45" s="213">
        <v>36</v>
      </c>
      <c r="B45" s="216" t="s">
        <v>242</v>
      </c>
      <c r="C45" s="230">
        <v>78.95</v>
      </c>
      <c r="D45" s="231">
        <v>79.483333333333334</v>
      </c>
      <c r="E45" s="231">
        <v>77.766666666666666</v>
      </c>
      <c r="F45" s="231">
        <v>76.583333333333329</v>
      </c>
      <c r="G45" s="231">
        <v>74.86666666666666</v>
      </c>
      <c r="H45" s="231">
        <v>80.666666666666671</v>
      </c>
      <c r="I45" s="231">
        <v>82.38333333333334</v>
      </c>
      <c r="J45" s="231">
        <v>83.566666666666677</v>
      </c>
      <c r="K45" s="230">
        <v>81.2</v>
      </c>
      <c r="L45" s="230">
        <v>78.3</v>
      </c>
      <c r="M45" s="230">
        <v>73.512820000000005</v>
      </c>
      <c r="N45" s="1"/>
      <c r="O45" s="1"/>
    </row>
    <row r="46" spans="1:15" ht="12.75" customHeight="1">
      <c r="A46" s="213">
        <v>37</v>
      </c>
      <c r="B46" s="216" t="s">
        <v>69</v>
      </c>
      <c r="C46" s="230">
        <v>1458.85</v>
      </c>
      <c r="D46" s="231">
        <v>1449.5833333333333</v>
      </c>
      <c r="E46" s="231">
        <v>1429.1666666666665</v>
      </c>
      <c r="F46" s="231">
        <v>1399.4833333333333</v>
      </c>
      <c r="G46" s="231">
        <v>1379.0666666666666</v>
      </c>
      <c r="H46" s="231">
        <v>1479.2666666666664</v>
      </c>
      <c r="I46" s="231">
        <v>1499.6833333333329</v>
      </c>
      <c r="J46" s="231">
        <v>1529.3666666666663</v>
      </c>
      <c r="K46" s="230">
        <v>1470</v>
      </c>
      <c r="L46" s="230">
        <v>1419.9</v>
      </c>
      <c r="M46" s="230">
        <v>6.7900499999999999</v>
      </c>
      <c r="N46" s="1"/>
      <c r="O46" s="1"/>
    </row>
    <row r="47" spans="1:15" ht="12.75" customHeight="1">
      <c r="A47" s="213">
        <v>38</v>
      </c>
      <c r="B47" s="216" t="s">
        <v>72</v>
      </c>
      <c r="C47" s="230">
        <v>576.79999999999995</v>
      </c>
      <c r="D47" s="231">
        <v>576.71666666666658</v>
      </c>
      <c r="E47" s="231">
        <v>573.88333333333321</v>
      </c>
      <c r="F47" s="231">
        <v>570.96666666666658</v>
      </c>
      <c r="G47" s="231">
        <v>568.13333333333321</v>
      </c>
      <c r="H47" s="231">
        <v>579.63333333333321</v>
      </c>
      <c r="I47" s="231">
        <v>582.46666666666647</v>
      </c>
      <c r="J47" s="231">
        <v>585.38333333333321</v>
      </c>
      <c r="K47" s="230">
        <v>579.54999999999995</v>
      </c>
      <c r="L47" s="230">
        <v>573.79999999999995</v>
      </c>
      <c r="M47" s="230">
        <v>2.5272999999999999</v>
      </c>
      <c r="N47" s="1"/>
      <c r="O47" s="1"/>
    </row>
    <row r="48" spans="1:15" ht="12.75" customHeight="1">
      <c r="A48" s="213">
        <v>39</v>
      </c>
      <c r="B48" s="216" t="s">
        <v>71</v>
      </c>
      <c r="C48" s="230">
        <v>102.85</v>
      </c>
      <c r="D48" s="231">
        <v>102.5</v>
      </c>
      <c r="E48" s="231">
        <v>101.7</v>
      </c>
      <c r="F48" s="231">
        <v>100.55</v>
      </c>
      <c r="G48" s="231">
        <v>99.75</v>
      </c>
      <c r="H48" s="231">
        <v>103.65</v>
      </c>
      <c r="I48" s="231">
        <v>104.45000000000002</v>
      </c>
      <c r="J48" s="231">
        <v>105.60000000000001</v>
      </c>
      <c r="K48" s="230">
        <v>103.3</v>
      </c>
      <c r="L48" s="230">
        <v>101.35</v>
      </c>
      <c r="M48" s="230">
        <v>132.41811999999999</v>
      </c>
      <c r="N48" s="1"/>
      <c r="O48" s="1"/>
    </row>
    <row r="49" spans="1:15" ht="12.75" customHeight="1">
      <c r="A49" s="213">
        <v>40</v>
      </c>
      <c r="B49" s="216" t="s">
        <v>73</v>
      </c>
      <c r="C49" s="230">
        <v>787.65</v>
      </c>
      <c r="D49" s="231">
        <v>784.88333333333333</v>
      </c>
      <c r="E49" s="231">
        <v>778.76666666666665</v>
      </c>
      <c r="F49" s="231">
        <v>769.88333333333333</v>
      </c>
      <c r="G49" s="231">
        <v>763.76666666666665</v>
      </c>
      <c r="H49" s="231">
        <v>793.76666666666665</v>
      </c>
      <c r="I49" s="231">
        <v>799.88333333333321</v>
      </c>
      <c r="J49" s="231">
        <v>808.76666666666665</v>
      </c>
      <c r="K49" s="230">
        <v>791</v>
      </c>
      <c r="L49" s="230">
        <v>776</v>
      </c>
      <c r="M49" s="230">
        <v>7.3965199999999998</v>
      </c>
      <c r="N49" s="1"/>
      <c r="O49" s="1"/>
    </row>
    <row r="50" spans="1:15" ht="12.75" customHeight="1">
      <c r="A50" s="213">
        <v>41</v>
      </c>
      <c r="B50" s="216" t="s">
        <v>76</v>
      </c>
      <c r="C50" s="230">
        <v>76.25</v>
      </c>
      <c r="D50" s="231">
        <v>76.05</v>
      </c>
      <c r="E50" s="231">
        <v>75.449999999999989</v>
      </c>
      <c r="F50" s="231">
        <v>74.649999999999991</v>
      </c>
      <c r="G50" s="231">
        <v>74.049999999999983</v>
      </c>
      <c r="H50" s="231">
        <v>76.849999999999994</v>
      </c>
      <c r="I50" s="231">
        <v>77.449999999999989</v>
      </c>
      <c r="J50" s="231">
        <v>78.25</v>
      </c>
      <c r="K50" s="230">
        <v>76.650000000000006</v>
      </c>
      <c r="L50" s="230">
        <v>75.25</v>
      </c>
      <c r="M50" s="230">
        <v>108.33262999999999</v>
      </c>
      <c r="N50" s="1"/>
      <c r="O50" s="1"/>
    </row>
    <row r="51" spans="1:15" ht="12.75" customHeight="1">
      <c r="A51" s="213">
        <v>42</v>
      </c>
      <c r="B51" s="216" t="s">
        <v>80</v>
      </c>
      <c r="C51" s="230">
        <v>343.7</v>
      </c>
      <c r="D51" s="231">
        <v>343.35000000000008</v>
      </c>
      <c r="E51" s="231">
        <v>341.70000000000016</v>
      </c>
      <c r="F51" s="231">
        <v>339.7000000000001</v>
      </c>
      <c r="G51" s="231">
        <v>338.05000000000018</v>
      </c>
      <c r="H51" s="231">
        <v>345.35000000000014</v>
      </c>
      <c r="I51" s="231">
        <v>347.00000000000011</v>
      </c>
      <c r="J51" s="231">
        <v>349.00000000000011</v>
      </c>
      <c r="K51" s="230">
        <v>345</v>
      </c>
      <c r="L51" s="230">
        <v>341.35</v>
      </c>
      <c r="M51" s="230">
        <v>24.325089999999999</v>
      </c>
      <c r="N51" s="1"/>
      <c r="O51" s="1"/>
    </row>
    <row r="52" spans="1:15" ht="12.75" customHeight="1">
      <c r="A52" s="213">
        <v>43</v>
      </c>
      <c r="B52" s="216" t="s">
        <v>75</v>
      </c>
      <c r="C52" s="230">
        <v>772.3</v>
      </c>
      <c r="D52" s="231">
        <v>769.55000000000007</v>
      </c>
      <c r="E52" s="231">
        <v>765.35000000000014</v>
      </c>
      <c r="F52" s="231">
        <v>758.40000000000009</v>
      </c>
      <c r="G52" s="231">
        <v>754.20000000000016</v>
      </c>
      <c r="H52" s="231">
        <v>776.50000000000011</v>
      </c>
      <c r="I52" s="231">
        <v>780.70000000000016</v>
      </c>
      <c r="J52" s="231">
        <v>787.65000000000009</v>
      </c>
      <c r="K52" s="230">
        <v>773.75</v>
      </c>
      <c r="L52" s="230">
        <v>762.6</v>
      </c>
      <c r="M52" s="230">
        <v>23.554410000000001</v>
      </c>
      <c r="N52" s="1"/>
      <c r="O52" s="1"/>
    </row>
    <row r="53" spans="1:15" ht="12.75" customHeight="1">
      <c r="A53" s="213">
        <v>44</v>
      </c>
      <c r="B53" s="216" t="s">
        <v>77</v>
      </c>
      <c r="C53" s="230">
        <v>229.5</v>
      </c>
      <c r="D53" s="231">
        <v>227.96666666666667</v>
      </c>
      <c r="E53" s="231">
        <v>225.13333333333333</v>
      </c>
      <c r="F53" s="231">
        <v>220.76666666666665</v>
      </c>
      <c r="G53" s="231">
        <v>217.93333333333331</v>
      </c>
      <c r="H53" s="231">
        <v>232.33333333333334</v>
      </c>
      <c r="I53" s="231">
        <v>235.16666666666666</v>
      </c>
      <c r="J53" s="231">
        <v>239.53333333333336</v>
      </c>
      <c r="K53" s="230">
        <v>230.8</v>
      </c>
      <c r="L53" s="230">
        <v>223.6</v>
      </c>
      <c r="M53" s="230">
        <v>60.458060000000003</v>
      </c>
      <c r="N53" s="1"/>
      <c r="O53" s="1"/>
    </row>
    <row r="54" spans="1:15" ht="12.75" customHeight="1">
      <c r="A54" s="213">
        <v>45</v>
      </c>
      <c r="B54" s="216" t="s">
        <v>78</v>
      </c>
      <c r="C54" s="230">
        <v>18740.55</v>
      </c>
      <c r="D54" s="231">
        <v>18754.316666666666</v>
      </c>
      <c r="E54" s="231">
        <v>18672.433333333331</v>
      </c>
      <c r="F54" s="231">
        <v>18604.316666666666</v>
      </c>
      <c r="G54" s="231">
        <v>18522.433333333331</v>
      </c>
      <c r="H54" s="231">
        <v>18822.433333333331</v>
      </c>
      <c r="I54" s="231">
        <v>18904.316666666662</v>
      </c>
      <c r="J54" s="231">
        <v>18972.433333333331</v>
      </c>
      <c r="K54" s="230">
        <v>18836.2</v>
      </c>
      <c r="L54" s="230">
        <v>18686.2</v>
      </c>
      <c r="M54" s="230">
        <v>5.1560000000000002E-2</v>
      </c>
      <c r="N54" s="1"/>
      <c r="O54" s="1"/>
    </row>
    <row r="55" spans="1:15" ht="12.75" customHeight="1">
      <c r="A55" s="213">
        <v>46</v>
      </c>
      <c r="B55" s="216" t="s">
        <v>81</v>
      </c>
      <c r="C55" s="230">
        <v>4256.3999999999996</v>
      </c>
      <c r="D55" s="231">
        <v>4273.7333333333336</v>
      </c>
      <c r="E55" s="231">
        <v>4228.9666666666672</v>
      </c>
      <c r="F55" s="231">
        <v>4201.5333333333338</v>
      </c>
      <c r="G55" s="231">
        <v>4156.7666666666673</v>
      </c>
      <c r="H55" s="231">
        <v>4301.166666666667</v>
      </c>
      <c r="I55" s="231">
        <v>4345.9333333333334</v>
      </c>
      <c r="J55" s="231">
        <v>4373.3666666666668</v>
      </c>
      <c r="K55" s="230">
        <v>4318.5</v>
      </c>
      <c r="L55" s="230">
        <v>4246.3</v>
      </c>
      <c r="M55" s="230">
        <v>1.64008</v>
      </c>
      <c r="N55" s="1"/>
      <c r="O55" s="1"/>
    </row>
    <row r="56" spans="1:15" ht="12.75" customHeight="1">
      <c r="A56" s="213">
        <v>47</v>
      </c>
      <c r="B56" s="216" t="s">
        <v>82</v>
      </c>
      <c r="C56" s="230">
        <v>296.64999999999998</v>
      </c>
      <c r="D56" s="231">
        <v>296.5333333333333</v>
      </c>
      <c r="E56" s="231">
        <v>295.16666666666663</v>
      </c>
      <c r="F56" s="231">
        <v>293.68333333333334</v>
      </c>
      <c r="G56" s="231">
        <v>292.31666666666666</v>
      </c>
      <c r="H56" s="231">
        <v>298.01666666666659</v>
      </c>
      <c r="I56" s="231">
        <v>299.38333333333327</v>
      </c>
      <c r="J56" s="231">
        <v>300.86666666666656</v>
      </c>
      <c r="K56" s="230">
        <v>297.89999999999998</v>
      </c>
      <c r="L56" s="230">
        <v>295.05</v>
      </c>
      <c r="M56" s="230">
        <v>38.076520000000002</v>
      </c>
      <c r="N56" s="1"/>
      <c r="O56" s="1"/>
    </row>
    <row r="57" spans="1:15" ht="12.75" customHeight="1">
      <c r="A57" s="213">
        <v>48</v>
      </c>
      <c r="B57" s="216" t="s">
        <v>83</v>
      </c>
      <c r="C57" s="230">
        <v>843.3</v>
      </c>
      <c r="D57" s="231">
        <v>844.25</v>
      </c>
      <c r="E57" s="231">
        <v>837.8</v>
      </c>
      <c r="F57" s="231">
        <v>832.3</v>
      </c>
      <c r="G57" s="231">
        <v>825.84999999999991</v>
      </c>
      <c r="H57" s="231">
        <v>849.75</v>
      </c>
      <c r="I57" s="231">
        <v>856.2</v>
      </c>
      <c r="J57" s="231">
        <v>861.7</v>
      </c>
      <c r="K57" s="230">
        <v>850.7</v>
      </c>
      <c r="L57" s="230">
        <v>838.75</v>
      </c>
      <c r="M57" s="230">
        <v>5.5422000000000002</v>
      </c>
      <c r="N57" s="1"/>
      <c r="O57" s="1"/>
    </row>
    <row r="58" spans="1:15" ht="12.75" customHeight="1">
      <c r="A58" s="213">
        <v>49</v>
      </c>
      <c r="B58" s="216" t="s">
        <v>84</v>
      </c>
      <c r="C58" s="230">
        <v>904</v>
      </c>
      <c r="D58" s="231">
        <v>905.55000000000007</v>
      </c>
      <c r="E58" s="231">
        <v>897.40000000000009</v>
      </c>
      <c r="F58" s="231">
        <v>890.80000000000007</v>
      </c>
      <c r="G58" s="231">
        <v>882.65000000000009</v>
      </c>
      <c r="H58" s="231">
        <v>912.15000000000009</v>
      </c>
      <c r="I58" s="231">
        <v>920.3</v>
      </c>
      <c r="J58" s="231">
        <v>926.90000000000009</v>
      </c>
      <c r="K58" s="230">
        <v>913.7</v>
      </c>
      <c r="L58" s="230">
        <v>898.95</v>
      </c>
      <c r="M58" s="230">
        <v>44.461579999999998</v>
      </c>
      <c r="N58" s="1"/>
      <c r="O58" s="1"/>
    </row>
    <row r="59" spans="1:15" ht="12.75" customHeight="1">
      <c r="A59" s="213">
        <v>50</v>
      </c>
      <c r="B59" s="216" t="s">
        <v>802</v>
      </c>
      <c r="C59" s="230">
        <v>1395.1</v>
      </c>
      <c r="D59" s="231">
        <v>1402.4166666666667</v>
      </c>
      <c r="E59" s="231">
        <v>1382.6833333333334</v>
      </c>
      <c r="F59" s="231">
        <v>1370.2666666666667</v>
      </c>
      <c r="G59" s="231">
        <v>1350.5333333333333</v>
      </c>
      <c r="H59" s="231">
        <v>1414.8333333333335</v>
      </c>
      <c r="I59" s="231">
        <v>1434.5666666666666</v>
      </c>
      <c r="J59" s="231">
        <v>1446.9833333333336</v>
      </c>
      <c r="K59" s="230">
        <v>1422.15</v>
      </c>
      <c r="L59" s="230">
        <v>1390</v>
      </c>
      <c r="M59" s="230">
        <v>0.22716</v>
      </c>
      <c r="N59" s="1"/>
      <c r="O59" s="1"/>
    </row>
    <row r="60" spans="1:15" ht="12.75" customHeight="1">
      <c r="A60" s="213">
        <v>51</v>
      </c>
      <c r="B60" s="216" t="s">
        <v>85</v>
      </c>
      <c r="C60" s="230">
        <v>229.55</v>
      </c>
      <c r="D60" s="231">
        <v>230.04999999999998</v>
      </c>
      <c r="E60" s="231">
        <v>228.59999999999997</v>
      </c>
      <c r="F60" s="231">
        <v>227.64999999999998</v>
      </c>
      <c r="G60" s="231">
        <v>226.19999999999996</v>
      </c>
      <c r="H60" s="231">
        <v>230.99999999999997</v>
      </c>
      <c r="I60" s="231">
        <v>232.44999999999996</v>
      </c>
      <c r="J60" s="231">
        <v>233.39999999999998</v>
      </c>
      <c r="K60" s="230">
        <v>231.5</v>
      </c>
      <c r="L60" s="230">
        <v>229.1</v>
      </c>
      <c r="M60" s="230">
        <v>25.891649999999998</v>
      </c>
      <c r="N60" s="1"/>
      <c r="O60" s="1"/>
    </row>
    <row r="61" spans="1:15" ht="12.75" customHeight="1">
      <c r="A61" s="213">
        <v>52</v>
      </c>
      <c r="B61" s="216" t="s">
        <v>87</v>
      </c>
      <c r="C61" s="230">
        <v>3813.45</v>
      </c>
      <c r="D61" s="231">
        <v>3872.2333333333336</v>
      </c>
      <c r="E61" s="231">
        <v>3741.4666666666672</v>
      </c>
      <c r="F61" s="231">
        <v>3669.4833333333336</v>
      </c>
      <c r="G61" s="231">
        <v>3538.7166666666672</v>
      </c>
      <c r="H61" s="231">
        <v>3944.2166666666672</v>
      </c>
      <c r="I61" s="231">
        <v>4074.9833333333336</v>
      </c>
      <c r="J61" s="231">
        <v>4146.9666666666672</v>
      </c>
      <c r="K61" s="230">
        <v>4003</v>
      </c>
      <c r="L61" s="230">
        <v>3800.25</v>
      </c>
      <c r="M61" s="230">
        <v>8.9781200000000005</v>
      </c>
      <c r="N61" s="1"/>
      <c r="O61" s="1"/>
    </row>
    <row r="62" spans="1:15" ht="12.75" customHeight="1">
      <c r="A62" s="213">
        <v>53</v>
      </c>
      <c r="B62" s="216" t="s">
        <v>88</v>
      </c>
      <c r="C62" s="230">
        <v>1536.65</v>
      </c>
      <c r="D62" s="231">
        <v>1532.1499999999999</v>
      </c>
      <c r="E62" s="231">
        <v>1524.5499999999997</v>
      </c>
      <c r="F62" s="231">
        <v>1512.4499999999998</v>
      </c>
      <c r="G62" s="231">
        <v>1504.8499999999997</v>
      </c>
      <c r="H62" s="231">
        <v>1544.2499999999998</v>
      </c>
      <c r="I62" s="231">
        <v>1551.8499999999997</v>
      </c>
      <c r="J62" s="231">
        <v>1563.9499999999998</v>
      </c>
      <c r="K62" s="230">
        <v>1539.75</v>
      </c>
      <c r="L62" s="230">
        <v>1520.05</v>
      </c>
      <c r="M62" s="230">
        <v>1.2507900000000001</v>
      </c>
      <c r="N62" s="1"/>
      <c r="O62" s="1"/>
    </row>
    <row r="63" spans="1:15" ht="12.75" customHeight="1">
      <c r="A63" s="213">
        <v>54</v>
      </c>
      <c r="B63" s="216" t="s">
        <v>89</v>
      </c>
      <c r="C63" s="230">
        <v>611.6</v>
      </c>
      <c r="D63" s="231">
        <v>614.53333333333342</v>
      </c>
      <c r="E63" s="231">
        <v>605.26666666666688</v>
      </c>
      <c r="F63" s="231">
        <v>598.93333333333351</v>
      </c>
      <c r="G63" s="231">
        <v>589.66666666666697</v>
      </c>
      <c r="H63" s="231">
        <v>620.86666666666679</v>
      </c>
      <c r="I63" s="231">
        <v>630.13333333333344</v>
      </c>
      <c r="J63" s="231">
        <v>636.4666666666667</v>
      </c>
      <c r="K63" s="230">
        <v>623.79999999999995</v>
      </c>
      <c r="L63" s="230">
        <v>608.20000000000005</v>
      </c>
      <c r="M63" s="230">
        <v>34.811810000000001</v>
      </c>
      <c r="N63" s="1"/>
      <c r="O63" s="1"/>
    </row>
    <row r="64" spans="1:15" ht="12.75" customHeight="1">
      <c r="A64" s="213">
        <v>55</v>
      </c>
      <c r="B64" s="216" t="s">
        <v>90</v>
      </c>
      <c r="C64" s="230">
        <v>930.6</v>
      </c>
      <c r="D64" s="231">
        <v>937.35</v>
      </c>
      <c r="E64" s="231">
        <v>920.75</v>
      </c>
      <c r="F64" s="231">
        <v>910.9</v>
      </c>
      <c r="G64" s="231">
        <v>894.3</v>
      </c>
      <c r="H64" s="231">
        <v>947.2</v>
      </c>
      <c r="I64" s="231">
        <v>963.80000000000018</v>
      </c>
      <c r="J64" s="231">
        <v>973.65000000000009</v>
      </c>
      <c r="K64" s="230">
        <v>953.95</v>
      </c>
      <c r="L64" s="230">
        <v>927.5</v>
      </c>
      <c r="M64" s="230">
        <v>3.1767300000000001</v>
      </c>
      <c r="N64" s="1"/>
      <c r="O64" s="1"/>
    </row>
    <row r="65" spans="1:15" ht="12.75" customHeight="1">
      <c r="A65" s="213">
        <v>56</v>
      </c>
      <c r="B65" s="216" t="s">
        <v>246</v>
      </c>
      <c r="C65" s="230">
        <v>293.7</v>
      </c>
      <c r="D65" s="231">
        <v>293.01666666666665</v>
      </c>
      <c r="E65" s="231">
        <v>291.33333333333331</v>
      </c>
      <c r="F65" s="231">
        <v>288.96666666666664</v>
      </c>
      <c r="G65" s="231">
        <v>287.2833333333333</v>
      </c>
      <c r="H65" s="231">
        <v>295.38333333333333</v>
      </c>
      <c r="I65" s="231">
        <v>297.06666666666672</v>
      </c>
      <c r="J65" s="231">
        <v>299.43333333333334</v>
      </c>
      <c r="K65" s="230">
        <v>294.7</v>
      </c>
      <c r="L65" s="230">
        <v>290.64999999999998</v>
      </c>
      <c r="M65" s="230">
        <v>13.988060000000001</v>
      </c>
      <c r="N65" s="1"/>
      <c r="O65" s="1"/>
    </row>
    <row r="66" spans="1:15" ht="12.75" customHeight="1">
      <c r="A66" s="213">
        <v>57</v>
      </c>
      <c r="B66" s="216" t="s">
        <v>92</v>
      </c>
      <c r="C66" s="230">
        <v>1559.9</v>
      </c>
      <c r="D66" s="231">
        <v>1542.6333333333332</v>
      </c>
      <c r="E66" s="231">
        <v>1521.2666666666664</v>
      </c>
      <c r="F66" s="231">
        <v>1482.6333333333332</v>
      </c>
      <c r="G66" s="231">
        <v>1461.2666666666664</v>
      </c>
      <c r="H66" s="231">
        <v>1581.2666666666664</v>
      </c>
      <c r="I66" s="231">
        <v>1602.6333333333332</v>
      </c>
      <c r="J66" s="231">
        <v>1641.2666666666664</v>
      </c>
      <c r="K66" s="230">
        <v>1564</v>
      </c>
      <c r="L66" s="230">
        <v>1504</v>
      </c>
      <c r="M66" s="230">
        <v>12.330880000000001</v>
      </c>
      <c r="N66" s="1"/>
      <c r="O66" s="1"/>
    </row>
    <row r="67" spans="1:15" ht="12.75" customHeight="1">
      <c r="A67" s="213">
        <v>58</v>
      </c>
      <c r="B67" s="216" t="s">
        <v>97</v>
      </c>
      <c r="C67" s="230">
        <v>414.45</v>
      </c>
      <c r="D67" s="231">
        <v>417.38333333333338</v>
      </c>
      <c r="E67" s="231">
        <v>409.66666666666674</v>
      </c>
      <c r="F67" s="231">
        <v>404.88333333333338</v>
      </c>
      <c r="G67" s="231">
        <v>397.16666666666674</v>
      </c>
      <c r="H67" s="231">
        <v>422.16666666666674</v>
      </c>
      <c r="I67" s="231">
        <v>429.88333333333333</v>
      </c>
      <c r="J67" s="231">
        <v>434.66666666666674</v>
      </c>
      <c r="K67" s="230">
        <v>425.1</v>
      </c>
      <c r="L67" s="230">
        <v>412.6</v>
      </c>
      <c r="M67" s="230">
        <v>42.858359999999998</v>
      </c>
      <c r="N67" s="1"/>
      <c r="O67" s="1"/>
    </row>
    <row r="68" spans="1:15" ht="12.75" customHeight="1">
      <c r="A68" s="213">
        <v>59</v>
      </c>
      <c r="B68" s="216" t="s">
        <v>93</v>
      </c>
      <c r="C68" s="230">
        <v>525.29999999999995</v>
      </c>
      <c r="D68" s="231">
        <v>523.44999999999993</v>
      </c>
      <c r="E68" s="231">
        <v>520.64999999999986</v>
      </c>
      <c r="F68" s="231">
        <v>515.99999999999989</v>
      </c>
      <c r="G68" s="231">
        <v>513.19999999999982</v>
      </c>
      <c r="H68" s="231">
        <v>528.09999999999991</v>
      </c>
      <c r="I68" s="231">
        <v>530.89999999999986</v>
      </c>
      <c r="J68" s="231">
        <v>535.54999999999995</v>
      </c>
      <c r="K68" s="230">
        <v>526.25</v>
      </c>
      <c r="L68" s="230">
        <v>518.79999999999995</v>
      </c>
      <c r="M68" s="230">
        <v>26.882380000000001</v>
      </c>
      <c r="N68" s="1"/>
      <c r="O68" s="1"/>
    </row>
    <row r="69" spans="1:15" ht="12.75" customHeight="1">
      <c r="A69" s="213">
        <v>60</v>
      </c>
      <c r="B69" s="216" t="s">
        <v>247</v>
      </c>
      <c r="C69" s="230">
        <v>1988.95</v>
      </c>
      <c r="D69" s="231">
        <v>2008.8333333333333</v>
      </c>
      <c r="E69" s="231">
        <v>1957.6666666666665</v>
      </c>
      <c r="F69" s="231">
        <v>1926.3833333333332</v>
      </c>
      <c r="G69" s="231">
        <v>1875.2166666666665</v>
      </c>
      <c r="H69" s="231">
        <v>2040.1166666666666</v>
      </c>
      <c r="I69" s="231">
        <v>2091.2833333333328</v>
      </c>
      <c r="J69" s="231">
        <v>2122.5666666666666</v>
      </c>
      <c r="K69" s="230">
        <v>2060</v>
      </c>
      <c r="L69" s="230">
        <v>1977.55</v>
      </c>
      <c r="M69" s="230">
        <v>6.5883500000000002</v>
      </c>
      <c r="N69" s="1"/>
      <c r="O69" s="1"/>
    </row>
    <row r="70" spans="1:15" ht="12.75" customHeight="1">
      <c r="A70" s="213">
        <v>61</v>
      </c>
      <c r="B70" s="216" t="s">
        <v>94</v>
      </c>
      <c r="C70" s="230">
        <v>1837.5</v>
      </c>
      <c r="D70" s="231">
        <v>1845.0666666666666</v>
      </c>
      <c r="E70" s="231">
        <v>1827.4333333333332</v>
      </c>
      <c r="F70" s="231">
        <v>1817.3666666666666</v>
      </c>
      <c r="G70" s="231">
        <v>1799.7333333333331</v>
      </c>
      <c r="H70" s="231">
        <v>1855.1333333333332</v>
      </c>
      <c r="I70" s="231">
        <v>1872.7666666666664</v>
      </c>
      <c r="J70" s="231">
        <v>1882.8333333333333</v>
      </c>
      <c r="K70" s="230">
        <v>1862.7</v>
      </c>
      <c r="L70" s="230">
        <v>1835</v>
      </c>
      <c r="M70" s="230">
        <v>1.28975</v>
      </c>
      <c r="N70" s="1"/>
      <c r="O70" s="1"/>
    </row>
    <row r="71" spans="1:15" ht="12.75" customHeight="1">
      <c r="A71" s="213">
        <v>62</v>
      </c>
      <c r="B71" s="216" t="s">
        <v>843</v>
      </c>
      <c r="C71" s="230">
        <v>337.1</v>
      </c>
      <c r="D71" s="231">
        <v>335.66666666666669</v>
      </c>
      <c r="E71" s="231">
        <v>329.23333333333335</v>
      </c>
      <c r="F71" s="231">
        <v>321.36666666666667</v>
      </c>
      <c r="G71" s="231">
        <v>314.93333333333334</v>
      </c>
      <c r="H71" s="231">
        <v>343.53333333333336</v>
      </c>
      <c r="I71" s="231">
        <v>349.96666666666664</v>
      </c>
      <c r="J71" s="231">
        <v>357.83333333333337</v>
      </c>
      <c r="K71" s="230">
        <v>342.1</v>
      </c>
      <c r="L71" s="230">
        <v>327.8</v>
      </c>
      <c r="M71" s="230">
        <v>20.459810000000001</v>
      </c>
      <c r="N71" s="1"/>
      <c r="O71" s="1"/>
    </row>
    <row r="72" spans="1:15" ht="12.75" customHeight="1">
      <c r="A72" s="213">
        <v>63</v>
      </c>
      <c r="B72" s="216" t="s">
        <v>95</v>
      </c>
      <c r="C72" s="230">
        <v>3203.1</v>
      </c>
      <c r="D72" s="231">
        <v>3244.65</v>
      </c>
      <c r="E72" s="231">
        <v>3152.3</v>
      </c>
      <c r="F72" s="231">
        <v>3101.5</v>
      </c>
      <c r="G72" s="231">
        <v>3009.15</v>
      </c>
      <c r="H72" s="231">
        <v>3295.4500000000003</v>
      </c>
      <c r="I72" s="231">
        <v>3387.7999999999997</v>
      </c>
      <c r="J72" s="231">
        <v>3438.6000000000004</v>
      </c>
      <c r="K72" s="230">
        <v>3337</v>
      </c>
      <c r="L72" s="230">
        <v>3193.85</v>
      </c>
      <c r="M72" s="230">
        <v>10.41887</v>
      </c>
      <c r="N72" s="1"/>
      <c r="O72" s="1"/>
    </row>
    <row r="73" spans="1:15" ht="12.75" customHeight="1">
      <c r="A73" s="213">
        <v>64</v>
      </c>
      <c r="B73" s="216" t="s">
        <v>249</v>
      </c>
      <c r="C73" s="230">
        <v>2987.55</v>
      </c>
      <c r="D73" s="231">
        <v>2999.8333333333335</v>
      </c>
      <c r="E73" s="231">
        <v>2970.2666666666669</v>
      </c>
      <c r="F73" s="231">
        <v>2952.9833333333336</v>
      </c>
      <c r="G73" s="231">
        <v>2923.416666666667</v>
      </c>
      <c r="H73" s="231">
        <v>3017.1166666666668</v>
      </c>
      <c r="I73" s="231">
        <v>3046.6833333333334</v>
      </c>
      <c r="J73" s="231">
        <v>3063.9666666666667</v>
      </c>
      <c r="K73" s="230">
        <v>3029.4</v>
      </c>
      <c r="L73" s="230">
        <v>2982.55</v>
      </c>
      <c r="M73" s="230">
        <v>3.4767899999999998</v>
      </c>
      <c r="N73" s="1"/>
      <c r="O73" s="1"/>
    </row>
    <row r="74" spans="1:15" ht="12.75" customHeight="1">
      <c r="A74" s="213">
        <v>65</v>
      </c>
      <c r="B74" s="216" t="s">
        <v>143</v>
      </c>
      <c r="C74" s="230">
        <v>1903</v>
      </c>
      <c r="D74" s="231">
        <v>1897.7</v>
      </c>
      <c r="E74" s="231">
        <v>1885.4</v>
      </c>
      <c r="F74" s="231">
        <v>1867.8</v>
      </c>
      <c r="G74" s="231">
        <v>1855.5</v>
      </c>
      <c r="H74" s="231">
        <v>1915.3000000000002</v>
      </c>
      <c r="I74" s="231">
        <v>1927.6</v>
      </c>
      <c r="J74" s="231">
        <v>1945.2000000000003</v>
      </c>
      <c r="K74" s="230">
        <v>1910</v>
      </c>
      <c r="L74" s="230">
        <v>1880.1</v>
      </c>
      <c r="M74" s="230">
        <v>1.3810899999999999</v>
      </c>
      <c r="N74" s="1"/>
      <c r="O74" s="1"/>
    </row>
    <row r="75" spans="1:15" ht="12.75" customHeight="1">
      <c r="A75" s="213">
        <v>66</v>
      </c>
      <c r="B75" s="216" t="s">
        <v>98</v>
      </c>
      <c r="C75" s="230">
        <v>4858.2</v>
      </c>
      <c r="D75" s="231">
        <v>4865.4833333333336</v>
      </c>
      <c r="E75" s="231">
        <v>4814.9666666666672</v>
      </c>
      <c r="F75" s="231">
        <v>4771.7333333333336</v>
      </c>
      <c r="G75" s="231">
        <v>4721.2166666666672</v>
      </c>
      <c r="H75" s="231">
        <v>4908.7166666666672</v>
      </c>
      <c r="I75" s="231">
        <v>4959.2333333333336</v>
      </c>
      <c r="J75" s="231">
        <v>5002.4666666666672</v>
      </c>
      <c r="K75" s="230">
        <v>4916</v>
      </c>
      <c r="L75" s="230">
        <v>4822.25</v>
      </c>
      <c r="M75" s="230">
        <v>6.3517000000000001</v>
      </c>
      <c r="N75" s="1"/>
      <c r="O75" s="1"/>
    </row>
    <row r="76" spans="1:15" ht="12.75" customHeight="1">
      <c r="A76" s="213">
        <v>67</v>
      </c>
      <c r="B76" s="216" t="s">
        <v>99</v>
      </c>
      <c r="C76" s="230">
        <v>3246.95</v>
      </c>
      <c r="D76" s="231">
        <v>3258.5666666666671</v>
      </c>
      <c r="E76" s="231">
        <v>3208.4333333333343</v>
      </c>
      <c r="F76" s="231">
        <v>3169.9166666666674</v>
      </c>
      <c r="G76" s="231">
        <v>3119.7833333333347</v>
      </c>
      <c r="H76" s="231">
        <v>3297.0833333333339</v>
      </c>
      <c r="I76" s="231">
        <v>3347.2166666666662</v>
      </c>
      <c r="J76" s="231">
        <v>3385.7333333333336</v>
      </c>
      <c r="K76" s="230">
        <v>3308.7</v>
      </c>
      <c r="L76" s="230">
        <v>3220.05</v>
      </c>
      <c r="M76" s="230">
        <v>4.8367100000000001</v>
      </c>
      <c r="N76" s="1"/>
      <c r="O76" s="1"/>
    </row>
    <row r="77" spans="1:15" ht="12.75" customHeight="1">
      <c r="A77" s="213">
        <v>68</v>
      </c>
      <c r="B77" s="216" t="s">
        <v>250</v>
      </c>
      <c r="C77" s="230">
        <v>362.95</v>
      </c>
      <c r="D77" s="231">
        <v>364.18333333333334</v>
      </c>
      <c r="E77" s="231">
        <v>361.06666666666666</v>
      </c>
      <c r="F77" s="231">
        <v>359.18333333333334</v>
      </c>
      <c r="G77" s="231">
        <v>356.06666666666666</v>
      </c>
      <c r="H77" s="231">
        <v>366.06666666666666</v>
      </c>
      <c r="I77" s="231">
        <v>369.18333333333334</v>
      </c>
      <c r="J77" s="231">
        <v>371.06666666666666</v>
      </c>
      <c r="K77" s="230">
        <v>367.3</v>
      </c>
      <c r="L77" s="230">
        <v>362.3</v>
      </c>
      <c r="M77" s="230">
        <v>1.89323</v>
      </c>
      <c r="N77" s="1"/>
      <c r="O77" s="1"/>
    </row>
    <row r="78" spans="1:15" ht="12.75" customHeight="1">
      <c r="A78" s="213">
        <v>69</v>
      </c>
      <c r="B78" s="216" t="s">
        <v>100</v>
      </c>
      <c r="C78" s="230">
        <v>1982.45</v>
      </c>
      <c r="D78" s="231">
        <v>1989.1499999999999</v>
      </c>
      <c r="E78" s="231">
        <v>1968.2999999999997</v>
      </c>
      <c r="F78" s="231">
        <v>1954.1499999999999</v>
      </c>
      <c r="G78" s="231">
        <v>1933.2999999999997</v>
      </c>
      <c r="H78" s="231">
        <v>2003.2999999999997</v>
      </c>
      <c r="I78" s="231">
        <v>2024.1499999999996</v>
      </c>
      <c r="J78" s="231">
        <v>2038.2999999999997</v>
      </c>
      <c r="K78" s="230">
        <v>2010</v>
      </c>
      <c r="L78" s="230">
        <v>1975</v>
      </c>
      <c r="M78" s="230">
        <v>2.5515300000000001</v>
      </c>
      <c r="N78" s="1"/>
      <c r="O78" s="1"/>
    </row>
    <row r="79" spans="1:15" ht="12.75" customHeight="1">
      <c r="A79" s="213">
        <v>70</v>
      </c>
      <c r="B79" s="216" t="s">
        <v>803</v>
      </c>
      <c r="C79" s="230">
        <v>123.75</v>
      </c>
      <c r="D79" s="231">
        <v>124</v>
      </c>
      <c r="E79" s="231">
        <v>123.25</v>
      </c>
      <c r="F79" s="231">
        <v>122.75</v>
      </c>
      <c r="G79" s="231">
        <v>122</v>
      </c>
      <c r="H79" s="231">
        <v>124.5</v>
      </c>
      <c r="I79" s="231">
        <v>125.25</v>
      </c>
      <c r="J79" s="231">
        <v>125.75</v>
      </c>
      <c r="K79" s="230">
        <v>124.75</v>
      </c>
      <c r="L79" s="230">
        <v>123.5</v>
      </c>
      <c r="M79" s="230">
        <v>37.136499999999998</v>
      </c>
      <c r="N79" s="1"/>
      <c r="O79" s="1"/>
    </row>
    <row r="80" spans="1:15" ht="12.75" customHeight="1">
      <c r="A80" s="213">
        <v>71</v>
      </c>
      <c r="B80" s="216" t="s">
        <v>102</v>
      </c>
      <c r="C80" s="230">
        <v>132.30000000000001</v>
      </c>
      <c r="D80" s="231">
        <v>132.20000000000002</v>
      </c>
      <c r="E80" s="231">
        <v>131.50000000000003</v>
      </c>
      <c r="F80" s="231">
        <v>130.70000000000002</v>
      </c>
      <c r="G80" s="231">
        <v>130.00000000000003</v>
      </c>
      <c r="H80" s="231">
        <v>133.00000000000003</v>
      </c>
      <c r="I80" s="231">
        <v>133.70000000000002</v>
      </c>
      <c r="J80" s="231">
        <v>134.50000000000003</v>
      </c>
      <c r="K80" s="230">
        <v>132.9</v>
      </c>
      <c r="L80" s="230">
        <v>131.4</v>
      </c>
      <c r="M80" s="230">
        <v>74.677130000000005</v>
      </c>
      <c r="N80" s="1"/>
      <c r="O80" s="1"/>
    </row>
    <row r="81" spans="1:15" ht="12.75" customHeight="1">
      <c r="A81" s="213">
        <v>72</v>
      </c>
      <c r="B81" s="216" t="s">
        <v>252</v>
      </c>
      <c r="C81" s="230">
        <v>265.45</v>
      </c>
      <c r="D81" s="231">
        <v>266.48333333333335</v>
      </c>
      <c r="E81" s="231">
        <v>263.26666666666671</v>
      </c>
      <c r="F81" s="231">
        <v>261.08333333333337</v>
      </c>
      <c r="G81" s="231">
        <v>257.86666666666673</v>
      </c>
      <c r="H81" s="231">
        <v>268.66666666666669</v>
      </c>
      <c r="I81" s="231">
        <v>271.88333333333338</v>
      </c>
      <c r="J81" s="231">
        <v>274.06666666666666</v>
      </c>
      <c r="K81" s="230">
        <v>269.7</v>
      </c>
      <c r="L81" s="230">
        <v>264.3</v>
      </c>
      <c r="M81" s="230">
        <v>4.3707900000000004</v>
      </c>
      <c r="N81" s="1"/>
      <c r="O81" s="1"/>
    </row>
    <row r="82" spans="1:15" ht="12.75" customHeight="1">
      <c r="A82" s="213">
        <v>73</v>
      </c>
      <c r="B82" s="216" t="s">
        <v>103</v>
      </c>
      <c r="C82" s="230">
        <v>108.7</v>
      </c>
      <c r="D82" s="231">
        <v>108.8</v>
      </c>
      <c r="E82" s="231">
        <v>108.14999999999999</v>
      </c>
      <c r="F82" s="231">
        <v>107.6</v>
      </c>
      <c r="G82" s="231">
        <v>106.94999999999999</v>
      </c>
      <c r="H82" s="231">
        <v>109.35</v>
      </c>
      <c r="I82" s="231">
        <v>110</v>
      </c>
      <c r="J82" s="231">
        <v>110.55</v>
      </c>
      <c r="K82" s="230">
        <v>109.45</v>
      </c>
      <c r="L82" s="230">
        <v>108.25</v>
      </c>
      <c r="M82" s="230">
        <v>123.45493999999999</v>
      </c>
      <c r="N82" s="1"/>
      <c r="O82" s="1"/>
    </row>
    <row r="83" spans="1:15" ht="12.75" customHeight="1">
      <c r="A83" s="213">
        <v>74</v>
      </c>
      <c r="B83" s="216" t="s">
        <v>253</v>
      </c>
      <c r="C83" s="230">
        <v>1364.45</v>
      </c>
      <c r="D83" s="231">
        <v>1376.1499999999999</v>
      </c>
      <c r="E83" s="231">
        <v>1335.3499999999997</v>
      </c>
      <c r="F83" s="231">
        <v>1306.2499999999998</v>
      </c>
      <c r="G83" s="231">
        <v>1265.4499999999996</v>
      </c>
      <c r="H83" s="231">
        <v>1405.2499999999998</v>
      </c>
      <c r="I83" s="231">
        <v>1446.05</v>
      </c>
      <c r="J83" s="231">
        <v>1475.1499999999999</v>
      </c>
      <c r="K83" s="230">
        <v>1416.95</v>
      </c>
      <c r="L83" s="230">
        <v>1347.05</v>
      </c>
      <c r="M83" s="230">
        <v>28.18412</v>
      </c>
      <c r="N83" s="1"/>
      <c r="O83" s="1"/>
    </row>
    <row r="84" spans="1:15" ht="12.75" customHeight="1">
      <c r="A84" s="213">
        <v>75</v>
      </c>
      <c r="B84" s="216" t="s">
        <v>107</v>
      </c>
      <c r="C84" s="230">
        <v>975.15</v>
      </c>
      <c r="D84" s="231">
        <v>972.31666666666661</v>
      </c>
      <c r="E84" s="231">
        <v>967.33333333333326</v>
      </c>
      <c r="F84" s="231">
        <v>959.51666666666665</v>
      </c>
      <c r="G84" s="231">
        <v>954.5333333333333</v>
      </c>
      <c r="H84" s="231">
        <v>980.13333333333321</v>
      </c>
      <c r="I84" s="231">
        <v>985.11666666666656</v>
      </c>
      <c r="J84" s="231">
        <v>992.93333333333317</v>
      </c>
      <c r="K84" s="230">
        <v>977.3</v>
      </c>
      <c r="L84" s="230">
        <v>964.5</v>
      </c>
      <c r="M84" s="230">
        <v>6.2881099999999996</v>
      </c>
      <c r="N84" s="1"/>
      <c r="O84" s="1"/>
    </row>
    <row r="85" spans="1:15" ht="12.75" customHeight="1">
      <c r="A85" s="213">
        <v>76</v>
      </c>
      <c r="B85" s="216" t="s">
        <v>108</v>
      </c>
      <c r="C85" s="230">
        <v>1279.45</v>
      </c>
      <c r="D85" s="231">
        <v>1281.9666666666667</v>
      </c>
      <c r="E85" s="231">
        <v>1267.0833333333335</v>
      </c>
      <c r="F85" s="231">
        <v>1254.7166666666667</v>
      </c>
      <c r="G85" s="231">
        <v>1239.8333333333335</v>
      </c>
      <c r="H85" s="231">
        <v>1294.3333333333335</v>
      </c>
      <c r="I85" s="231">
        <v>1309.2166666666667</v>
      </c>
      <c r="J85" s="231">
        <v>1321.5833333333335</v>
      </c>
      <c r="K85" s="230">
        <v>1296.8499999999999</v>
      </c>
      <c r="L85" s="230">
        <v>1269.5999999999999</v>
      </c>
      <c r="M85" s="230">
        <v>3.38395</v>
      </c>
      <c r="N85" s="1"/>
      <c r="O85" s="1"/>
    </row>
    <row r="86" spans="1:15" ht="12.75" customHeight="1">
      <c r="A86" s="213">
        <v>77</v>
      </c>
      <c r="B86" s="216" t="s">
        <v>110</v>
      </c>
      <c r="C86" s="230">
        <v>1687.45</v>
      </c>
      <c r="D86" s="231">
        <v>1688.5833333333333</v>
      </c>
      <c r="E86" s="231">
        <v>1678.8666666666666</v>
      </c>
      <c r="F86" s="231">
        <v>1670.2833333333333</v>
      </c>
      <c r="G86" s="231">
        <v>1660.5666666666666</v>
      </c>
      <c r="H86" s="231">
        <v>1697.1666666666665</v>
      </c>
      <c r="I86" s="231">
        <v>1706.8833333333332</v>
      </c>
      <c r="J86" s="231">
        <v>1715.4666666666665</v>
      </c>
      <c r="K86" s="230">
        <v>1698.3</v>
      </c>
      <c r="L86" s="230">
        <v>1680</v>
      </c>
      <c r="M86" s="230">
        <v>1.98674</v>
      </c>
      <c r="N86" s="1"/>
      <c r="O86" s="1"/>
    </row>
    <row r="87" spans="1:15" ht="12.75" customHeight="1">
      <c r="A87" s="213">
        <v>78</v>
      </c>
      <c r="B87" s="216" t="s">
        <v>111</v>
      </c>
      <c r="C87" s="230">
        <v>461.4</v>
      </c>
      <c r="D87" s="231">
        <v>462.5</v>
      </c>
      <c r="E87" s="231">
        <v>458.35</v>
      </c>
      <c r="F87" s="231">
        <v>455.3</v>
      </c>
      <c r="G87" s="231">
        <v>451.15000000000003</v>
      </c>
      <c r="H87" s="231">
        <v>465.55</v>
      </c>
      <c r="I87" s="231">
        <v>469.7</v>
      </c>
      <c r="J87" s="231">
        <v>472.75</v>
      </c>
      <c r="K87" s="230">
        <v>466.65</v>
      </c>
      <c r="L87" s="230">
        <v>459.45</v>
      </c>
      <c r="M87" s="230">
        <v>8.2797499999999999</v>
      </c>
      <c r="N87" s="1"/>
      <c r="O87" s="1"/>
    </row>
    <row r="88" spans="1:15" ht="12.75" customHeight="1">
      <c r="A88" s="213">
        <v>79</v>
      </c>
      <c r="B88" s="216" t="s">
        <v>256</v>
      </c>
      <c r="C88" s="230">
        <v>263.55</v>
      </c>
      <c r="D88" s="231">
        <v>264.05</v>
      </c>
      <c r="E88" s="231">
        <v>261.5</v>
      </c>
      <c r="F88" s="231">
        <v>259.45</v>
      </c>
      <c r="G88" s="231">
        <v>256.89999999999998</v>
      </c>
      <c r="H88" s="231">
        <v>266.10000000000002</v>
      </c>
      <c r="I88" s="231">
        <v>268.65000000000009</v>
      </c>
      <c r="J88" s="231">
        <v>270.70000000000005</v>
      </c>
      <c r="K88" s="230">
        <v>266.60000000000002</v>
      </c>
      <c r="L88" s="230">
        <v>262</v>
      </c>
      <c r="M88" s="230">
        <v>2.5903999999999998</v>
      </c>
      <c r="N88" s="1"/>
      <c r="O88" s="1"/>
    </row>
    <row r="89" spans="1:15" ht="12.75" customHeight="1">
      <c r="A89" s="213">
        <v>80</v>
      </c>
      <c r="B89" s="216" t="s">
        <v>113</v>
      </c>
      <c r="C89" s="230">
        <v>1037.5</v>
      </c>
      <c r="D89" s="231">
        <v>1038.8499999999999</v>
      </c>
      <c r="E89" s="231">
        <v>1030.4999999999998</v>
      </c>
      <c r="F89" s="231">
        <v>1023.4999999999998</v>
      </c>
      <c r="G89" s="231">
        <v>1015.1499999999996</v>
      </c>
      <c r="H89" s="231">
        <v>1045.8499999999999</v>
      </c>
      <c r="I89" s="231">
        <v>1054.2000000000003</v>
      </c>
      <c r="J89" s="231">
        <v>1061.2</v>
      </c>
      <c r="K89" s="230">
        <v>1047.2</v>
      </c>
      <c r="L89" s="230">
        <v>1031.8499999999999</v>
      </c>
      <c r="M89" s="230">
        <v>30.575600000000001</v>
      </c>
      <c r="N89" s="1"/>
      <c r="O89" s="1"/>
    </row>
    <row r="90" spans="1:15" ht="12.75" customHeight="1">
      <c r="A90" s="213">
        <v>81</v>
      </c>
      <c r="B90" s="216" t="s">
        <v>115</v>
      </c>
      <c r="C90" s="230">
        <v>1774.2</v>
      </c>
      <c r="D90" s="231">
        <v>1771.5833333333333</v>
      </c>
      <c r="E90" s="231">
        <v>1765.1666666666665</v>
      </c>
      <c r="F90" s="231">
        <v>1756.1333333333332</v>
      </c>
      <c r="G90" s="231">
        <v>1749.7166666666665</v>
      </c>
      <c r="H90" s="231">
        <v>1780.6166666666666</v>
      </c>
      <c r="I90" s="231">
        <v>1787.0333333333331</v>
      </c>
      <c r="J90" s="231">
        <v>1796.0666666666666</v>
      </c>
      <c r="K90" s="230">
        <v>1778</v>
      </c>
      <c r="L90" s="230">
        <v>1762.55</v>
      </c>
      <c r="M90" s="230">
        <v>1.92418</v>
      </c>
      <c r="N90" s="1"/>
      <c r="O90" s="1"/>
    </row>
    <row r="91" spans="1:15" ht="12.75" customHeight="1">
      <c r="A91" s="213">
        <v>82</v>
      </c>
      <c r="B91" s="216" t="s">
        <v>116</v>
      </c>
      <c r="C91" s="230">
        <v>1671.9</v>
      </c>
      <c r="D91" s="231">
        <v>1671.9166666666667</v>
      </c>
      <c r="E91" s="231">
        <v>1666.3833333333334</v>
      </c>
      <c r="F91" s="231">
        <v>1660.8666666666668</v>
      </c>
      <c r="G91" s="231">
        <v>1655.3333333333335</v>
      </c>
      <c r="H91" s="231">
        <v>1677.4333333333334</v>
      </c>
      <c r="I91" s="231">
        <v>1682.9666666666667</v>
      </c>
      <c r="J91" s="231">
        <v>1688.4833333333333</v>
      </c>
      <c r="K91" s="230">
        <v>1677.45</v>
      </c>
      <c r="L91" s="230">
        <v>1666.4</v>
      </c>
      <c r="M91" s="230">
        <v>164.61358000000001</v>
      </c>
      <c r="N91" s="1"/>
      <c r="O91" s="1"/>
    </row>
    <row r="92" spans="1:15" ht="12.75" customHeight="1">
      <c r="A92" s="213">
        <v>83</v>
      </c>
      <c r="B92" s="216" t="s">
        <v>117</v>
      </c>
      <c r="C92" s="230">
        <v>530.25</v>
      </c>
      <c r="D92" s="231">
        <v>528.21666666666658</v>
      </c>
      <c r="E92" s="231">
        <v>524.83333333333314</v>
      </c>
      <c r="F92" s="231">
        <v>519.41666666666652</v>
      </c>
      <c r="G92" s="231">
        <v>516.03333333333308</v>
      </c>
      <c r="H92" s="231">
        <v>533.63333333333321</v>
      </c>
      <c r="I92" s="231">
        <v>537.01666666666665</v>
      </c>
      <c r="J92" s="231">
        <v>542.43333333333328</v>
      </c>
      <c r="K92" s="230">
        <v>531.6</v>
      </c>
      <c r="L92" s="230">
        <v>522.79999999999995</v>
      </c>
      <c r="M92" s="230">
        <v>15.61641</v>
      </c>
      <c r="N92" s="1"/>
      <c r="O92" s="1"/>
    </row>
    <row r="93" spans="1:15" ht="12.75" customHeight="1">
      <c r="A93" s="213">
        <v>84</v>
      </c>
      <c r="B93" s="216" t="s">
        <v>112</v>
      </c>
      <c r="C93" s="230">
        <v>1205.8499999999999</v>
      </c>
      <c r="D93" s="231">
        <v>1210.8500000000001</v>
      </c>
      <c r="E93" s="231">
        <v>1196.7000000000003</v>
      </c>
      <c r="F93" s="231">
        <v>1187.5500000000002</v>
      </c>
      <c r="G93" s="231">
        <v>1173.4000000000003</v>
      </c>
      <c r="H93" s="231">
        <v>1220.0000000000002</v>
      </c>
      <c r="I93" s="231">
        <v>1234.1500000000003</v>
      </c>
      <c r="J93" s="231">
        <v>1243.3000000000002</v>
      </c>
      <c r="K93" s="230">
        <v>1225</v>
      </c>
      <c r="L93" s="230">
        <v>1201.7</v>
      </c>
      <c r="M93" s="230">
        <v>5.7238699999999998</v>
      </c>
      <c r="N93" s="1"/>
      <c r="O93" s="1"/>
    </row>
    <row r="94" spans="1:15" ht="12.75" customHeight="1">
      <c r="A94" s="213">
        <v>85</v>
      </c>
      <c r="B94" s="216" t="s">
        <v>118</v>
      </c>
      <c r="C94" s="230">
        <v>2448.5500000000002</v>
      </c>
      <c r="D94" s="231">
        <v>2447.5499999999997</v>
      </c>
      <c r="E94" s="231">
        <v>2432.8499999999995</v>
      </c>
      <c r="F94" s="231">
        <v>2417.1499999999996</v>
      </c>
      <c r="G94" s="231">
        <v>2402.4499999999994</v>
      </c>
      <c r="H94" s="231">
        <v>2463.2499999999995</v>
      </c>
      <c r="I94" s="231">
        <v>2477.9499999999994</v>
      </c>
      <c r="J94" s="231">
        <v>2493.6499999999996</v>
      </c>
      <c r="K94" s="230">
        <v>2462.25</v>
      </c>
      <c r="L94" s="230">
        <v>2431.85</v>
      </c>
      <c r="M94" s="230">
        <v>3.1531400000000001</v>
      </c>
      <c r="N94" s="1"/>
      <c r="O94" s="1"/>
    </row>
    <row r="95" spans="1:15" ht="12.75" customHeight="1">
      <c r="A95" s="213">
        <v>86</v>
      </c>
      <c r="B95" s="216" t="s">
        <v>120</v>
      </c>
      <c r="C95" s="230">
        <v>429.85</v>
      </c>
      <c r="D95" s="231">
        <v>431.2</v>
      </c>
      <c r="E95" s="231">
        <v>426.7</v>
      </c>
      <c r="F95" s="231">
        <v>423.55</v>
      </c>
      <c r="G95" s="231">
        <v>419.05</v>
      </c>
      <c r="H95" s="231">
        <v>434.34999999999997</v>
      </c>
      <c r="I95" s="231">
        <v>438.84999999999997</v>
      </c>
      <c r="J95" s="231">
        <v>441.99999999999994</v>
      </c>
      <c r="K95" s="230">
        <v>435.7</v>
      </c>
      <c r="L95" s="230">
        <v>428.05</v>
      </c>
      <c r="M95" s="230">
        <v>38.301180000000002</v>
      </c>
      <c r="N95" s="1"/>
      <c r="O95" s="1"/>
    </row>
    <row r="96" spans="1:15" ht="12.75" customHeight="1">
      <c r="A96" s="213">
        <v>87</v>
      </c>
      <c r="B96" s="216" t="s">
        <v>257</v>
      </c>
      <c r="C96" s="230">
        <v>2776.15</v>
      </c>
      <c r="D96" s="231">
        <v>2794.0166666666664</v>
      </c>
      <c r="E96" s="231">
        <v>2750.6833333333329</v>
      </c>
      <c r="F96" s="231">
        <v>2725.2166666666667</v>
      </c>
      <c r="G96" s="231">
        <v>2681.8833333333332</v>
      </c>
      <c r="H96" s="231">
        <v>2819.4833333333327</v>
      </c>
      <c r="I96" s="231">
        <v>2862.8166666666666</v>
      </c>
      <c r="J96" s="231">
        <v>2888.2833333333324</v>
      </c>
      <c r="K96" s="230">
        <v>2837.35</v>
      </c>
      <c r="L96" s="230">
        <v>2768.55</v>
      </c>
      <c r="M96" s="230">
        <v>6.4666899999999998</v>
      </c>
      <c r="N96" s="1"/>
      <c r="O96" s="1"/>
    </row>
    <row r="97" spans="1:15" ht="12.75" customHeight="1">
      <c r="A97" s="213">
        <v>88</v>
      </c>
      <c r="B97" s="216" t="s">
        <v>121</v>
      </c>
      <c r="C97" s="230">
        <v>239.7</v>
      </c>
      <c r="D97" s="231">
        <v>240.35</v>
      </c>
      <c r="E97" s="231">
        <v>237.2</v>
      </c>
      <c r="F97" s="231">
        <v>234.7</v>
      </c>
      <c r="G97" s="231">
        <v>231.54999999999998</v>
      </c>
      <c r="H97" s="231">
        <v>242.85</v>
      </c>
      <c r="I97" s="231">
        <v>246.00000000000003</v>
      </c>
      <c r="J97" s="231">
        <v>248.5</v>
      </c>
      <c r="K97" s="230">
        <v>243.5</v>
      </c>
      <c r="L97" s="230">
        <v>237.85</v>
      </c>
      <c r="M97" s="230">
        <v>35.000729999999997</v>
      </c>
      <c r="N97" s="1"/>
      <c r="O97" s="1"/>
    </row>
    <row r="98" spans="1:15" ht="12.75" customHeight="1">
      <c r="A98" s="213">
        <v>89</v>
      </c>
      <c r="B98" s="216" t="s">
        <v>122</v>
      </c>
      <c r="C98" s="230">
        <v>2492.6</v>
      </c>
      <c r="D98" s="231">
        <v>2501.6666666666665</v>
      </c>
      <c r="E98" s="231">
        <v>2470.9333333333329</v>
      </c>
      <c r="F98" s="231">
        <v>2449.2666666666664</v>
      </c>
      <c r="G98" s="231">
        <v>2418.5333333333328</v>
      </c>
      <c r="H98" s="231">
        <v>2523.333333333333</v>
      </c>
      <c r="I98" s="231">
        <v>2554.0666666666666</v>
      </c>
      <c r="J98" s="231">
        <v>2575.7333333333331</v>
      </c>
      <c r="K98" s="230">
        <v>2532.4</v>
      </c>
      <c r="L98" s="230">
        <v>2480</v>
      </c>
      <c r="M98" s="230">
        <v>14.013640000000001</v>
      </c>
      <c r="N98" s="1"/>
      <c r="O98" s="1"/>
    </row>
    <row r="99" spans="1:15" ht="12.75" customHeight="1">
      <c r="A99" s="213">
        <v>90</v>
      </c>
      <c r="B99" s="216" t="s">
        <v>258</v>
      </c>
      <c r="C99" s="230">
        <v>327.55</v>
      </c>
      <c r="D99" s="231">
        <v>327.0333333333333</v>
      </c>
      <c r="E99" s="231">
        <v>325.56666666666661</v>
      </c>
      <c r="F99" s="231">
        <v>323.58333333333331</v>
      </c>
      <c r="G99" s="231">
        <v>322.11666666666662</v>
      </c>
      <c r="H99" s="231">
        <v>329.01666666666659</v>
      </c>
      <c r="I99" s="231">
        <v>330.48333333333329</v>
      </c>
      <c r="J99" s="231">
        <v>332.46666666666658</v>
      </c>
      <c r="K99" s="230">
        <v>328.5</v>
      </c>
      <c r="L99" s="230">
        <v>325.05</v>
      </c>
      <c r="M99" s="230">
        <v>7.9427399999999997</v>
      </c>
      <c r="N99" s="1"/>
      <c r="O99" s="1"/>
    </row>
    <row r="100" spans="1:15" ht="12.75" customHeight="1">
      <c r="A100" s="213">
        <v>91</v>
      </c>
      <c r="B100" s="216" t="s">
        <v>373</v>
      </c>
      <c r="C100" s="230">
        <v>36331.199999999997</v>
      </c>
      <c r="D100" s="231">
        <v>36110.400000000001</v>
      </c>
      <c r="E100" s="231">
        <v>35620.800000000003</v>
      </c>
      <c r="F100" s="231">
        <v>34910.400000000001</v>
      </c>
      <c r="G100" s="231">
        <v>34420.800000000003</v>
      </c>
      <c r="H100" s="231">
        <v>36820.800000000003</v>
      </c>
      <c r="I100" s="231">
        <v>37310.399999999994</v>
      </c>
      <c r="J100" s="231">
        <v>38020.800000000003</v>
      </c>
      <c r="K100" s="230">
        <v>36600</v>
      </c>
      <c r="L100" s="230">
        <v>35400</v>
      </c>
      <c r="M100" s="230">
        <v>4.8320000000000002E-2</v>
      </c>
      <c r="N100" s="1"/>
      <c r="O100" s="1"/>
    </row>
    <row r="101" spans="1:15" ht="12.75" customHeight="1">
      <c r="A101" s="213">
        <v>92</v>
      </c>
      <c r="B101" s="216" t="s">
        <v>114</v>
      </c>
      <c r="C101" s="230">
        <v>2743</v>
      </c>
      <c r="D101" s="231">
        <v>2743.3666666666668</v>
      </c>
      <c r="E101" s="231">
        <v>2730.1833333333334</v>
      </c>
      <c r="F101" s="231">
        <v>2717.3666666666668</v>
      </c>
      <c r="G101" s="231">
        <v>2704.1833333333334</v>
      </c>
      <c r="H101" s="231">
        <v>2756.1833333333334</v>
      </c>
      <c r="I101" s="231">
        <v>2769.3666666666668</v>
      </c>
      <c r="J101" s="231">
        <v>2782.1833333333334</v>
      </c>
      <c r="K101" s="230">
        <v>2756.55</v>
      </c>
      <c r="L101" s="230">
        <v>2730.55</v>
      </c>
      <c r="M101" s="230">
        <v>25.018930000000001</v>
      </c>
      <c r="N101" s="1"/>
      <c r="O101" s="1"/>
    </row>
    <row r="102" spans="1:15" ht="12.75" customHeight="1">
      <c r="A102" s="213">
        <v>93</v>
      </c>
      <c r="B102" s="216" t="s">
        <v>124</v>
      </c>
      <c r="C102" s="230">
        <v>894.4</v>
      </c>
      <c r="D102" s="231">
        <v>894.29999999999984</v>
      </c>
      <c r="E102" s="231">
        <v>889.29999999999973</v>
      </c>
      <c r="F102" s="231">
        <v>884.19999999999993</v>
      </c>
      <c r="G102" s="231">
        <v>879.19999999999982</v>
      </c>
      <c r="H102" s="231">
        <v>899.39999999999964</v>
      </c>
      <c r="I102" s="231">
        <v>904.39999999999986</v>
      </c>
      <c r="J102" s="231">
        <v>909.49999999999955</v>
      </c>
      <c r="K102" s="230">
        <v>899.3</v>
      </c>
      <c r="L102" s="230">
        <v>889.2</v>
      </c>
      <c r="M102" s="230">
        <v>169.99919</v>
      </c>
      <c r="N102" s="1"/>
      <c r="O102" s="1"/>
    </row>
    <row r="103" spans="1:15" ht="12.75" customHeight="1">
      <c r="A103" s="213">
        <v>94</v>
      </c>
      <c r="B103" s="216" t="s">
        <v>125</v>
      </c>
      <c r="C103" s="230">
        <v>1076.25</v>
      </c>
      <c r="D103" s="231">
        <v>1076.2</v>
      </c>
      <c r="E103" s="231">
        <v>1061.4000000000001</v>
      </c>
      <c r="F103" s="231">
        <v>1046.55</v>
      </c>
      <c r="G103" s="231">
        <v>1031.75</v>
      </c>
      <c r="H103" s="231">
        <v>1091.0500000000002</v>
      </c>
      <c r="I103" s="231">
        <v>1105.8499999999999</v>
      </c>
      <c r="J103" s="231">
        <v>1120.7000000000003</v>
      </c>
      <c r="K103" s="230">
        <v>1091</v>
      </c>
      <c r="L103" s="230">
        <v>1061.3499999999999</v>
      </c>
      <c r="M103" s="230">
        <v>6.6632899999999999</v>
      </c>
      <c r="N103" s="1"/>
      <c r="O103" s="1"/>
    </row>
    <row r="104" spans="1:15" ht="12.75" customHeight="1">
      <c r="A104" s="213">
        <v>95</v>
      </c>
      <c r="B104" s="216" t="s">
        <v>126</v>
      </c>
      <c r="C104" s="230">
        <v>455.7</v>
      </c>
      <c r="D104" s="231">
        <v>452.73333333333335</v>
      </c>
      <c r="E104" s="231">
        <v>444.4666666666667</v>
      </c>
      <c r="F104" s="231">
        <v>433.23333333333335</v>
      </c>
      <c r="G104" s="231">
        <v>424.9666666666667</v>
      </c>
      <c r="H104" s="231">
        <v>463.9666666666667</v>
      </c>
      <c r="I104" s="231">
        <v>472.23333333333335</v>
      </c>
      <c r="J104" s="231">
        <v>483.4666666666667</v>
      </c>
      <c r="K104" s="230">
        <v>461</v>
      </c>
      <c r="L104" s="230">
        <v>441.5</v>
      </c>
      <c r="M104" s="230">
        <v>43.220399999999998</v>
      </c>
      <c r="N104" s="1"/>
      <c r="O104" s="1"/>
    </row>
    <row r="105" spans="1:15" ht="12.75" customHeight="1">
      <c r="A105" s="213">
        <v>96</v>
      </c>
      <c r="B105" s="216" t="s">
        <v>259</v>
      </c>
      <c r="C105" s="230">
        <v>439.95</v>
      </c>
      <c r="D105" s="231">
        <v>440.2166666666667</v>
      </c>
      <c r="E105" s="231">
        <v>431.73333333333341</v>
      </c>
      <c r="F105" s="231">
        <v>423.51666666666671</v>
      </c>
      <c r="G105" s="231">
        <v>415.03333333333342</v>
      </c>
      <c r="H105" s="231">
        <v>448.43333333333339</v>
      </c>
      <c r="I105" s="231">
        <v>456.91666666666674</v>
      </c>
      <c r="J105" s="231">
        <v>465.13333333333338</v>
      </c>
      <c r="K105" s="230">
        <v>448.7</v>
      </c>
      <c r="L105" s="230">
        <v>432</v>
      </c>
      <c r="M105" s="230">
        <v>10.23179</v>
      </c>
      <c r="N105" s="1"/>
      <c r="O105" s="1"/>
    </row>
    <row r="106" spans="1:15" ht="12.75" customHeight="1">
      <c r="A106" s="213">
        <v>97</v>
      </c>
      <c r="B106" s="216" t="s">
        <v>128</v>
      </c>
      <c r="C106" s="230">
        <v>56.4</v>
      </c>
      <c r="D106" s="231">
        <v>56.633333333333326</v>
      </c>
      <c r="E106" s="231">
        <v>55.816666666666649</v>
      </c>
      <c r="F106" s="231">
        <v>55.23333333333332</v>
      </c>
      <c r="G106" s="231">
        <v>54.416666666666643</v>
      </c>
      <c r="H106" s="231">
        <v>57.216666666666654</v>
      </c>
      <c r="I106" s="231">
        <v>58.033333333333331</v>
      </c>
      <c r="J106" s="231">
        <v>58.61666666666666</v>
      </c>
      <c r="K106" s="230">
        <v>57.45</v>
      </c>
      <c r="L106" s="230">
        <v>56.05</v>
      </c>
      <c r="M106" s="230">
        <v>334.69015999999999</v>
      </c>
      <c r="N106" s="1"/>
      <c r="O106" s="1"/>
    </row>
    <row r="107" spans="1:15" ht="12.75" customHeight="1">
      <c r="A107" s="213">
        <v>98</v>
      </c>
      <c r="B107" s="216" t="s">
        <v>137</v>
      </c>
      <c r="C107" s="230">
        <v>400.3</v>
      </c>
      <c r="D107" s="231">
        <v>400.2166666666667</v>
      </c>
      <c r="E107" s="231">
        <v>397.78333333333342</v>
      </c>
      <c r="F107" s="231">
        <v>395.26666666666671</v>
      </c>
      <c r="G107" s="231">
        <v>392.83333333333343</v>
      </c>
      <c r="H107" s="231">
        <v>402.73333333333341</v>
      </c>
      <c r="I107" s="231">
        <v>405.16666666666669</v>
      </c>
      <c r="J107" s="231">
        <v>407.68333333333339</v>
      </c>
      <c r="K107" s="230">
        <v>402.65</v>
      </c>
      <c r="L107" s="230">
        <v>397.7</v>
      </c>
      <c r="M107" s="230">
        <v>66.677809999999994</v>
      </c>
      <c r="N107" s="1"/>
      <c r="O107" s="1"/>
    </row>
    <row r="108" spans="1:15" ht="12.75" customHeight="1">
      <c r="A108" s="213">
        <v>99</v>
      </c>
      <c r="B108" s="216" t="s">
        <v>260</v>
      </c>
      <c r="C108" s="230">
        <v>5408.2</v>
      </c>
      <c r="D108" s="231">
        <v>5430.55</v>
      </c>
      <c r="E108" s="231">
        <v>5377.9000000000005</v>
      </c>
      <c r="F108" s="231">
        <v>5347.6</v>
      </c>
      <c r="G108" s="231">
        <v>5294.9500000000007</v>
      </c>
      <c r="H108" s="231">
        <v>5460.85</v>
      </c>
      <c r="I108" s="231">
        <v>5513.5</v>
      </c>
      <c r="J108" s="231">
        <v>5543.8</v>
      </c>
      <c r="K108" s="230">
        <v>5483.2</v>
      </c>
      <c r="L108" s="230">
        <v>5400.25</v>
      </c>
      <c r="M108" s="230">
        <v>0.79622999999999999</v>
      </c>
      <c r="N108" s="1"/>
      <c r="O108" s="1"/>
    </row>
    <row r="109" spans="1:15" ht="12.75" customHeight="1">
      <c r="A109" s="213">
        <v>100</v>
      </c>
      <c r="B109" s="216" t="s">
        <v>385</v>
      </c>
      <c r="C109" s="230">
        <v>306.39999999999998</v>
      </c>
      <c r="D109" s="231">
        <v>310.60000000000002</v>
      </c>
      <c r="E109" s="231">
        <v>299.90000000000003</v>
      </c>
      <c r="F109" s="231">
        <v>293.40000000000003</v>
      </c>
      <c r="G109" s="231">
        <v>282.70000000000005</v>
      </c>
      <c r="H109" s="231">
        <v>317.10000000000002</v>
      </c>
      <c r="I109" s="231">
        <v>327.80000000000007</v>
      </c>
      <c r="J109" s="231">
        <v>334.3</v>
      </c>
      <c r="K109" s="230">
        <v>321.3</v>
      </c>
      <c r="L109" s="230">
        <v>304.10000000000002</v>
      </c>
      <c r="M109" s="230">
        <v>16.576499999999999</v>
      </c>
      <c r="N109" s="1"/>
      <c r="O109" s="1"/>
    </row>
    <row r="110" spans="1:15" ht="12.75" customHeight="1">
      <c r="A110" s="213">
        <v>101</v>
      </c>
      <c r="B110" s="216" t="s">
        <v>386</v>
      </c>
      <c r="C110" s="230">
        <v>153.85</v>
      </c>
      <c r="D110" s="231">
        <v>153.53333333333333</v>
      </c>
      <c r="E110" s="231">
        <v>151.91666666666666</v>
      </c>
      <c r="F110" s="231">
        <v>149.98333333333332</v>
      </c>
      <c r="G110" s="231">
        <v>148.36666666666665</v>
      </c>
      <c r="H110" s="231">
        <v>155.46666666666667</v>
      </c>
      <c r="I110" s="231">
        <v>157.08333333333334</v>
      </c>
      <c r="J110" s="231">
        <v>159.01666666666668</v>
      </c>
      <c r="K110" s="230">
        <v>155.15</v>
      </c>
      <c r="L110" s="230">
        <v>151.6</v>
      </c>
      <c r="M110" s="230">
        <v>36.116259999999997</v>
      </c>
      <c r="N110" s="1"/>
      <c r="O110" s="1"/>
    </row>
    <row r="111" spans="1:15" ht="12.75" customHeight="1">
      <c r="A111" s="213">
        <v>102</v>
      </c>
      <c r="B111" s="216" t="s">
        <v>130</v>
      </c>
      <c r="C111" s="230">
        <v>335.1</v>
      </c>
      <c r="D111" s="231">
        <v>333.65000000000003</v>
      </c>
      <c r="E111" s="231">
        <v>331.05000000000007</v>
      </c>
      <c r="F111" s="231">
        <v>327.00000000000006</v>
      </c>
      <c r="G111" s="231">
        <v>324.40000000000009</v>
      </c>
      <c r="H111" s="231">
        <v>337.70000000000005</v>
      </c>
      <c r="I111" s="231">
        <v>340.30000000000007</v>
      </c>
      <c r="J111" s="231">
        <v>344.35</v>
      </c>
      <c r="K111" s="230">
        <v>336.25</v>
      </c>
      <c r="L111" s="230">
        <v>329.6</v>
      </c>
      <c r="M111" s="230">
        <v>29.03755</v>
      </c>
      <c r="N111" s="1"/>
      <c r="O111" s="1"/>
    </row>
    <row r="112" spans="1:15" ht="12.75" customHeight="1">
      <c r="A112" s="213">
        <v>103</v>
      </c>
      <c r="B112" s="216" t="s">
        <v>135</v>
      </c>
      <c r="C112" s="230">
        <v>78.2</v>
      </c>
      <c r="D112" s="231">
        <v>78.466666666666669</v>
      </c>
      <c r="E112" s="231">
        <v>77.833333333333343</v>
      </c>
      <c r="F112" s="231">
        <v>77.466666666666669</v>
      </c>
      <c r="G112" s="231">
        <v>76.833333333333343</v>
      </c>
      <c r="H112" s="231">
        <v>78.833333333333343</v>
      </c>
      <c r="I112" s="231">
        <v>79.466666666666669</v>
      </c>
      <c r="J112" s="231">
        <v>79.833333333333343</v>
      </c>
      <c r="K112" s="230">
        <v>79.099999999999994</v>
      </c>
      <c r="L112" s="230">
        <v>78.099999999999994</v>
      </c>
      <c r="M112" s="230">
        <v>77.893770000000004</v>
      </c>
      <c r="N112" s="1"/>
      <c r="O112" s="1"/>
    </row>
    <row r="113" spans="1:15" ht="12.75" customHeight="1">
      <c r="A113" s="213">
        <v>104</v>
      </c>
      <c r="B113" s="216" t="s">
        <v>136</v>
      </c>
      <c r="C113" s="230">
        <v>601.75</v>
      </c>
      <c r="D113" s="231">
        <v>603.55000000000007</v>
      </c>
      <c r="E113" s="231">
        <v>597.20000000000016</v>
      </c>
      <c r="F113" s="231">
        <v>592.65000000000009</v>
      </c>
      <c r="G113" s="231">
        <v>586.30000000000018</v>
      </c>
      <c r="H113" s="231">
        <v>608.10000000000014</v>
      </c>
      <c r="I113" s="231">
        <v>614.45000000000005</v>
      </c>
      <c r="J113" s="231">
        <v>619.00000000000011</v>
      </c>
      <c r="K113" s="230">
        <v>609.9</v>
      </c>
      <c r="L113" s="230">
        <v>599</v>
      </c>
      <c r="M113" s="230">
        <v>6.9828200000000002</v>
      </c>
      <c r="N113" s="1"/>
      <c r="O113" s="1"/>
    </row>
    <row r="114" spans="1:15" ht="12.75" customHeight="1">
      <c r="A114" s="213">
        <v>105</v>
      </c>
      <c r="B114" s="216" t="s">
        <v>129</v>
      </c>
      <c r="C114" s="230">
        <v>488.05</v>
      </c>
      <c r="D114" s="231">
        <v>487.63333333333338</v>
      </c>
      <c r="E114" s="231">
        <v>485.31666666666678</v>
      </c>
      <c r="F114" s="231">
        <v>482.58333333333337</v>
      </c>
      <c r="G114" s="231">
        <v>480.26666666666677</v>
      </c>
      <c r="H114" s="231">
        <v>490.36666666666679</v>
      </c>
      <c r="I114" s="231">
        <v>492.68333333333339</v>
      </c>
      <c r="J114" s="231">
        <v>495.4166666666668</v>
      </c>
      <c r="K114" s="230">
        <v>489.95</v>
      </c>
      <c r="L114" s="230">
        <v>484.9</v>
      </c>
      <c r="M114" s="230">
        <v>9.3986300000000007</v>
      </c>
      <c r="N114" s="1"/>
      <c r="O114" s="1"/>
    </row>
    <row r="115" spans="1:15" ht="12.75" customHeight="1">
      <c r="A115" s="213">
        <v>106</v>
      </c>
      <c r="B115" s="216" t="s">
        <v>133</v>
      </c>
      <c r="C115" s="230">
        <v>137.69999999999999</v>
      </c>
      <c r="D115" s="231">
        <v>137.38333333333335</v>
      </c>
      <c r="E115" s="231">
        <v>136.1166666666667</v>
      </c>
      <c r="F115" s="231">
        <v>134.53333333333336</v>
      </c>
      <c r="G115" s="231">
        <v>133.26666666666671</v>
      </c>
      <c r="H115" s="231">
        <v>138.9666666666667</v>
      </c>
      <c r="I115" s="231">
        <v>140.23333333333335</v>
      </c>
      <c r="J115" s="231">
        <v>141.81666666666669</v>
      </c>
      <c r="K115" s="230">
        <v>138.65</v>
      </c>
      <c r="L115" s="230">
        <v>135.80000000000001</v>
      </c>
      <c r="M115" s="230">
        <v>27.10999</v>
      </c>
      <c r="N115" s="1"/>
      <c r="O115" s="1"/>
    </row>
    <row r="116" spans="1:15" ht="12.75" customHeight="1">
      <c r="A116" s="213">
        <v>107</v>
      </c>
      <c r="B116" s="216" t="s">
        <v>132</v>
      </c>
      <c r="C116" s="230">
        <v>1126.2</v>
      </c>
      <c r="D116" s="231">
        <v>1123.3833333333334</v>
      </c>
      <c r="E116" s="231">
        <v>1115.2166666666669</v>
      </c>
      <c r="F116" s="231">
        <v>1104.2333333333336</v>
      </c>
      <c r="G116" s="231">
        <v>1096.0666666666671</v>
      </c>
      <c r="H116" s="231">
        <v>1134.3666666666668</v>
      </c>
      <c r="I116" s="231">
        <v>1142.5333333333333</v>
      </c>
      <c r="J116" s="231">
        <v>1153.5166666666667</v>
      </c>
      <c r="K116" s="230">
        <v>1131.55</v>
      </c>
      <c r="L116" s="230">
        <v>1112.4000000000001</v>
      </c>
      <c r="M116" s="230">
        <v>25.305969999999999</v>
      </c>
      <c r="N116" s="1"/>
      <c r="O116" s="1"/>
    </row>
    <row r="117" spans="1:15" ht="12.75" customHeight="1">
      <c r="A117" s="213">
        <v>108</v>
      </c>
      <c r="B117" s="216" t="s">
        <v>162</v>
      </c>
      <c r="C117" s="230">
        <v>3606.7</v>
      </c>
      <c r="D117" s="231">
        <v>3620.8166666666671</v>
      </c>
      <c r="E117" s="231">
        <v>3584.9333333333343</v>
      </c>
      <c r="F117" s="231">
        <v>3563.1666666666674</v>
      </c>
      <c r="G117" s="231">
        <v>3527.2833333333347</v>
      </c>
      <c r="H117" s="231">
        <v>3642.5833333333339</v>
      </c>
      <c r="I117" s="231">
        <v>3678.4666666666662</v>
      </c>
      <c r="J117" s="231">
        <v>3700.2333333333336</v>
      </c>
      <c r="K117" s="230">
        <v>3656.7</v>
      </c>
      <c r="L117" s="230">
        <v>3599.05</v>
      </c>
      <c r="M117" s="230">
        <v>2.10995</v>
      </c>
      <c r="N117" s="1"/>
      <c r="O117" s="1"/>
    </row>
    <row r="118" spans="1:15" ht="12.75" customHeight="1">
      <c r="A118" s="213">
        <v>109</v>
      </c>
      <c r="B118" s="216" t="s">
        <v>134</v>
      </c>
      <c r="C118" s="230">
        <v>1223.4000000000001</v>
      </c>
      <c r="D118" s="231">
        <v>1227.55</v>
      </c>
      <c r="E118" s="231">
        <v>1217.25</v>
      </c>
      <c r="F118" s="231">
        <v>1211.1000000000001</v>
      </c>
      <c r="G118" s="231">
        <v>1200.8000000000002</v>
      </c>
      <c r="H118" s="231">
        <v>1233.6999999999998</v>
      </c>
      <c r="I118" s="231">
        <v>1243.9999999999995</v>
      </c>
      <c r="J118" s="231">
        <v>1250.1499999999996</v>
      </c>
      <c r="K118" s="230">
        <v>1237.8499999999999</v>
      </c>
      <c r="L118" s="230">
        <v>1221.4000000000001</v>
      </c>
      <c r="M118" s="230">
        <v>86.212490000000003</v>
      </c>
      <c r="N118" s="1"/>
      <c r="O118" s="1"/>
    </row>
    <row r="119" spans="1:15" ht="12.75" customHeight="1">
      <c r="A119" s="213">
        <v>110</v>
      </c>
      <c r="B119" s="216" t="s">
        <v>131</v>
      </c>
      <c r="C119" s="230">
        <v>1990.35</v>
      </c>
      <c r="D119" s="231">
        <v>1982.5166666666667</v>
      </c>
      <c r="E119" s="231">
        <v>1970.3333333333333</v>
      </c>
      <c r="F119" s="231">
        <v>1950.3166666666666</v>
      </c>
      <c r="G119" s="231">
        <v>1938.1333333333332</v>
      </c>
      <c r="H119" s="231">
        <v>2002.5333333333333</v>
      </c>
      <c r="I119" s="231">
        <v>2014.7166666666667</v>
      </c>
      <c r="J119" s="231">
        <v>2034.7333333333333</v>
      </c>
      <c r="K119" s="230">
        <v>1994.7</v>
      </c>
      <c r="L119" s="230">
        <v>1962.5</v>
      </c>
      <c r="M119" s="230">
        <v>3.9199700000000002</v>
      </c>
      <c r="N119" s="1"/>
      <c r="O119" s="1"/>
    </row>
    <row r="120" spans="1:15" ht="12.75" customHeight="1">
      <c r="A120" s="213">
        <v>111</v>
      </c>
      <c r="B120" s="216" t="s">
        <v>261</v>
      </c>
      <c r="C120" s="230">
        <v>830.75</v>
      </c>
      <c r="D120" s="231">
        <v>830.66666666666663</v>
      </c>
      <c r="E120" s="231">
        <v>821.38333333333321</v>
      </c>
      <c r="F120" s="231">
        <v>812.01666666666654</v>
      </c>
      <c r="G120" s="231">
        <v>802.73333333333312</v>
      </c>
      <c r="H120" s="231">
        <v>840.0333333333333</v>
      </c>
      <c r="I120" s="231">
        <v>849.31666666666683</v>
      </c>
      <c r="J120" s="231">
        <v>858.68333333333339</v>
      </c>
      <c r="K120" s="230">
        <v>839.95</v>
      </c>
      <c r="L120" s="230">
        <v>821.3</v>
      </c>
      <c r="M120" s="230">
        <v>11.115320000000001</v>
      </c>
      <c r="N120" s="1"/>
      <c r="O120" s="1"/>
    </row>
    <row r="121" spans="1:15" ht="12.75" customHeight="1">
      <c r="A121" s="213">
        <v>112</v>
      </c>
      <c r="B121" s="216" t="s">
        <v>262</v>
      </c>
      <c r="C121" s="230">
        <v>259.45</v>
      </c>
      <c r="D121" s="231">
        <v>256.34999999999997</v>
      </c>
      <c r="E121" s="231">
        <v>250.79999999999995</v>
      </c>
      <c r="F121" s="231">
        <v>242.14999999999998</v>
      </c>
      <c r="G121" s="231">
        <v>236.59999999999997</v>
      </c>
      <c r="H121" s="231">
        <v>264.99999999999994</v>
      </c>
      <c r="I121" s="231">
        <v>270.55</v>
      </c>
      <c r="J121" s="231">
        <v>279.19999999999993</v>
      </c>
      <c r="K121" s="230">
        <v>261.89999999999998</v>
      </c>
      <c r="L121" s="230">
        <v>247.7</v>
      </c>
      <c r="M121" s="230">
        <v>31.03454</v>
      </c>
      <c r="N121" s="1"/>
      <c r="O121" s="1"/>
    </row>
    <row r="122" spans="1:15" ht="12.75" customHeight="1">
      <c r="A122" s="213">
        <v>113</v>
      </c>
      <c r="B122" s="216" t="s">
        <v>139</v>
      </c>
      <c r="C122" s="230">
        <v>715.8</v>
      </c>
      <c r="D122" s="231">
        <v>718.5</v>
      </c>
      <c r="E122" s="231">
        <v>710</v>
      </c>
      <c r="F122" s="231">
        <v>704.2</v>
      </c>
      <c r="G122" s="231">
        <v>695.7</v>
      </c>
      <c r="H122" s="231">
        <v>724.3</v>
      </c>
      <c r="I122" s="231">
        <v>732.8</v>
      </c>
      <c r="J122" s="231">
        <v>738.59999999999991</v>
      </c>
      <c r="K122" s="230">
        <v>727</v>
      </c>
      <c r="L122" s="230">
        <v>712.7</v>
      </c>
      <c r="M122" s="230">
        <v>10.339</v>
      </c>
      <c r="N122" s="1"/>
      <c r="O122" s="1"/>
    </row>
    <row r="123" spans="1:15" ht="12.75" customHeight="1">
      <c r="A123" s="213">
        <v>114</v>
      </c>
      <c r="B123" s="216" t="s">
        <v>138</v>
      </c>
      <c r="C123" s="230">
        <v>584.54999999999995</v>
      </c>
      <c r="D123" s="231">
        <v>584.11666666666667</v>
      </c>
      <c r="E123" s="231">
        <v>579.23333333333335</v>
      </c>
      <c r="F123" s="231">
        <v>573.91666666666663</v>
      </c>
      <c r="G123" s="231">
        <v>569.0333333333333</v>
      </c>
      <c r="H123" s="231">
        <v>589.43333333333339</v>
      </c>
      <c r="I123" s="231">
        <v>594.31666666666683</v>
      </c>
      <c r="J123" s="231">
        <v>599.63333333333344</v>
      </c>
      <c r="K123" s="230">
        <v>589</v>
      </c>
      <c r="L123" s="230">
        <v>578.79999999999995</v>
      </c>
      <c r="M123" s="230">
        <v>12.40024</v>
      </c>
      <c r="N123" s="1"/>
      <c r="O123" s="1"/>
    </row>
    <row r="124" spans="1:15" ht="12.75" customHeight="1">
      <c r="A124" s="213">
        <v>115</v>
      </c>
      <c r="B124" s="216" t="s">
        <v>140</v>
      </c>
      <c r="C124" s="230">
        <v>438.2</v>
      </c>
      <c r="D124" s="231">
        <v>438.93333333333334</v>
      </c>
      <c r="E124" s="231">
        <v>433.91666666666669</v>
      </c>
      <c r="F124" s="231">
        <v>429.63333333333333</v>
      </c>
      <c r="G124" s="231">
        <v>424.61666666666667</v>
      </c>
      <c r="H124" s="231">
        <v>443.2166666666667</v>
      </c>
      <c r="I124" s="231">
        <v>448.23333333333335</v>
      </c>
      <c r="J124" s="231">
        <v>452.51666666666671</v>
      </c>
      <c r="K124" s="230">
        <v>443.95</v>
      </c>
      <c r="L124" s="230">
        <v>434.65</v>
      </c>
      <c r="M124" s="230">
        <v>11.291410000000001</v>
      </c>
      <c r="N124" s="1"/>
      <c r="O124" s="1"/>
    </row>
    <row r="125" spans="1:15" ht="12.75" customHeight="1">
      <c r="A125" s="213">
        <v>116</v>
      </c>
      <c r="B125" s="216" t="s">
        <v>141</v>
      </c>
      <c r="C125" s="230">
        <v>1884</v>
      </c>
      <c r="D125" s="231">
        <v>1886.4833333333333</v>
      </c>
      <c r="E125" s="231">
        <v>1869.5666666666666</v>
      </c>
      <c r="F125" s="231">
        <v>1855.1333333333332</v>
      </c>
      <c r="G125" s="231">
        <v>1838.2166666666665</v>
      </c>
      <c r="H125" s="231">
        <v>1900.9166666666667</v>
      </c>
      <c r="I125" s="231">
        <v>1917.8333333333333</v>
      </c>
      <c r="J125" s="231">
        <v>1932.2666666666669</v>
      </c>
      <c r="K125" s="230">
        <v>1903.4</v>
      </c>
      <c r="L125" s="230">
        <v>1872.05</v>
      </c>
      <c r="M125" s="230">
        <v>23.22777</v>
      </c>
      <c r="N125" s="1"/>
      <c r="O125" s="1"/>
    </row>
    <row r="126" spans="1:15" ht="12.75" customHeight="1">
      <c r="A126" s="213">
        <v>117</v>
      </c>
      <c r="B126" s="216" t="s">
        <v>142</v>
      </c>
      <c r="C126" s="230">
        <v>88.95</v>
      </c>
      <c r="D126" s="231">
        <v>88.683333333333337</v>
      </c>
      <c r="E126" s="231">
        <v>88.166666666666671</v>
      </c>
      <c r="F126" s="231">
        <v>87.38333333333334</v>
      </c>
      <c r="G126" s="231">
        <v>86.866666666666674</v>
      </c>
      <c r="H126" s="231">
        <v>89.466666666666669</v>
      </c>
      <c r="I126" s="231">
        <v>89.98333333333332</v>
      </c>
      <c r="J126" s="231">
        <v>90.766666666666666</v>
      </c>
      <c r="K126" s="230">
        <v>89.2</v>
      </c>
      <c r="L126" s="230">
        <v>87.9</v>
      </c>
      <c r="M126" s="230">
        <v>20.833410000000001</v>
      </c>
      <c r="N126" s="1"/>
      <c r="O126" s="1"/>
    </row>
    <row r="127" spans="1:15" ht="12.75" customHeight="1">
      <c r="A127" s="213">
        <v>118</v>
      </c>
      <c r="B127" s="216" t="s">
        <v>146</v>
      </c>
      <c r="C127" s="230">
        <v>3359.6</v>
      </c>
      <c r="D127" s="231">
        <v>3384.3166666666662</v>
      </c>
      <c r="E127" s="231">
        <v>3319.6833333333325</v>
      </c>
      <c r="F127" s="231">
        <v>3279.7666666666664</v>
      </c>
      <c r="G127" s="231">
        <v>3215.1333333333328</v>
      </c>
      <c r="H127" s="231">
        <v>3424.2333333333322</v>
      </c>
      <c r="I127" s="231">
        <v>3488.8666666666663</v>
      </c>
      <c r="J127" s="231">
        <v>3528.7833333333319</v>
      </c>
      <c r="K127" s="230">
        <v>3448.95</v>
      </c>
      <c r="L127" s="230">
        <v>3344.4</v>
      </c>
      <c r="M127" s="230">
        <v>3.4197899999999999</v>
      </c>
      <c r="N127" s="1"/>
      <c r="O127" s="1"/>
    </row>
    <row r="128" spans="1:15" ht="12.75" customHeight="1">
      <c r="A128" s="213">
        <v>119</v>
      </c>
      <c r="B128" s="216" t="s">
        <v>144</v>
      </c>
      <c r="C128" s="230">
        <v>332.25</v>
      </c>
      <c r="D128" s="231">
        <v>332.11666666666667</v>
      </c>
      <c r="E128" s="231">
        <v>330.53333333333336</v>
      </c>
      <c r="F128" s="231">
        <v>328.81666666666666</v>
      </c>
      <c r="G128" s="231">
        <v>327.23333333333335</v>
      </c>
      <c r="H128" s="231">
        <v>333.83333333333337</v>
      </c>
      <c r="I128" s="231">
        <v>335.41666666666663</v>
      </c>
      <c r="J128" s="231">
        <v>337.13333333333338</v>
      </c>
      <c r="K128" s="230">
        <v>333.7</v>
      </c>
      <c r="L128" s="230">
        <v>330.4</v>
      </c>
      <c r="M128" s="230">
        <v>6.4819300000000002</v>
      </c>
      <c r="N128" s="1"/>
      <c r="O128" s="1"/>
    </row>
    <row r="129" spans="1:15" ht="12.75" customHeight="1">
      <c r="A129" s="213">
        <v>120</v>
      </c>
      <c r="B129" s="216" t="s">
        <v>864</v>
      </c>
      <c r="C129" s="230">
        <v>4152.8500000000004</v>
      </c>
      <c r="D129" s="231">
        <v>4176.9666666666662</v>
      </c>
      <c r="E129" s="231">
        <v>4111.9833333333327</v>
      </c>
      <c r="F129" s="231">
        <v>4071.1166666666668</v>
      </c>
      <c r="G129" s="231">
        <v>4006.1333333333332</v>
      </c>
      <c r="H129" s="231">
        <v>4217.8333333333321</v>
      </c>
      <c r="I129" s="231">
        <v>4282.8166666666657</v>
      </c>
      <c r="J129" s="231">
        <v>4323.6833333333316</v>
      </c>
      <c r="K129" s="230">
        <v>4241.95</v>
      </c>
      <c r="L129" s="230">
        <v>4136.1000000000004</v>
      </c>
      <c r="M129" s="230">
        <v>5.4873200000000004</v>
      </c>
      <c r="N129" s="1"/>
      <c r="O129" s="1"/>
    </row>
    <row r="130" spans="1:15" ht="12.75" customHeight="1">
      <c r="A130" s="213">
        <v>121</v>
      </c>
      <c r="B130" s="216" t="s">
        <v>145</v>
      </c>
      <c r="C130" s="230">
        <v>2232.75</v>
      </c>
      <c r="D130" s="231">
        <v>2235.4833333333331</v>
      </c>
      <c r="E130" s="231">
        <v>2219.5166666666664</v>
      </c>
      <c r="F130" s="231">
        <v>2206.2833333333333</v>
      </c>
      <c r="G130" s="231">
        <v>2190.3166666666666</v>
      </c>
      <c r="H130" s="231">
        <v>2248.7166666666662</v>
      </c>
      <c r="I130" s="231">
        <v>2264.6833333333325</v>
      </c>
      <c r="J130" s="231">
        <v>2277.9166666666661</v>
      </c>
      <c r="K130" s="230">
        <v>2251.4499999999998</v>
      </c>
      <c r="L130" s="230">
        <v>2222.25</v>
      </c>
      <c r="M130" s="230">
        <v>18.98996</v>
      </c>
      <c r="N130" s="1"/>
      <c r="O130" s="1"/>
    </row>
    <row r="131" spans="1:15" ht="12.75" customHeight="1">
      <c r="A131" s="213">
        <v>122</v>
      </c>
      <c r="B131" s="216" t="s">
        <v>263</v>
      </c>
      <c r="C131" s="230">
        <v>306.3</v>
      </c>
      <c r="D131" s="231">
        <v>308.05</v>
      </c>
      <c r="E131" s="231">
        <v>303.3</v>
      </c>
      <c r="F131" s="231">
        <v>300.3</v>
      </c>
      <c r="G131" s="231">
        <v>295.55</v>
      </c>
      <c r="H131" s="231">
        <v>311.05</v>
      </c>
      <c r="I131" s="231">
        <v>315.8</v>
      </c>
      <c r="J131" s="231">
        <v>318.8</v>
      </c>
      <c r="K131" s="230">
        <v>312.8</v>
      </c>
      <c r="L131" s="230">
        <v>305.05</v>
      </c>
      <c r="M131" s="230">
        <v>22.898199999999999</v>
      </c>
      <c r="N131" s="1"/>
      <c r="O131" s="1"/>
    </row>
    <row r="132" spans="1:15" ht="12.75" customHeight="1">
      <c r="A132" s="213">
        <v>123</v>
      </c>
      <c r="B132" s="216" t="s">
        <v>844</v>
      </c>
      <c r="C132" s="230">
        <v>551.9</v>
      </c>
      <c r="D132" s="231">
        <v>551.51666666666665</v>
      </c>
      <c r="E132" s="231">
        <v>546.83333333333326</v>
      </c>
      <c r="F132" s="231">
        <v>541.76666666666665</v>
      </c>
      <c r="G132" s="231">
        <v>537.08333333333326</v>
      </c>
      <c r="H132" s="231">
        <v>556.58333333333326</v>
      </c>
      <c r="I132" s="231">
        <v>561.26666666666665</v>
      </c>
      <c r="J132" s="231">
        <v>566.33333333333326</v>
      </c>
      <c r="K132" s="230">
        <v>556.20000000000005</v>
      </c>
      <c r="L132" s="230">
        <v>546.45000000000005</v>
      </c>
      <c r="M132" s="230">
        <v>7.3151299999999999</v>
      </c>
      <c r="N132" s="1"/>
      <c r="O132" s="1"/>
    </row>
    <row r="133" spans="1:15" ht="12.75" customHeight="1">
      <c r="A133" s="213">
        <v>124</v>
      </c>
      <c r="B133" s="216" t="s">
        <v>411</v>
      </c>
      <c r="C133" s="230">
        <v>4066.4</v>
      </c>
      <c r="D133" s="231">
        <v>4086.7000000000003</v>
      </c>
      <c r="E133" s="231">
        <v>4030.7000000000007</v>
      </c>
      <c r="F133" s="231">
        <v>3995.0000000000005</v>
      </c>
      <c r="G133" s="231">
        <v>3939.0000000000009</v>
      </c>
      <c r="H133" s="231">
        <v>4122.4000000000005</v>
      </c>
      <c r="I133" s="231">
        <v>4178.3999999999996</v>
      </c>
      <c r="J133" s="231">
        <v>4214.1000000000004</v>
      </c>
      <c r="K133" s="230">
        <v>4142.7</v>
      </c>
      <c r="L133" s="230">
        <v>4051</v>
      </c>
      <c r="M133" s="230">
        <v>0.15726000000000001</v>
      </c>
      <c r="N133" s="1"/>
      <c r="O133" s="1"/>
    </row>
    <row r="134" spans="1:15" ht="12.75" customHeight="1">
      <c r="A134" s="213">
        <v>125</v>
      </c>
      <c r="B134" s="216" t="s">
        <v>147</v>
      </c>
      <c r="C134" s="230">
        <v>684.25</v>
      </c>
      <c r="D134" s="231">
        <v>684.29999999999984</v>
      </c>
      <c r="E134" s="231">
        <v>678.49999999999966</v>
      </c>
      <c r="F134" s="231">
        <v>672.74999999999977</v>
      </c>
      <c r="G134" s="231">
        <v>666.94999999999959</v>
      </c>
      <c r="H134" s="231">
        <v>690.04999999999973</v>
      </c>
      <c r="I134" s="231">
        <v>695.84999999999991</v>
      </c>
      <c r="J134" s="231">
        <v>701.5999999999998</v>
      </c>
      <c r="K134" s="230">
        <v>690.1</v>
      </c>
      <c r="L134" s="230">
        <v>678.55</v>
      </c>
      <c r="M134" s="230">
        <v>7.8911899999999999</v>
      </c>
      <c r="N134" s="1"/>
      <c r="O134" s="1"/>
    </row>
    <row r="135" spans="1:15" ht="12.75" customHeight="1">
      <c r="A135" s="213">
        <v>126</v>
      </c>
      <c r="B135" s="216" t="s">
        <v>158</v>
      </c>
      <c r="C135" s="230">
        <v>86502.65</v>
      </c>
      <c r="D135" s="231">
        <v>86461.333333333328</v>
      </c>
      <c r="E135" s="231">
        <v>86053.46666666666</v>
      </c>
      <c r="F135" s="231">
        <v>85604.283333333326</v>
      </c>
      <c r="G135" s="231">
        <v>85196.416666666657</v>
      </c>
      <c r="H135" s="231">
        <v>86910.516666666663</v>
      </c>
      <c r="I135" s="231">
        <v>87318.383333333331</v>
      </c>
      <c r="J135" s="231">
        <v>87767.566666666666</v>
      </c>
      <c r="K135" s="230">
        <v>86869.2</v>
      </c>
      <c r="L135" s="230">
        <v>86012.15</v>
      </c>
      <c r="M135" s="230">
        <v>2.998E-2</v>
      </c>
      <c r="N135" s="1"/>
      <c r="O135" s="1"/>
    </row>
    <row r="136" spans="1:15" ht="12.75" customHeight="1">
      <c r="A136" s="213">
        <v>127</v>
      </c>
      <c r="B136" s="216" t="s">
        <v>149</v>
      </c>
      <c r="C136" s="230">
        <v>260.95</v>
      </c>
      <c r="D136" s="231">
        <v>261.51666666666665</v>
      </c>
      <c r="E136" s="231">
        <v>259.43333333333328</v>
      </c>
      <c r="F136" s="231">
        <v>257.91666666666663</v>
      </c>
      <c r="G136" s="231">
        <v>255.83333333333326</v>
      </c>
      <c r="H136" s="231">
        <v>263.0333333333333</v>
      </c>
      <c r="I136" s="231">
        <v>265.11666666666667</v>
      </c>
      <c r="J136" s="231">
        <v>266.63333333333333</v>
      </c>
      <c r="K136" s="230">
        <v>263.60000000000002</v>
      </c>
      <c r="L136" s="230">
        <v>260</v>
      </c>
      <c r="M136" s="230">
        <v>15.911199999999999</v>
      </c>
      <c r="N136" s="1"/>
      <c r="O136" s="1"/>
    </row>
    <row r="137" spans="1:15" ht="12.75" customHeight="1">
      <c r="A137" s="213">
        <v>128</v>
      </c>
      <c r="B137" s="216" t="s">
        <v>148</v>
      </c>
      <c r="C137" s="230">
        <v>1218.5999999999999</v>
      </c>
      <c r="D137" s="231">
        <v>1219.3500000000001</v>
      </c>
      <c r="E137" s="231">
        <v>1213.8000000000002</v>
      </c>
      <c r="F137" s="231">
        <v>1209</v>
      </c>
      <c r="G137" s="231">
        <v>1203.45</v>
      </c>
      <c r="H137" s="231">
        <v>1224.1500000000003</v>
      </c>
      <c r="I137" s="231">
        <v>1229.7</v>
      </c>
      <c r="J137" s="231">
        <v>1234.5000000000005</v>
      </c>
      <c r="K137" s="230">
        <v>1224.9000000000001</v>
      </c>
      <c r="L137" s="230">
        <v>1214.55</v>
      </c>
      <c r="M137" s="230">
        <v>21.726769999999998</v>
      </c>
      <c r="N137" s="1"/>
      <c r="O137" s="1"/>
    </row>
    <row r="138" spans="1:15" ht="12.75" customHeight="1">
      <c r="A138" s="213">
        <v>129</v>
      </c>
      <c r="B138" s="216" t="s">
        <v>151</v>
      </c>
      <c r="C138" s="230">
        <v>471.75</v>
      </c>
      <c r="D138" s="231">
        <v>469.01666666666665</v>
      </c>
      <c r="E138" s="231">
        <v>465.43333333333328</v>
      </c>
      <c r="F138" s="231">
        <v>459.11666666666662</v>
      </c>
      <c r="G138" s="231">
        <v>455.53333333333325</v>
      </c>
      <c r="H138" s="231">
        <v>475.33333333333331</v>
      </c>
      <c r="I138" s="231">
        <v>478.91666666666669</v>
      </c>
      <c r="J138" s="231">
        <v>485.23333333333335</v>
      </c>
      <c r="K138" s="230">
        <v>472.6</v>
      </c>
      <c r="L138" s="230">
        <v>462.7</v>
      </c>
      <c r="M138" s="230">
        <v>27.740480000000002</v>
      </c>
      <c r="N138" s="1"/>
      <c r="O138" s="1"/>
    </row>
    <row r="139" spans="1:15" ht="12.75" customHeight="1">
      <c r="A139" s="213">
        <v>130</v>
      </c>
      <c r="B139" s="216" t="s">
        <v>152</v>
      </c>
      <c r="C139" s="230">
        <v>8714.65</v>
      </c>
      <c r="D139" s="231">
        <v>8706.5666666666657</v>
      </c>
      <c r="E139" s="231">
        <v>8673.2333333333318</v>
      </c>
      <c r="F139" s="231">
        <v>8631.8166666666657</v>
      </c>
      <c r="G139" s="231">
        <v>8598.4833333333318</v>
      </c>
      <c r="H139" s="231">
        <v>8747.9833333333318</v>
      </c>
      <c r="I139" s="231">
        <v>8781.3166666666675</v>
      </c>
      <c r="J139" s="231">
        <v>8822.7333333333318</v>
      </c>
      <c r="K139" s="230">
        <v>8739.9</v>
      </c>
      <c r="L139" s="230">
        <v>8665.15</v>
      </c>
      <c r="M139" s="230">
        <v>3.6905999999999999</v>
      </c>
      <c r="N139" s="1"/>
      <c r="O139" s="1"/>
    </row>
    <row r="140" spans="1:15" ht="12.75" customHeight="1">
      <c r="A140" s="213">
        <v>131</v>
      </c>
      <c r="B140" s="216" t="s">
        <v>155</v>
      </c>
      <c r="C140" s="230">
        <v>641.15</v>
      </c>
      <c r="D140" s="231">
        <v>639.85</v>
      </c>
      <c r="E140" s="231">
        <v>634.70000000000005</v>
      </c>
      <c r="F140" s="231">
        <v>628.25</v>
      </c>
      <c r="G140" s="231">
        <v>623.1</v>
      </c>
      <c r="H140" s="231">
        <v>646.30000000000007</v>
      </c>
      <c r="I140" s="231">
        <v>651.44999999999993</v>
      </c>
      <c r="J140" s="231">
        <v>657.90000000000009</v>
      </c>
      <c r="K140" s="230">
        <v>645</v>
      </c>
      <c r="L140" s="230">
        <v>633.4</v>
      </c>
      <c r="M140" s="230">
        <v>2.2046100000000002</v>
      </c>
      <c r="N140" s="1"/>
      <c r="O140" s="1"/>
    </row>
    <row r="141" spans="1:15" ht="12.75" customHeight="1">
      <c r="A141" s="213">
        <v>132</v>
      </c>
      <c r="B141" s="216" t="s">
        <v>419</v>
      </c>
      <c r="C141" s="230">
        <v>465.4</v>
      </c>
      <c r="D141" s="231">
        <v>468.76666666666665</v>
      </c>
      <c r="E141" s="231">
        <v>461.63333333333333</v>
      </c>
      <c r="F141" s="231">
        <v>457.86666666666667</v>
      </c>
      <c r="G141" s="231">
        <v>450.73333333333335</v>
      </c>
      <c r="H141" s="231">
        <v>472.5333333333333</v>
      </c>
      <c r="I141" s="231">
        <v>479.66666666666663</v>
      </c>
      <c r="J141" s="231">
        <v>483.43333333333328</v>
      </c>
      <c r="K141" s="230">
        <v>475.9</v>
      </c>
      <c r="L141" s="230">
        <v>465</v>
      </c>
      <c r="M141" s="230">
        <v>11.160030000000001</v>
      </c>
      <c r="N141" s="1"/>
      <c r="O141" s="1"/>
    </row>
    <row r="142" spans="1:15" ht="12.75" customHeight="1">
      <c r="A142" s="213">
        <v>133</v>
      </c>
      <c r="B142" s="216" t="s">
        <v>845</v>
      </c>
      <c r="C142" s="230">
        <v>50.15</v>
      </c>
      <c r="D142" s="231">
        <v>50.1</v>
      </c>
      <c r="E142" s="231">
        <v>49.550000000000004</v>
      </c>
      <c r="F142" s="231">
        <v>48.95</v>
      </c>
      <c r="G142" s="231">
        <v>48.400000000000006</v>
      </c>
      <c r="H142" s="231">
        <v>50.7</v>
      </c>
      <c r="I142" s="231">
        <v>51.25</v>
      </c>
      <c r="J142" s="231">
        <v>51.85</v>
      </c>
      <c r="K142" s="230">
        <v>50.65</v>
      </c>
      <c r="L142" s="230">
        <v>49.5</v>
      </c>
      <c r="M142" s="230">
        <v>23.674140000000001</v>
      </c>
      <c r="N142" s="1"/>
      <c r="O142" s="1"/>
    </row>
    <row r="143" spans="1:15" ht="12.75" customHeight="1">
      <c r="A143" s="213">
        <v>134</v>
      </c>
      <c r="B143" s="216" t="s">
        <v>157</v>
      </c>
      <c r="C143" s="230">
        <v>1758</v>
      </c>
      <c r="D143" s="231">
        <v>1770.3666666666668</v>
      </c>
      <c r="E143" s="231">
        <v>1741.7333333333336</v>
      </c>
      <c r="F143" s="231">
        <v>1725.4666666666667</v>
      </c>
      <c r="G143" s="231">
        <v>1696.8333333333335</v>
      </c>
      <c r="H143" s="231">
        <v>1786.6333333333337</v>
      </c>
      <c r="I143" s="231">
        <v>1815.2666666666669</v>
      </c>
      <c r="J143" s="231">
        <v>1831.5333333333338</v>
      </c>
      <c r="K143" s="230">
        <v>1799</v>
      </c>
      <c r="L143" s="230">
        <v>1754.1</v>
      </c>
      <c r="M143" s="230">
        <v>2.52068</v>
      </c>
      <c r="N143" s="1"/>
      <c r="O143" s="1"/>
    </row>
    <row r="144" spans="1:15" ht="12.75" customHeight="1">
      <c r="A144" s="213">
        <v>135</v>
      </c>
      <c r="B144" s="216" t="s">
        <v>159</v>
      </c>
      <c r="C144" s="230">
        <v>1039.3</v>
      </c>
      <c r="D144" s="231">
        <v>1034.7666666666667</v>
      </c>
      <c r="E144" s="231">
        <v>1026.9333333333334</v>
      </c>
      <c r="F144" s="231">
        <v>1014.5666666666667</v>
      </c>
      <c r="G144" s="231">
        <v>1006.7333333333335</v>
      </c>
      <c r="H144" s="231">
        <v>1047.1333333333332</v>
      </c>
      <c r="I144" s="231">
        <v>1054.9666666666667</v>
      </c>
      <c r="J144" s="231">
        <v>1067.3333333333333</v>
      </c>
      <c r="K144" s="230">
        <v>1042.5999999999999</v>
      </c>
      <c r="L144" s="230">
        <v>1022.4</v>
      </c>
      <c r="M144" s="230">
        <v>8.0583500000000008</v>
      </c>
      <c r="N144" s="1"/>
      <c r="O144" s="1"/>
    </row>
    <row r="145" spans="1:15" ht="12.75" customHeight="1">
      <c r="A145" s="213">
        <v>136</v>
      </c>
      <c r="B145" s="216" t="s">
        <v>167</v>
      </c>
      <c r="C145" s="230">
        <v>169.7</v>
      </c>
      <c r="D145" s="231">
        <v>168.9</v>
      </c>
      <c r="E145" s="231">
        <v>167.60000000000002</v>
      </c>
      <c r="F145" s="231">
        <v>165.50000000000003</v>
      </c>
      <c r="G145" s="231">
        <v>164.20000000000005</v>
      </c>
      <c r="H145" s="231">
        <v>171</v>
      </c>
      <c r="I145" s="231">
        <v>172.3</v>
      </c>
      <c r="J145" s="231">
        <v>174.39999999999998</v>
      </c>
      <c r="K145" s="230">
        <v>170.2</v>
      </c>
      <c r="L145" s="230">
        <v>166.8</v>
      </c>
      <c r="M145" s="230">
        <v>154.98083</v>
      </c>
      <c r="N145" s="1"/>
      <c r="O145" s="1"/>
    </row>
    <row r="146" spans="1:15" ht="12.75" customHeight="1">
      <c r="A146" s="213">
        <v>137</v>
      </c>
      <c r="B146" s="216" t="s">
        <v>161</v>
      </c>
      <c r="C146" s="230">
        <v>83.05</v>
      </c>
      <c r="D146" s="231">
        <v>83.383333333333326</v>
      </c>
      <c r="E146" s="231">
        <v>82.666666666666657</v>
      </c>
      <c r="F146" s="231">
        <v>82.283333333333331</v>
      </c>
      <c r="G146" s="231">
        <v>81.566666666666663</v>
      </c>
      <c r="H146" s="231">
        <v>83.766666666666652</v>
      </c>
      <c r="I146" s="231">
        <v>84.48333333333332</v>
      </c>
      <c r="J146" s="231">
        <v>84.866666666666646</v>
      </c>
      <c r="K146" s="230">
        <v>84.1</v>
      </c>
      <c r="L146" s="230">
        <v>83</v>
      </c>
      <c r="M146" s="230">
        <v>47.450560000000003</v>
      </c>
      <c r="N146" s="1"/>
      <c r="O146" s="1"/>
    </row>
    <row r="147" spans="1:15" ht="12.75" customHeight="1">
      <c r="A147" s="213">
        <v>138</v>
      </c>
      <c r="B147" s="216" t="s">
        <v>163</v>
      </c>
      <c r="C147" s="230">
        <v>4687.7</v>
      </c>
      <c r="D147" s="231">
        <v>4679.916666666667</v>
      </c>
      <c r="E147" s="231">
        <v>4651.8833333333341</v>
      </c>
      <c r="F147" s="231">
        <v>4616.0666666666675</v>
      </c>
      <c r="G147" s="231">
        <v>4588.0333333333347</v>
      </c>
      <c r="H147" s="231">
        <v>4715.7333333333336</v>
      </c>
      <c r="I147" s="231">
        <v>4743.7666666666664</v>
      </c>
      <c r="J147" s="231">
        <v>4779.583333333333</v>
      </c>
      <c r="K147" s="230">
        <v>4707.95</v>
      </c>
      <c r="L147" s="230">
        <v>4644.1000000000004</v>
      </c>
      <c r="M147" s="230">
        <v>1.43506</v>
      </c>
      <c r="N147" s="1"/>
      <c r="O147" s="1"/>
    </row>
    <row r="148" spans="1:15" ht="12.75" customHeight="1">
      <c r="A148" s="213">
        <v>139</v>
      </c>
      <c r="B148" s="216" t="s">
        <v>164</v>
      </c>
      <c r="C148" s="230">
        <v>20473.099999999999</v>
      </c>
      <c r="D148" s="231">
        <v>20524.600000000002</v>
      </c>
      <c r="E148" s="231">
        <v>20328.500000000004</v>
      </c>
      <c r="F148" s="231">
        <v>20183.900000000001</v>
      </c>
      <c r="G148" s="231">
        <v>19987.800000000003</v>
      </c>
      <c r="H148" s="231">
        <v>20669.200000000004</v>
      </c>
      <c r="I148" s="231">
        <v>20865.300000000003</v>
      </c>
      <c r="J148" s="231">
        <v>21009.900000000005</v>
      </c>
      <c r="K148" s="230">
        <v>20720.7</v>
      </c>
      <c r="L148" s="230">
        <v>20380</v>
      </c>
      <c r="M148" s="230">
        <v>0.52212999999999998</v>
      </c>
      <c r="N148" s="1"/>
      <c r="O148" s="1"/>
    </row>
    <row r="149" spans="1:15" ht="12.75" customHeight="1">
      <c r="A149" s="213">
        <v>140</v>
      </c>
      <c r="B149" s="216" t="s">
        <v>160</v>
      </c>
      <c r="C149" s="230">
        <v>235.65</v>
      </c>
      <c r="D149" s="231">
        <v>235.26666666666668</v>
      </c>
      <c r="E149" s="231">
        <v>232.73333333333335</v>
      </c>
      <c r="F149" s="231">
        <v>229.81666666666666</v>
      </c>
      <c r="G149" s="231">
        <v>227.28333333333333</v>
      </c>
      <c r="H149" s="231">
        <v>238.18333333333337</v>
      </c>
      <c r="I149" s="231">
        <v>240.71666666666673</v>
      </c>
      <c r="J149" s="231">
        <v>243.63333333333338</v>
      </c>
      <c r="K149" s="230">
        <v>237.8</v>
      </c>
      <c r="L149" s="230">
        <v>232.35</v>
      </c>
      <c r="M149" s="230">
        <v>6.2460100000000001</v>
      </c>
      <c r="N149" s="1"/>
      <c r="O149" s="1"/>
    </row>
    <row r="150" spans="1:15" ht="12.75" customHeight="1">
      <c r="A150" s="213">
        <v>141</v>
      </c>
      <c r="B150" s="216" t="s">
        <v>265</v>
      </c>
      <c r="C150" s="230">
        <v>913.5</v>
      </c>
      <c r="D150" s="231">
        <v>916</v>
      </c>
      <c r="E150" s="231">
        <v>906.25</v>
      </c>
      <c r="F150" s="231">
        <v>899</v>
      </c>
      <c r="G150" s="231">
        <v>889.25</v>
      </c>
      <c r="H150" s="231">
        <v>923.25</v>
      </c>
      <c r="I150" s="231">
        <v>933</v>
      </c>
      <c r="J150" s="231">
        <v>940.25</v>
      </c>
      <c r="K150" s="230">
        <v>925.75</v>
      </c>
      <c r="L150" s="230">
        <v>908.75</v>
      </c>
      <c r="M150" s="230">
        <v>2.9706600000000001</v>
      </c>
      <c r="N150" s="1"/>
      <c r="O150" s="1"/>
    </row>
    <row r="151" spans="1:15" ht="12.75" customHeight="1">
      <c r="A151" s="213">
        <v>142</v>
      </c>
      <c r="B151" s="216" t="s">
        <v>168</v>
      </c>
      <c r="C151" s="230">
        <v>159.15</v>
      </c>
      <c r="D151" s="231">
        <v>159.25</v>
      </c>
      <c r="E151" s="231">
        <v>158.4</v>
      </c>
      <c r="F151" s="231">
        <v>157.65</v>
      </c>
      <c r="G151" s="231">
        <v>156.80000000000001</v>
      </c>
      <c r="H151" s="231">
        <v>160</v>
      </c>
      <c r="I151" s="231">
        <v>160.85000000000002</v>
      </c>
      <c r="J151" s="231">
        <v>161.6</v>
      </c>
      <c r="K151" s="230">
        <v>160.1</v>
      </c>
      <c r="L151" s="230">
        <v>158.5</v>
      </c>
      <c r="M151" s="230">
        <v>57.3367</v>
      </c>
      <c r="N151" s="1"/>
      <c r="O151" s="1"/>
    </row>
    <row r="152" spans="1:15" ht="12.75" customHeight="1">
      <c r="A152" s="213">
        <v>143</v>
      </c>
      <c r="B152" s="216" t="s">
        <v>266</v>
      </c>
      <c r="C152" s="230">
        <v>253.45</v>
      </c>
      <c r="D152" s="231">
        <v>255.58333333333334</v>
      </c>
      <c r="E152" s="231">
        <v>250.41666666666669</v>
      </c>
      <c r="F152" s="231">
        <v>247.38333333333335</v>
      </c>
      <c r="G152" s="231">
        <v>242.2166666666667</v>
      </c>
      <c r="H152" s="231">
        <v>258.61666666666667</v>
      </c>
      <c r="I152" s="231">
        <v>263.78333333333336</v>
      </c>
      <c r="J152" s="231">
        <v>266.81666666666666</v>
      </c>
      <c r="K152" s="230">
        <v>260.75</v>
      </c>
      <c r="L152" s="230">
        <v>252.55</v>
      </c>
      <c r="M152" s="230">
        <v>16.584700000000002</v>
      </c>
      <c r="N152" s="1"/>
      <c r="O152" s="1"/>
    </row>
    <row r="153" spans="1:15" ht="12.75" customHeight="1">
      <c r="A153" s="213">
        <v>144</v>
      </c>
      <c r="B153" s="216" t="s">
        <v>804</v>
      </c>
      <c r="C153" s="230">
        <v>656.85</v>
      </c>
      <c r="D153" s="231">
        <v>658.63333333333333</v>
      </c>
      <c r="E153" s="231">
        <v>648.26666666666665</v>
      </c>
      <c r="F153" s="231">
        <v>639.68333333333328</v>
      </c>
      <c r="G153" s="231">
        <v>629.31666666666661</v>
      </c>
      <c r="H153" s="231">
        <v>667.2166666666667</v>
      </c>
      <c r="I153" s="231">
        <v>677.58333333333326</v>
      </c>
      <c r="J153" s="231">
        <v>686.16666666666674</v>
      </c>
      <c r="K153" s="230">
        <v>669</v>
      </c>
      <c r="L153" s="230">
        <v>650.04999999999995</v>
      </c>
      <c r="M153" s="230">
        <v>58.322969999999998</v>
      </c>
      <c r="N153" s="1"/>
      <c r="O153" s="1"/>
    </row>
    <row r="154" spans="1:15" ht="12.75" customHeight="1">
      <c r="A154" s="213">
        <v>145</v>
      </c>
      <c r="B154" s="216" t="s">
        <v>431</v>
      </c>
      <c r="C154" s="230">
        <v>3296.4</v>
      </c>
      <c r="D154" s="231">
        <v>3292.2166666666667</v>
      </c>
      <c r="E154" s="231">
        <v>3269.4333333333334</v>
      </c>
      <c r="F154" s="231">
        <v>3242.4666666666667</v>
      </c>
      <c r="G154" s="231">
        <v>3219.6833333333334</v>
      </c>
      <c r="H154" s="231">
        <v>3319.1833333333334</v>
      </c>
      <c r="I154" s="231">
        <v>3341.9666666666672</v>
      </c>
      <c r="J154" s="231">
        <v>3368.9333333333334</v>
      </c>
      <c r="K154" s="230">
        <v>3315</v>
      </c>
      <c r="L154" s="230">
        <v>3265.25</v>
      </c>
      <c r="M154" s="230">
        <v>0.45574999999999999</v>
      </c>
      <c r="N154" s="1"/>
      <c r="O154" s="1"/>
    </row>
    <row r="155" spans="1:15" ht="12.75" customHeight="1">
      <c r="A155" s="213">
        <v>146</v>
      </c>
      <c r="B155" s="216" t="s">
        <v>805</v>
      </c>
      <c r="C155" s="230">
        <v>585.20000000000005</v>
      </c>
      <c r="D155" s="231">
        <v>585.63333333333333</v>
      </c>
      <c r="E155" s="231">
        <v>579.56666666666661</v>
      </c>
      <c r="F155" s="231">
        <v>573.93333333333328</v>
      </c>
      <c r="G155" s="231">
        <v>567.86666666666656</v>
      </c>
      <c r="H155" s="231">
        <v>591.26666666666665</v>
      </c>
      <c r="I155" s="231">
        <v>597.33333333333348</v>
      </c>
      <c r="J155" s="231">
        <v>602.9666666666667</v>
      </c>
      <c r="K155" s="230">
        <v>591.70000000000005</v>
      </c>
      <c r="L155" s="230">
        <v>580</v>
      </c>
      <c r="M155" s="230">
        <v>3.3204699999999998</v>
      </c>
      <c r="N155" s="1"/>
      <c r="O155" s="1"/>
    </row>
    <row r="156" spans="1:15" ht="12.75" customHeight="1">
      <c r="A156" s="213">
        <v>147</v>
      </c>
      <c r="B156" s="216" t="s">
        <v>175</v>
      </c>
      <c r="C156" s="230">
        <v>3159.75</v>
      </c>
      <c r="D156" s="231">
        <v>3159.5</v>
      </c>
      <c r="E156" s="231">
        <v>3141.2</v>
      </c>
      <c r="F156" s="231">
        <v>3122.6499999999996</v>
      </c>
      <c r="G156" s="231">
        <v>3104.3499999999995</v>
      </c>
      <c r="H156" s="231">
        <v>3178.05</v>
      </c>
      <c r="I156" s="231">
        <v>3196.3500000000004</v>
      </c>
      <c r="J156" s="231">
        <v>3214.9000000000005</v>
      </c>
      <c r="K156" s="230">
        <v>3177.8</v>
      </c>
      <c r="L156" s="230">
        <v>3140.95</v>
      </c>
      <c r="M156" s="230">
        <v>1.5802400000000001</v>
      </c>
      <c r="N156" s="1"/>
      <c r="O156" s="1"/>
    </row>
    <row r="157" spans="1:15" ht="12.75" customHeight="1">
      <c r="A157" s="213">
        <v>148</v>
      </c>
      <c r="B157" s="216" t="s">
        <v>169</v>
      </c>
      <c r="C157" s="230">
        <v>39259.15</v>
      </c>
      <c r="D157" s="231">
        <v>39103.866666666661</v>
      </c>
      <c r="E157" s="231">
        <v>38255.733333333323</v>
      </c>
      <c r="F157" s="231">
        <v>37252.316666666658</v>
      </c>
      <c r="G157" s="231">
        <v>36404.18333333332</v>
      </c>
      <c r="H157" s="231">
        <v>40107.283333333326</v>
      </c>
      <c r="I157" s="231">
        <v>40955.416666666672</v>
      </c>
      <c r="J157" s="231">
        <v>41958.833333333328</v>
      </c>
      <c r="K157" s="230">
        <v>39952</v>
      </c>
      <c r="L157" s="230">
        <v>38100.449999999997</v>
      </c>
      <c r="M157" s="230">
        <v>0.39300000000000002</v>
      </c>
      <c r="N157" s="1"/>
      <c r="O157" s="1"/>
    </row>
    <row r="158" spans="1:15" ht="12.75" customHeight="1">
      <c r="A158" s="213">
        <v>149</v>
      </c>
      <c r="B158" s="216" t="s">
        <v>846</v>
      </c>
      <c r="C158" s="230">
        <v>940.2</v>
      </c>
      <c r="D158" s="231">
        <v>943.56666666666661</v>
      </c>
      <c r="E158" s="231">
        <v>931.63333333333321</v>
      </c>
      <c r="F158" s="231">
        <v>923.06666666666661</v>
      </c>
      <c r="G158" s="231">
        <v>911.13333333333321</v>
      </c>
      <c r="H158" s="231">
        <v>952.13333333333321</v>
      </c>
      <c r="I158" s="231">
        <v>964.06666666666661</v>
      </c>
      <c r="J158" s="231">
        <v>972.63333333333321</v>
      </c>
      <c r="K158" s="230">
        <v>955.5</v>
      </c>
      <c r="L158" s="230">
        <v>935</v>
      </c>
      <c r="M158" s="230">
        <v>0.96702999999999995</v>
      </c>
      <c r="N158" s="1"/>
      <c r="O158" s="1"/>
    </row>
    <row r="159" spans="1:15" ht="12.75" customHeight="1">
      <c r="A159" s="213">
        <v>150</v>
      </c>
      <c r="B159" s="216" t="s">
        <v>436</v>
      </c>
      <c r="C159" s="230">
        <v>4290.05</v>
      </c>
      <c r="D159" s="231">
        <v>4311.3666666666668</v>
      </c>
      <c r="E159" s="231">
        <v>4248.6833333333334</v>
      </c>
      <c r="F159" s="231">
        <v>4207.3166666666666</v>
      </c>
      <c r="G159" s="231">
        <v>4144.6333333333332</v>
      </c>
      <c r="H159" s="231">
        <v>4352.7333333333336</v>
      </c>
      <c r="I159" s="231">
        <v>4415.4166666666679</v>
      </c>
      <c r="J159" s="231">
        <v>4456.7833333333338</v>
      </c>
      <c r="K159" s="230">
        <v>4374.05</v>
      </c>
      <c r="L159" s="230">
        <v>4270</v>
      </c>
      <c r="M159" s="230">
        <v>2.0083099999999998</v>
      </c>
      <c r="N159" s="1"/>
      <c r="O159" s="1"/>
    </row>
    <row r="160" spans="1:15" ht="12.75" customHeight="1">
      <c r="A160" s="213">
        <v>151</v>
      </c>
      <c r="B160" s="216" t="s">
        <v>171</v>
      </c>
      <c r="C160" s="230">
        <v>232.95</v>
      </c>
      <c r="D160" s="231">
        <v>233.13333333333333</v>
      </c>
      <c r="E160" s="231">
        <v>231.76666666666665</v>
      </c>
      <c r="F160" s="231">
        <v>230.58333333333331</v>
      </c>
      <c r="G160" s="231">
        <v>229.21666666666664</v>
      </c>
      <c r="H160" s="231">
        <v>234.31666666666666</v>
      </c>
      <c r="I160" s="231">
        <v>235.68333333333334</v>
      </c>
      <c r="J160" s="231">
        <v>236.86666666666667</v>
      </c>
      <c r="K160" s="230">
        <v>234.5</v>
      </c>
      <c r="L160" s="230">
        <v>231.95</v>
      </c>
      <c r="M160" s="230">
        <v>9.6284200000000002</v>
      </c>
      <c r="N160" s="1"/>
      <c r="O160" s="1"/>
    </row>
    <row r="161" spans="1:15" ht="12.75" customHeight="1">
      <c r="A161" s="213">
        <v>152</v>
      </c>
      <c r="B161" s="216" t="s">
        <v>174</v>
      </c>
      <c r="C161" s="230">
        <v>2408.1</v>
      </c>
      <c r="D161" s="231">
        <v>2411.6166666666668</v>
      </c>
      <c r="E161" s="231">
        <v>2397.5833333333335</v>
      </c>
      <c r="F161" s="231">
        <v>2387.0666666666666</v>
      </c>
      <c r="G161" s="231">
        <v>2373.0333333333333</v>
      </c>
      <c r="H161" s="231">
        <v>2422.1333333333337</v>
      </c>
      <c r="I161" s="231">
        <v>2436.1666666666665</v>
      </c>
      <c r="J161" s="231">
        <v>2446.6833333333338</v>
      </c>
      <c r="K161" s="230">
        <v>2425.65</v>
      </c>
      <c r="L161" s="230">
        <v>2401.1</v>
      </c>
      <c r="M161" s="230">
        <v>1.2803500000000001</v>
      </c>
      <c r="N161" s="1"/>
      <c r="O161" s="1"/>
    </row>
    <row r="162" spans="1:15" ht="12.75" customHeight="1">
      <c r="A162" s="213">
        <v>153</v>
      </c>
      <c r="B162" s="216" t="s">
        <v>267</v>
      </c>
      <c r="C162" s="230">
        <v>3129.2</v>
      </c>
      <c r="D162" s="231">
        <v>3135.5666666666671</v>
      </c>
      <c r="E162" s="231">
        <v>3113.6333333333341</v>
      </c>
      <c r="F162" s="231">
        <v>3098.0666666666671</v>
      </c>
      <c r="G162" s="231">
        <v>3076.1333333333341</v>
      </c>
      <c r="H162" s="231">
        <v>3151.1333333333341</v>
      </c>
      <c r="I162" s="231">
        <v>3173.0666666666675</v>
      </c>
      <c r="J162" s="231">
        <v>3188.6333333333341</v>
      </c>
      <c r="K162" s="230">
        <v>3157.5</v>
      </c>
      <c r="L162" s="230">
        <v>3120</v>
      </c>
      <c r="M162" s="230">
        <v>2.0143</v>
      </c>
      <c r="N162" s="1"/>
      <c r="O162" s="1"/>
    </row>
    <row r="163" spans="1:15" ht="12.75" customHeight="1">
      <c r="A163" s="213">
        <v>154</v>
      </c>
      <c r="B163" s="216" t="s">
        <v>782</v>
      </c>
      <c r="C163" s="230">
        <v>312.2</v>
      </c>
      <c r="D163" s="231">
        <v>313.43333333333334</v>
      </c>
      <c r="E163" s="231">
        <v>309.86666666666667</v>
      </c>
      <c r="F163" s="231">
        <v>307.53333333333336</v>
      </c>
      <c r="G163" s="231">
        <v>303.9666666666667</v>
      </c>
      <c r="H163" s="231">
        <v>315.76666666666665</v>
      </c>
      <c r="I163" s="231">
        <v>319.33333333333337</v>
      </c>
      <c r="J163" s="231">
        <v>321.66666666666663</v>
      </c>
      <c r="K163" s="230">
        <v>317</v>
      </c>
      <c r="L163" s="230">
        <v>311.10000000000002</v>
      </c>
      <c r="M163" s="230">
        <v>38.931570000000001</v>
      </c>
      <c r="N163" s="1"/>
      <c r="O163" s="1"/>
    </row>
    <row r="164" spans="1:15" ht="12.75" customHeight="1">
      <c r="A164" s="213">
        <v>155</v>
      </c>
      <c r="B164" s="216" t="s">
        <v>172</v>
      </c>
      <c r="C164" s="230">
        <v>160</v>
      </c>
      <c r="D164" s="231">
        <v>160.9</v>
      </c>
      <c r="E164" s="231">
        <v>158.80000000000001</v>
      </c>
      <c r="F164" s="231">
        <v>157.6</v>
      </c>
      <c r="G164" s="231">
        <v>155.5</v>
      </c>
      <c r="H164" s="231">
        <v>162.10000000000002</v>
      </c>
      <c r="I164" s="231">
        <v>164.2</v>
      </c>
      <c r="J164" s="231">
        <v>165.40000000000003</v>
      </c>
      <c r="K164" s="230">
        <v>163</v>
      </c>
      <c r="L164" s="230">
        <v>159.69999999999999</v>
      </c>
      <c r="M164" s="230">
        <v>38.856670000000001</v>
      </c>
      <c r="N164" s="1"/>
      <c r="O164" s="1"/>
    </row>
    <row r="165" spans="1:15" ht="12.75" customHeight="1">
      <c r="A165" s="213">
        <v>156</v>
      </c>
      <c r="B165" s="216" t="s">
        <v>177</v>
      </c>
      <c r="C165" s="230">
        <v>230.9</v>
      </c>
      <c r="D165" s="231">
        <v>231.15</v>
      </c>
      <c r="E165" s="231">
        <v>229.4</v>
      </c>
      <c r="F165" s="231">
        <v>227.9</v>
      </c>
      <c r="G165" s="231">
        <v>226.15</v>
      </c>
      <c r="H165" s="231">
        <v>232.65</v>
      </c>
      <c r="I165" s="231">
        <v>234.4</v>
      </c>
      <c r="J165" s="231">
        <v>235.9</v>
      </c>
      <c r="K165" s="230">
        <v>232.9</v>
      </c>
      <c r="L165" s="230">
        <v>229.65</v>
      </c>
      <c r="M165" s="230">
        <v>54.815629999999999</v>
      </c>
      <c r="N165" s="1"/>
      <c r="O165" s="1"/>
    </row>
    <row r="166" spans="1:15" ht="12.75" customHeight="1">
      <c r="A166" s="213">
        <v>157</v>
      </c>
      <c r="B166" s="216" t="s">
        <v>268</v>
      </c>
      <c r="C166" s="230">
        <v>458.15</v>
      </c>
      <c r="D166" s="231">
        <v>456.09999999999997</v>
      </c>
      <c r="E166" s="231">
        <v>449.19999999999993</v>
      </c>
      <c r="F166" s="231">
        <v>440.24999999999994</v>
      </c>
      <c r="G166" s="231">
        <v>433.34999999999991</v>
      </c>
      <c r="H166" s="231">
        <v>465.04999999999995</v>
      </c>
      <c r="I166" s="231">
        <v>471.94999999999993</v>
      </c>
      <c r="J166" s="231">
        <v>480.9</v>
      </c>
      <c r="K166" s="230">
        <v>463</v>
      </c>
      <c r="L166" s="230">
        <v>447.15</v>
      </c>
      <c r="M166" s="230">
        <v>6.1055400000000004</v>
      </c>
      <c r="N166" s="1"/>
      <c r="O166" s="1"/>
    </row>
    <row r="167" spans="1:15" ht="12.75" customHeight="1">
      <c r="A167" s="213">
        <v>158</v>
      </c>
      <c r="B167" s="216" t="s">
        <v>269</v>
      </c>
      <c r="C167" s="230">
        <v>14051.5</v>
      </c>
      <c r="D167" s="231">
        <v>14042.199999999999</v>
      </c>
      <c r="E167" s="231">
        <v>13939.399999999998</v>
      </c>
      <c r="F167" s="231">
        <v>13827.3</v>
      </c>
      <c r="G167" s="231">
        <v>13724.499999999998</v>
      </c>
      <c r="H167" s="231">
        <v>14154.299999999997</v>
      </c>
      <c r="I167" s="231">
        <v>14257.099999999997</v>
      </c>
      <c r="J167" s="231">
        <v>14369.199999999997</v>
      </c>
      <c r="K167" s="230">
        <v>14145</v>
      </c>
      <c r="L167" s="230">
        <v>13930.1</v>
      </c>
      <c r="M167" s="230">
        <v>2.2769999999999999E-2</v>
      </c>
      <c r="N167" s="1"/>
      <c r="O167" s="1"/>
    </row>
    <row r="168" spans="1:15" ht="12.75" customHeight="1">
      <c r="A168" s="213">
        <v>159</v>
      </c>
      <c r="B168" s="216" t="s">
        <v>176</v>
      </c>
      <c r="C168" s="230">
        <v>48.6</v>
      </c>
      <c r="D168" s="231">
        <v>48.583333333333336</v>
      </c>
      <c r="E168" s="231">
        <v>48.31666666666667</v>
      </c>
      <c r="F168" s="231">
        <v>48.033333333333331</v>
      </c>
      <c r="G168" s="231">
        <v>47.766666666666666</v>
      </c>
      <c r="H168" s="231">
        <v>48.866666666666674</v>
      </c>
      <c r="I168" s="231">
        <v>49.13333333333334</v>
      </c>
      <c r="J168" s="231">
        <v>49.416666666666679</v>
      </c>
      <c r="K168" s="230">
        <v>48.85</v>
      </c>
      <c r="L168" s="230">
        <v>48.3</v>
      </c>
      <c r="M168" s="230">
        <v>232.70860999999999</v>
      </c>
      <c r="N168" s="1"/>
      <c r="O168" s="1"/>
    </row>
    <row r="169" spans="1:15" ht="12.75" customHeight="1">
      <c r="A169" s="213">
        <v>160</v>
      </c>
      <c r="B169" s="216" t="s">
        <v>182</v>
      </c>
      <c r="C169" s="230">
        <v>122.7</v>
      </c>
      <c r="D169" s="231">
        <v>122.83333333333333</v>
      </c>
      <c r="E169" s="231">
        <v>122.11666666666666</v>
      </c>
      <c r="F169" s="231">
        <v>121.53333333333333</v>
      </c>
      <c r="G169" s="231">
        <v>120.81666666666666</v>
      </c>
      <c r="H169" s="231">
        <v>123.41666666666666</v>
      </c>
      <c r="I169" s="231">
        <v>124.13333333333333</v>
      </c>
      <c r="J169" s="231">
        <v>124.71666666666665</v>
      </c>
      <c r="K169" s="230">
        <v>123.55</v>
      </c>
      <c r="L169" s="230">
        <v>122.25</v>
      </c>
      <c r="M169" s="230">
        <v>20.992899999999999</v>
      </c>
      <c r="N169" s="1"/>
      <c r="O169" s="1"/>
    </row>
    <row r="170" spans="1:15" ht="12.75" customHeight="1">
      <c r="A170" s="213">
        <v>161</v>
      </c>
      <c r="B170" s="216" t="s">
        <v>183</v>
      </c>
      <c r="C170" s="230">
        <v>2346.0500000000002</v>
      </c>
      <c r="D170" s="231">
        <v>2345.7166666666667</v>
      </c>
      <c r="E170" s="231">
        <v>2332.4333333333334</v>
      </c>
      <c r="F170" s="231">
        <v>2318.8166666666666</v>
      </c>
      <c r="G170" s="231">
        <v>2305.5333333333333</v>
      </c>
      <c r="H170" s="231">
        <v>2359.3333333333335</v>
      </c>
      <c r="I170" s="231">
        <v>2372.6166666666672</v>
      </c>
      <c r="J170" s="231">
        <v>2386.2333333333336</v>
      </c>
      <c r="K170" s="230">
        <v>2359</v>
      </c>
      <c r="L170" s="230">
        <v>2332.1</v>
      </c>
      <c r="M170" s="230">
        <v>32.338819999999998</v>
      </c>
      <c r="N170" s="1"/>
      <c r="O170" s="1"/>
    </row>
    <row r="171" spans="1:15" ht="12.75" customHeight="1">
      <c r="A171" s="213">
        <v>162</v>
      </c>
      <c r="B171" s="216" t="s">
        <v>270</v>
      </c>
      <c r="C171" s="230">
        <v>753.75</v>
      </c>
      <c r="D171" s="231">
        <v>754.0333333333333</v>
      </c>
      <c r="E171" s="231">
        <v>748.06666666666661</v>
      </c>
      <c r="F171" s="231">
        <v>742.38333333333333</v>
      </c>
      <c r="G171" s="231">
        <v>736.41666666666663</v>
      </c>
      <c r="H171" s="231">
        <v>759.71666666666658</v>
      </c>
      <c r="I171" s="231">
        <v>765.68333333333328</v>
      </c>
      <c r="J171" s="231">
        <v>771.36666666666656</v>
      </c>
      <c r="K171" s="230">
        <v>760</v>
      </c>
      <c r="L171" s="230">
        <v>748.35</v>
      </c>
      <c r="M171" s="230">
        <v>3.6511399999999998</v>
      </c>
      <c r="N171" s="1"/>
      <c r="O171" s="1"/>
    </row>
    <row r="172" spans="1:15" ht="12.75" customHeight="1">
      <c r="A172" s="213">
        <v>163</v>
      </c>
      <c r="B172" s="216" t="s">
        <v>185</v>
      </c>
      <c r="C172" s="230">
        <v>1128.8499999999999</v>
      </c>
      <c r="D172" s="231">
        <v>1124.3833333333332</v>
      </c>
      <c r="E172" s="231">
        <v>1116.9666666666665</v>
      </c>
      <c r="F172" s="231">
        <v>1105.0833333333333</v>
      </c>
      <c r="G172" s="231">
        <v>1097.6666666666665</v>
      </c>
      <c r="H172" s="231">
        <v>1136.2666666666664</v>
      </c>
      <c r="I172" s="231">
        <v>1143.6833333333334</v>
      </c>
      <c r="J172" s="231">
        <v>1155.5666666666664</v>
      </c>
      <c r="K172" s="230">
        <v>1131.8</v>
      </c>
      <c r="L172" s="230">
        <v>1112.5</v>
      </c>
      <c r="M172" s="230">
        <v>6.6352599999999997</v>
      </c>
      <c r="N172" s="1"/>
      <c r="O172" s="1"/>
    </row>
    <row r="173" spans="1:15" ht="12.75" customHeight="1">
      <c r="A173" s="213">
        <v>164</v>
      </c>
      <c r="B173" s="216" t="s">
        <v>189</v>
      </c>
      <c r="C173" s="230">
        <v>2472.85</v>
      </c>
      <c r="D173" s="231">
        <v>2475.1333333333332</v>
      </c>
      <c r="E173" s="231">
        <v>2460.3166666666666</v>
      </c>
      <c r="F173" s="231">
        <v>2447.7833333333333</v>
      </c>
      <c r="G173" s="231">
        <v>2432.9666666666667</v>
      </c>
      <c r="H173" s="231">
        <v>2487.6666666666665</v>
      </c>
      <c r="I173" s="231">
        <v>2502.4833333333331</v>
      </c>
      <c r="J173" s="231">
        <v>2515.0166666666664</v>
      </c>
      <c r="K173" s="230">
        <v>2489.9499999999998</v>
      </c>
      <c r="L173" s="230">
        <v>2462.6</v>
      </c>
      <c r="M173" s="230">
        <v>2.5758299999999998</v>
      </c>
      <c r="N173" s="1"/>
      <c r="O173" s="1"/>
    </row>
    <row r="174" spans="1:15" ht="12.75" customHeight="1">
      <c r="A174" s="213">
        <v>165</v>
      </c>
      <c r="B174" s="216" t="s">
        <v>801</v>
      </c>
      <c r="C174" s="230">
        <v>70</v>
      </c>
      <c r="D174" s="231">
        <v>69.600000000000009</v>
      </c>
      <c r="E174" s="231">
        <v>69.100000000000023</v>
      </c>
      <c r="F174" s="231">
        <v>68.200000000000017</v>
      </c>
      <c r="G174" s="231">
        <v>67.700000000000031</v>
      </c>
      <c r="H174" s="231">
        <v>70.500000000000014</v>
      </c>
      <c r="I174" s="231">
        <v>70.999999999999986</v>
      </c>
      <c r="J174" s="231">
        <v>71.900000000000006</v>
      </c>
      <c r="K174" s="230">
        <v>70.099999999999994</v>
      </c>
      <c r="L174" s="230">
        <v>68.7</v>
      </c>
      <c r="M174" s="230">
        <v>61.583010000000002</v>
      </c>
      <c r="N174" s="1"/>
      <c r="O174" s="1"/>
    </row>
    <row r="175" spans="1:15" ht="12.75" customHeight="1">
      <c r="A175" s="213">
        <v>166</v>
      </c>
      <c r="B175" s="216" t="s">
        <v>187</v>
      </c>
      <c r="C175" s="230">
        <v>24254.400000000001</v>
      </c>
      <c r="D175" s="231">
        <v>24443.066666666666</v>
      </c>
      <c r="E175" s="231">
        <v>23987.283333333333</v>
      </c>
      <c r="F175" s="231">
        <v>23720.166666666668</v>
      </c>
      <c r="G175" s="231">
        <v>23264.383333333335</v>
      </c>
      <c r="H175" s="231">
        <v>24710.183333333331</v>
      </c>
      <c r="I175" s="231">
        <v>25165.966666666664</v>
      </c>
      <c r="J175" s="231">
        <v>25433.083333333328</v>
      </c>
      <c r="K175" s="230">
        <v>24898.85</v>
      </c>
      <c r="L175" s="230">
        <v>24175.95</v>
      </c>
      <c r="M175" s="230">
        <v>0.37208999999999998</v>
      </c>
      <c r="N175" s="1"/>
      <c r="O175" s="1"/>
    </row>
    <row r="176" spans="1:15" ht="12.75" customHeight="1">
      <c r="A176" s="213">
        <v>167</v>
      </c>
      <c r="B176" t="s">
        <v>865</v>
      </c>
      <c r="C176" s="276">
        <v>1339.35</v>
      </c>
      <c r="D176" s="277">
        <v>1349.5833333333333</v>
      </c>
      <c r="E176" s="277">
        <v>1325.6166666666666</v>
      </c>
      <c r="F176" s="277">
        <v>1311.8833333333332</v>
      </c>
      <c r="G176" s="277">
        <v>1287.9166666666665</v>
      </c>
      <c r="H176" s="277">
        <v>1363.3166666666666</v>
      </c>
      <c r="I176" s="277">
        <v>1387.2833333333333</v>
      </c>
      <c r="J176" s="277">
        <v>1401.0166666666667</v>
      </c>
      <c r="K176" s="276">
        <v>1373.55</v>
      </c>
      <c r="L176" s="276">
        <v>1335.85</v>
      </c>
      <c r="M176" s="276">
        <v>3.94557</v>
      </c>
      <c r="N176" s="1"/>
      <c r="O176" s="1"/>
    </row>
    <row r="177" spans="1:15" ht="12.75" customHeight="1">
      <c r="A177" s="213">
        <v>168</v>
      </c>
      <c r="B177" s="216" t="s">
        <v>188</v>
      </c>
      <c r="C177" s="230">
        <v>3271.3</v>
      </c>
      <c r="D177" s="231">
        <v>3278.4500000000003</v>
      </c>
      <c r="E177" s="231">
        <v>3255.7500000000005</v>
      </c>
      <c r="F177" s="231">
        <v>3240.2000000000003</v>
      </c>
      <c r="G177" s="231">
        <v>3217.5000000000005</v>
      </c>
      <c r="H177" s="231">
        <v>3294.0000000000005</v>
      </c>
      <c r="I177" s="231">
        <v>3316.7000000000003</v>
      </c>
      <c r="J177" s="231">
        <v>3332.2500000000005</v>
      </c>
      <c r="K177" s="230">
        <v>3301.15</v>
      </c>
      <c r="L177" s="230">
        <v>3262.9</v>
      </c>
      <c r="M177" s="230">
        <v>1.9281299999999999</v>
      </c>
      <c r="N177" s="1"/>
      <c r="O177" s="1"/>
    </row>
    <row r="178" spans="1:15" ht="12.75" customHeight="1">
      <c r="A178" s="213">
        <v>169</v>
      </c>
      <c r="B178" s="216" t="s">
        <v>796</v>
      </c>
      <c r="C178" s="230">
        <v>477.65</v>
      </c>
      <c r="D178" s="231">
        <v>472.83333333333331</v>
      </c>
      <c r="E178" s="231">
        <v>465.81666666666661</v>
      </c>
      <c r="F178" s="231">
        <v>453.98333333333329</v>
      </c>
      <c r="G178" s="231">
        <v>446.96666666666658</v>
      </c>
      <c r="H178" s="231">
        <v>484.66666666666663</v>
      </c>
      <c r="I178" s="231">
        <v>491.68333333333339</v>
      </c>
      <c r="J178" s="231">
        <v>503.51666666666665</v>
      </c>
      <c r="K178" s="230">
        <v>479.85</v>
      </c>
      <c r="L178" s="230">
        <v>461</v>
      </c>
      <c r="M178" s="230">
        <v>35.087969999999999</v>
      </c>
      <c r="N178" s="1"/>
      <c r="O178" s="1"/>
    </row>
    <row r="179" spans="1:15" ht="12.75" customHeight="1">
      <c r="A179" s="213">
        <v>170</v>
      </c>
      <c r="B179" s="216" t="s">
        <v>186</v>
      </c>
      <c r="C179" s="230">
        <v>544.79999999999995</v>
      </c>
      <c r="D179" s="231">
        <v>542.30000000000007</v>
      </c>
      <c r="E179" s="231">
        <v>539.15000000000009</v>
      </c>
      <c r="F179" s="231">
        <v>533.5</v>
      </c>
      <c r="G179" s="231">
        <v>530.35</v>
      </c>
      <c r="H179" s="231">
        <v>547.95000000000016</v>
      </c>
      <c r="I179" s="231">
        <v>551.1</v>
      </c>
      <c r="J179" s="231">
        <v>556.75000000000023</v>
      </c>
      <c r="K179" s="230">
        <v>545.45000000000005</v>
      </c>
      <c r="L179" s="230">
        <v>536.65</v>
      </c>
      <c r="M179" s="230">
        <v>255.88577000000001</v>
      </c>
      <c r="N179" s="1"/>
      <c r="O179" s="1"/>
    </row>
    <row r="180" spans="1:15" ht="12.75" customHeight="1">
      <c r="A180" s="213">
        <v>171</v>
      </c>
      <c r="B180" s="216" t="s">
        <v>184</v>
      </c>
      <c r="C180" s="230">
        <v>83.2</v>
      </c>
      <c r="D180" s="231">
        <v>83.083333333333343</v>
      </c>
      <c r="E180" s="231">
        <v>82.51666666666668</v>
      </c>
      <c r="F180" s="231">
        <v>81.833333333333343</v>
      </c>
      <c r="G180" s="231">
        <v>81.26666666666668</v>
      </c>
      <c r="H180" s="231">
        <v>83.76666666666668</v>
      </c>
      <c r="I180" s="231">
        <v>84.333333333333343</v>
      </c>
      <c r="J180" s="231">
        <v>85.01666666666668</v>
      </c>
      <c r="K180" s="230">
        <v>83.65</v>
      </c>
      <c r="L180" s="230">
        <v>82.4</v>
      </c>
      <c r="M180" s="230">
        <v>68.655289999999994</v>
      </c>
      <c r="N180" s="1"/>
      <c r="O180" s="1"/>
    </row>
    <row r="181" spans="1:15" ht="12.75" customHeight="1">
      <c r="A181" s="213">
        <v>172</v>
      </c>
      <c r="B181" s="216" t="s">
        <v>190</v>
      </c>
      <c r="C181" s="230">
        <v>987.75</v>
      </c>
      <c r="D181" s="231">
        <v>991.19999999999993</v>
      </c>
      <c r="E181" s="231">
        <v>980.29999999999984</v>
      </c>
      <c r="F181" s="231">
        <v>972.84999999999991</v>
      </c>
      <c r="G181" s="231">
        <v>961.94999999999982</v>
      </c>
      <c r="H181" s="231">
        <v>998.64999999999986</v>
      </c>
      <c r="I181" s="231">
        <v>1009.55</v>
      </c>
      <c r="J181" s="231">
        <v>1016.9999999999999</v>
      </c>
      <c r="K181" s="230">
        <v>1002.1</v>
      </c>
      <c r="L181" s="230">
        <v>983.75</v>
      </c>
      <c r="M181" s="230">
        <v>16.380939999999999</v>
      </c>
      <c r="N181" s="1"/>
      <c r="O181" s="1"/>
    </row>
    <row r="182" spans="1:15" ht="12.75" customHeight="1">
      <c r="A182" s="213">
        <v>173</v>
      </c>
      <c r="B182" s="216" t="s">
        <v>191</v>
      </c>
      <c r="C182" s="230">
        <v>416.9</v>
      </c>
      <c r="D182" s="231">
        <v>418.40000000000003</v>
      </c>
      <c r="E182" s="231">
        <v>414.55000000000007</v>
      </c>
      <c r="F182" s="231">
        <v>412.20000000000005</v>
      </c>
      <c r="G182" s="231">
        <v>408.35000000000008</v>
      </c>
      <c r="H182" s="231">
        <v>420.75000000000006</v>
      </c>
      <c r="I182" s="231">
        <v>424.60000000000008</v>
      </c>
      <c r="J182" s="231">
        <v>426.95000000000005</v>
      </c>
      <c r="K182" s="230">
        <v>422.25</v>
      </c>
      <c r="L182" s="230">
        <v>416.05</v>
      </c>
      <c r="M182" s="230">
        <v>3.51695</v>
      </c>
      <c r="N182" s="1"/>
      <c r="O182" s="1"/>
    </row>
    <row r="183" spans="1:15" ht="12.75" customHeight="1">
      <c r="A183" s="213">
        <v>174</v>
      </c>
      <c r="B183" s="216" t="s">
        <v>272</v>
      </c>
      <c r="C183" s="230">
        <v>616.5</v>
      </c>
      <c r="D183" s="231">
        <v>615.91666666666663</v>
      </c>
      <c r="E183" s="231">
        <v>610.68333333333328</v>
      </c>
      <c r="F183" s="231">
        <v>604.86666666666667</v>
      </c>
      <c r="G183" s="231">
        <v>599.63333333333333</v>
      </c>
      <c r="H183" s="231">
        <v>621.73333333333323</v>
      </c>
      <c r="I183" s="231">
        <v>626.96666666666658</v>
      </c>
      <c r="J183" s="231">
        <v>632.78333333333319</v>
      </c>
      <c r="K183" s="230">
        <v>621.15</v>
      </c>
      <c r="L183" s="230">
        <v>610.1</v>
      </c>
      <c r="M183" s="230">
        <v>2.8986999999999998</v>
      </c>
      <c r="N183" s="1"/>
      <c r="O183" s="1"/>
    </row>
    <row r="184" spans="1:15" ht="12.75" customHeight="1">
      <c r="A184" s="213">
        <v>175</v>
      </c>
      <c r="B184" s="216" t="s">
        <v>203</v>
      </c>
      <c r="C184" s="230">
        <v>1127.95</v>
      </c>
      <c r="D184" s="231">
        <v>1140.1499999999999</v>
      </c>
      <c r="E184" s="231">
        <v>1112.2999999999997</v>
      </c>
      <c r="F184" s="231">
        <v>1096.6499999999999</v>
      </c>
      <c r="G184" s="231">
        <v>1068.7999999999997</v>
      </c>
      <c r="H184" s="231">
        <v>1155.7999999999997</v>
      </c>
      <c r="I184" s="231">
        <v>1183.6499999999996</v>
      </c>
      <c r="J184" s="231">
        <v>1199.2999999999997</v>
      </c>
      <c r="K184" s="230">
        <v>1168</v>
      </c>
      <c r="L184" s="230">
        <v>1124.5</v>
      </c>
      <c r="M184" s="230">
        <v>25.921240000000001</v>
      </c>
      <c r="N184" s="1"/>
      <c r="O184" s="1"/>
    </row>
    <row r="185" spans="1:15" ht="12.75" customHeight="1">
      <c r="A185" s="213">
        <v>176</v>
      </c>
      <c r="B185" s="216" t="s">
        <v>192</v>
      </c>
      <c r="C185" s="230">
        <v>942.7</v>
      </c>
      <c r="D185" s="231">
        <v>938.4</v>
      </c>
      <c r="E185" s="231">
        <v>931.3</v>
      </c>
      <c r="F185" s="231">
        <v>919.9</v>
      </c>
      <c r="G185" s="231">
        <v>912.8</v>
      </c>
      <c r="H185" s="231">
        <v>949.8</v>
      </c>
      <c r="I185" s="231">
        <v>956.90000000000009</v>
      </c>
      <c r="J185" s="231">
        <v>968.3</v>
      </c>
      <c r="K185" s="230">
        <v>945.5</v>
      </c>
      <c r="L185" s="230">
        <v>927</v>
      </c>
      <c r="M185" s="230">
        <v>13.95931</v>
      </c>
      <c r="N185" s="1"/>
      <c r="O185" s="1"/>
    </row>
    <row r="186" spans="1:15" ht="12.75" customHeight="1">
      <c r="A186" s="213">
        <v>177</v>
      </c>
      <c r="B186" s="216" t="s">
        <v>485</v>
      </c>
      <c r="C186" s="230">
        <v>1232.3</v>
      </c>
      <c r="D186" s="231">
        <v>1217.55</v>
      </c>
      <c r="E186" s="231">
        <v>1186.75</v>
      </c>
      <c r="F186" s="231">
        <v>1141.2</v>
      </c>
      <c r="G186" s="231">
        <v>1110.4000000000001</v>
      </c>
      <c r="H186" s="231">
        <v>1263.0999999999999</v>
      </c>
      <c r="I186" s="231">
        <v>1293.8999999999996</v>
      </c>
      <c r="J186" s="231">
        <v>1339.4499999999998</v>
      </c>
      <c r="K186" s="230">
        <v>1248.3499999999999</v>
      </c>
      <c r="L186" s="230">
        <v>1172</v>
      </c>
      <c r="M186" s="230">
        <v>27.060079999999999</v>
      </c>
      <c r="N186" s="1"/>
      <c r="O186" s="1"/>
    </row>
    <row r="187" spans="1:15" ht="12.75" customHeight="1">
      <c r="A187" s="213">
        <v>178</v>
      </c>
      <c r="B187" s="216" t="s">
        <v>197</v>
      </c>
      <c r="C187" s="230">
        <v>3104.8</v>
      </c>
      <c r="D187" s="231">
        <v>3098.6</v>
      </c>
      <c r="E187" s="231">
        <v>3084.2</v>
      </c>
      <c r="F187" s="231">
        <v>3063.6</v>
      </c>
      <c r="G187" s="231">
        <v>3049.2</v>
      </c>
      <c r="H187" s="231">
        <v>3119.2</v>
      </c>
      <c r="I187" s="231">
        <v>3133.6000000000004</v>
      </c>
      <c r="J187" s="231">
        <v>3154.2</v>
      </c>
      <c r="K187" s="230">
        <v>3113</v>
      </c>
      <c r="L187" s="230">
        <v>3078</v>
      </c>
      <c r="M187" s="230">
        <v>24.19999</v>
      </c>
      <c r="N187" s="1"/>
      <c r="O187" s="1"/>
    </row>
    <row r="188" spans="1:15" ht="12.75" customHeight="1">
      <c r="A188" s="213">
        <v>179</v>
      </c>
      <c r="B188" s="216" t="s">
        <v>193</v>
      </c>
      <c r="C188" s="230">
        <v>703.4</v>
      </c>
      <c r="D188" s="231">
        <v>701.41666666666663</v>
      </c>
      <c r="E188" s="231">
        <v>698.43333333333328</v>
      </c>
      <c r="F188" s="231">
        <v>693.4666666666667</v>
      </c>
      <c r="G188" s="231">
        <v>690.48333333333335</v>
      </c>
      <c r="H188" s="231">
        <v>706.38333333333321</v>
      </c>
      <c r="I188" s="231">
        <v>709.36666666666656</v>
      </c>
      <c r="J188" s="231">
        <v>714.33333333333314</v>
      </c>
      <c r="K188" s="230">
        <v>704.4</v>
      </c>
      <c r="L188" s="230">
        <v>696.45</v>
      </c>
      <c r="M188" s="230">
        <v>12.631159999999999</v>
      </c>
      <c r="N188" s="1"/>
      <c r="O188" s="1"/>
    </row>
    <row r="189" spans="1:15" ht="12.75" customHeight="1">
      <c r="A189" s="213">
        <v>180</v>
      </c>
      <c r="B189" s="216" t="s">
        <v>273</v>
      </c>
      <c r="C189" s="230">
        <v>6251.65</v>
      </c>
      <c r="D189" s="231">
        <v>6283.833333333333</v>
      </c>
      <c r="E189" s="231">
        <v>6203.1666666666661</v>
      </c>
      <c r="F189" s="231">
        <v>6154.6833333333334</v>
      </c>
      <c r="G189" s="231">
        <v>6074.0166666666664</v>
      </c>
      <c r="H189" s="231">
        <v>6332.3166666666657</v>
      </c>
      <c r="I189" s="231">
        <v>6412.9833333333318</v>
      </c>
      <c r="J189" s="231">
        <v>6461.4666666666653</v>
      </c>
      <c r="K189" s="230">
        <v>6364.5</v>
      </c>
      <c r="L189" s="230">
        <v>6235.35</v>
      </c>
      <c r="M189" s="230">
        <v>0.90808999999999995</v>
      </c>
      <c r="N189" s="1"/>
      <c r="O189" s="1"/>
    </row>
    <row r="190" spans="1:15" ht="12.75" customHeight="1">
      <c r="A190" s="213">
        <v>181</v>
      </c>
      <c r="B190" s="216" t="s">
        <v>194</v>
      </c>
      <c r="C190" s="230">
        <v>476.8</v>
      </c>
      <c r="D190" s="231">
        <v>475.3</v>
      </c>
      <c r="E190" s="231">
        <v>470.90000000000003</v>
      </c>
      <c r="F190" s="231">
        <v>465</v>
      </c>
      <c r="G190" s="231">
        <v>460.6</v>
      </c>
      <c r="H190" s="231">
        <v>481.20000000000005</v>
      </c>
      <c r="I190" s="231">
        <v>485.6</v>
      </c>
      <c r="J190" s="231">
        <v>491.50000000000006</v>
      </c>
      <c r="K190" s="230">
        <v>479.7</v>
      </c>
      <c r="L190" s="230">
        <v>469.4</v>
      </c>
      <c r="M190" s="230">
        <v>142.64205999999999</v>
      </c>
      <c r="N190" s="1"/>
      <c r="O190" s="1"/>
    </row>
    <row r="191" spans="1:15" ht="12.75" customHeight="1">
      <c r="A191" s="213">
        <v>182</v>
      </c>
      <c r="B191" s="216" t="s">
        <v>195</v>
      </c>
      <c r="C191" s="230">
        <v>196.4</v>
      </c>
      <c r="D191" s="231">
        <v>195.55000000000004</v>
      </c>
      <c r="E191" s="231">
        <v>194.30000000000007</v>
      </c>
      <c r="F191" s="231">
        <v>192.20000000000002</v>
      </c>
      <c r="G191" s="231">
        <v>190.95000000000005</v>
      </c>
      <c r="H191" s="231">
        <v>197.65000000000009</v>
      </c>
      <c r="I191" s="231">
        <v>198.90000000000003</v>
      </c>
      <c r="J191" s="231">
        <v>201.00000000000011</v>
      </c>
      <c r="K191" s="230">
        <v>196.8</v>
      </c>
      <c r="L191" s="230">
        <v>193.45</v>
      </c>
      <c r="M191" s="230">
        <v>60.86016</v>
      </c>
      <c r="N191" s="1"/>
      <c r="O191" s="1"/>
    </row>
    <row r="192" spans="1:15" ht="12.75" customHeight="1">
      <c r="A192" s="213">
        <v>183</v>
      </c>
      <c r="B192" s="216" t="s">
        <v>196</v>
      </c>
      <c r="C192" s="230">
        <v>108</v>
      </c>
      <c r="D192" s="231">
        <v>108.03333333333335</v>
      </c>
      <c r="E192" s="231">
        <v>107.36666666666669</v>
      </c>
      <c r="F192" s="231">
        <v>106.73333333333335</v>
      </c>
      <c r="G192" s="231">
        <v>106.06666666666669</v>
      </c>
      <c r="H192" s="231">
        <v>108.66666666666669</v>
      </c>
      <c r="I192" s="231">
        <v>109.33333333333334</v>
      </c>
      <c r="J192" s="231">
        <v>109.96666666666668</v>
      </c>
      <c r="K192" s="230">
        <v>108.7</v>
      </c>
      <c r="L192" s="230">
        <v>107.4</v>
      </c>
      <c r="M192" s="230">
        <v>183.37948</v>
      </c>
      <c r="N192" s="1"/>
      <c r="O192" s="1"/>
    </row>
    <row r="193" spans="1:15" ht="12.75" customHeight="1">
      <c r="A193" s="213">
        <v>184</v>
      </c>
      <c r="B193" s="216" t="s">
        <v>785</v>
      </c>
      <c r="C193" s="230">
        <v>60.65</v>
      </c>
      <c r="D193" s="231">
        <v>60.916666666666664</v>
      </c>
      <c r="E193" s="231">
        <v>59.233333333333327</v>
      </c>
      <c r="F193" s="231">
        <v>57.816666666666663</v>
      </c>
      <c r="G193" s="231">
        <v>56.133333333333326</v>
      </c>
      <c r="H193" s="231">
        <v>62.333333333333329</v>
      </c>
      <c r="I193" s="231">
        <v>64.016666666666666</v>
      </c>
      <c r="J193" s="231">
        <v>65.433333333333337</v>
      </c>
      <c r="K193" s="230">
        <v>62.6</v>
      </c>
      <c r="L193" s="230">
        <v>59.5</v>
      </c>
      <c r="M193" s="230">
        <v>13.9283</v>
      </c>
      <c r="N193" s="1"/>
      <c r="O193" s="1"/>
    </row>
    <row r="194" spans="1:15" ht="12.75" customHeight="1">
      <c r="A194" s="213">
        <v>185</v>
      </c>
      <c r="B194" s="216" t="s">
        <v>198</v>
      </c>
      <c r="C194" s="230">
        <v>1021.8</v>
      </c>
      <c r="D194" s="231">
        <v>1018.5499999999998</v>
      </c>
      <c r="E194" s="231">
        <v>1013.2999999999997</v>
      </c>
      <c r="F194" s="231">
        <v>1004.7999999999998</v>
      </c>
      <c r="G194" s="231">
        <v>999.54999999999973</v>
      </c>
      <c r="H194" s="231">
        <v>1027.0499999999997</v>
      </c>
      <c r="I194" s="231">
        <v>1032.3</v>
      </c>
      <c r="J194" s="231">
        <v>1040.7999999999997</v>
      </c>
      <c r="K194" s="230">
        <v>1023.8</v>
      </c>
      <c r="L194" s="230">
        <v>1010.05</v>
      </c>
      <c r="M194" s="230">
        <v>12.507580000000001</v>
      </c>
      <c r="N194" s="1"/>
      <c r="O194" s="1"/>
    </row>
    <row r="195" spans="1:15" ht="12.75" customHeight="1">
      <c r="A195" s="213">
        <v>186</v>
      </c>
      <c r="B195" s="216" t="s">
        <v>180</v>
      </c>
      <c r="C195" s="230">
        <v>740.15</v>
      </c>
      <c r="D195" s="231">
        <v>741.88333333333333</v>
      </c>
      <c r="E195" s="231">
        <v>736.36666666666667</v>
      </c>
      <c r="F195" s="231">
        <v>732.58333333333337</v>
      </c>
      <c r="G195" s="231">
        <v>727.06666666666672</v>
      </c>
      <c r="H195" s="231">
        <v>745.66666666666663</v>
      </c>
      <c r="I195" s="231">
        <v>751.18333333333328</v>
      </c>
      <c r="J195" s="231">
        <v>754.96666666666658</v>
      </c>
      <c r="K195" s="230">
        <v>747.4</v>
      </c>
      <c r="L195" s="230">
        <v>738.1</v>
      </c>
      <c r="M195" s="230">
        <v>0.83664000000000005</v>
      </c>
      <c r="N195" s="1"/>
      <c r="O195" s="1"/>
    </row>
    <row r="196" spans="1:15" ht="12.75" customHeight="1">
      <c r="A196" s="213">
        <v>187</v>
      </c>
      <c r="B196" s="216" t="s">
        <v>199</v>
      </c>
      <c r="C196" s="230">
        <v>2579.25</v>
      </c>
      <c r="D196" s="231">
        <v>2589.5833333333335</v>
      </c>
      <c r="E196" s="231">
        <v>2560.166666666667</v>
      </c>
      <c r="F196" s="231">
        <v>2541.0833333333335</v>
      </c>
      <c r="G196" s="231">
        <v>2511.666666666667</v>
      </c>
      <c r="H196" s="231">
        <v>2608.666666666667</v>
      </c>
      <c r="I196" s="231">
        <v>2638.0833333333339</v>
      </c>
      <c r="J196" s="231">
        <v>2657.166666666667</v>
      </c>
      <c r="K196" s="230">
        <v>2619</v>
      </c>
      <c r="L196" s="230">
        <v>2570.5</v>
      </c>
      <c r="M196" s="230">
        <v>9.95472</v>
      </c>
      <c r="N196" s="1"/>
      <c r="O196" s="1"/>
    </row>
    <row r="197" spans="1:15" ht="12.75" customHeight="1">
      <c r="A197" s="213">
        <v>188</v>
      </c>
      <c r="B197" s="216" t="s">
        <v>200</v>
      </c>
      <c r="C197" s="230">
        <v>1589.55</v>
      </c>
      <c r="D197" s="231">
        <v>1594.3333333333333</v>
      </c>
      <c r="E197" s="231">
        <v>1580.0666666666666</v>
      </c>
      <c r="F197" s="231">
        <v>1570.5833333333333</v>
      </c>
      <c r="G197" s="231">
        <v>1556.3166666666666</v>
      </c>
      <c r="H197" s="231">
        <v>1603.8166666666666</v>
      </c>
      <c r="I197" s="231">
        <v>1618.0833333333335</v>
      </c>
      <c r="J197" s="231">
        <v>1627.5666666666666</v>
      </c>
      <c r="K197" s="230">
        <v>1608.6</v>
      </c>
      <c r="L197" s="230">
        <v>1584.85</v>
      </c>
      <c r="M197" s="230">
        <v>2.4618099999999998</v>
      </c>
      <c r="N197" s="1"/>
      <c r="O197" s="1"/>
    </row>
    <row r="198" spans="1:15" ht="12.75" customHeight="1">
      <c r="A198" s="213">
        <v>189</v>
      </c>
      <c r="B198" s="216" t="s">
        <v>201</v>
      </c>
      <c r="C198" s="230">
        <v>538</v>
      </c>
      <c r="D198" s="231">
        <v>537.06666666666672</v>
      </c>
      <c r="E198" s="231">
        <v>533.13333333333344</v>
      </c>
      <c r="F198" s="231">
        <v>528.26666666666677</v>
      </c>
      <c r="G198" s="231">
        <v>524.33333333333348</v>
      </c>
      <c r="H198" s="231">
        <v>541.93333333333339</v>
      </c>
      <c r="I198" s="231">
        <v>545.86666666666656</v>
      </c>
      <c r="J198" s="231">
        <v>550.73333333333335</v>
      </c>
      <c r="K198" s="230">
        <v>541</v>
      </c>
      <c r="L198" s="230">
        <v>532.20000000000005</v>
      </c>
      <c r="M198" s="230">
        <v>1.28613</v>
      </c>
      <c r="N198" s="1"/>
      <c r="O198" s="1"/>
    </row>
    <row r="199" spans="1:15" ht="12.75" customHeight="1">
      <c r="A199" s="213">
        <v>190</v>
      </c>
      <c r="B199" s="216" t="s">
        <v>202</v>
      </c>
      <c r="C199" s="230">
        <v>1393.7</v>
      </c>
      <c r="D199" s="231">
        <v>1382.25</v>
      </c>
      <c r="E199" s="231">
        <v>1366</v>
      </c>
      <c r="F199" s="231">
        <v>1338.3</v>
      </c>
      <c r="G199" s="231">
        <v>1322.05</v>
      </c>
      <c r="H199" s="231">
        <v>1409.95</v>
      </c>
      <c r="I199" s="231">
        <v>1426.2</v>
      </c>
      <c r="J199" s="231">
        <v>1453.9</v>
      </c>
      <c r="K199" s="230">
        <v>1398.5</v>
      </c>
      <c r="L199" s="230">
        <v>1354.55</v>
      </c>
      <c r="M199" s="230">
        <v>6.11747</v>
      </c>
      <c r="N199" s="1"/>
      <c r="O199" s="1"/>
    </row>
    <row r="200" spans="1:15" ht="12.75" customHeight="1">
      <c r="A200" s="213">
        <v>191</v>
      </c>
      <c r="B200" s="216" t="s">
        <v>492</v>
      </c>
      <c r="C200" s="230">
        <v>31.05</v>
      </c>
      <c r="D200" s="231">
        <v>31.116666666666671</v>
      </c>
      <c r="E200" s="231">
        <v>30.88333333333334</v>
      </c>
      <c r="F200" s="231">
        <v>30.716666666666669</v>
      </c>
      <c r="G200" s="231">
        <v>30.483333333333338</v>
      </c>
      <c r="H200" s="231">
        <v>31.283333333333342</v>
      </c>
      <c r="I200" s="231">
        <v>31.516666666666669</v>
      </c>
      <c r="J200" s="231">
        <v>31.683333333333344</v>
      </c>
      <c r="K200" s="230">
        <v>31.35</v>
      </c>
      <c r="L200" s="230">
        <v>30.95</v>
      </c>
      <c r="M200" s="230">
        <v>36.193530000000003</v>
      </c>
      <c r="N200" s="1"/>
      <c r="O200" s="1"/>
    </row>
    <row r="201" spans="1:15" ht="12.75" customHeight="1">
      <c r="A201" s="213">
        <v>192</v>
      </c>
      <c r="B201" s="216" t="s">
        <v>494</v>
      </c>
      <c r="C201" s="230">
        <v>2635.55</v>
      </c>
      <c r="D201" s="231">
        <v>2657.5333333333333</v>
      </c>
      <c r="E201" s="231">
        <v>2593.0166666666664</v>
      </c>
      <c r="F201" s="231">
        <v>2550.4833333333331</v>
      </c>
      <c r="G201" s="231">
        <v>2485.9666666666662</v>
      </c>
      <c r="H201" s="231">
        <v>2700.0666666666666</v>
      </c>
      <c r="I201" s="231">
        <v>2764.5833333333339</v>
      </c>
      <c r="J201" s="231">
        <v>2807.1166666666668</v>
      </c>
      <c r="K201" s="230">
        <v>2722.05</v>
      </c>
      <c r="L201" s="230">
        <v>2615</v>
      </c>
      <c r="M201" s="230">
        <v>1.09352</v>
      </c>
      <c r="N201" s="1"/>
      <c r="O201" s="1"/>
    </row>
    <row r="202" spans="1:15" ht="12.75" customHeight="1">
      <c r="A202" s="213">
        <v>193</v>
      </c>
      <c r="B202" s="216" t="s">
        <v>206</v>
      </c>
      <c r="C202" s="230">
        <v>732.05</v>
      </c>
      <c r="D202" s="231">
        <v>733.9</v>
      </c>
      <c r="E202" s="231">
        <v>728.8</v>
      </c>
      <c r="F202" s="231">
        <v>725.55</v>
      </c>
      <c r="G202" s="231">
        <v>720.44999999999993</v>
      </c>
      <c r="H202" s="231">
        <v>737.15</v>
      </c>
      <c r="I202" s="231">
        <v>742.25000000000011</v>
      </c>
      <c r="J202" s="231">
        <v>745.5</v>
      </c>
      <c r="K202" s="230">
        <v>739</v>
      </c>
      <c r="L202" s="230">
        <v>730.65</v>
      </c>
      <c r="M202" s="230">
        <v>10.84257</v>
      </c>
      <c r="N202" s="1"/>
      <c r="O202" s="1"/>
    </row>
    <row r="203" spans="1:15" ht="12.75" customHeight="1">
      <c r="A203" s="213">
        <v>194</v>
      </c>
      <c r="B203" s="216" t="s">
        <v>205</v>
      </c>
      <c r="C203" s="230">
        <v>7475.8</v>
      </c>
      <c r="D203" s="231">
        <v>7507.1333333333341</v>
      </c>
      <c r="E203" s="231">
        <v>7414.2666666666682</v>
      </c>
      <c r="F203" s="231">
        <v>7352.7333333333345</v>
      </c>
      <c r="G203" s="231">
        <v>7259.8666666666686</v>
      </c>
      <c r="H203" s="231">
        <v>7568.6666666666679</v>
      </c>
      <c r="I203" s="231">
        <v>7661.5333333333347</v>
      </c>
      <c r="J203" s="231">
        <v>7723.0666666666675</v>
      </c>
      <c r="K203" s="230">
        <v>7600</v>
      </c>
      <c r="L203" s="230">
        <v>7445.6</v>
      </c>
      <c r="M203" s="230">
        <v>2.63429</v>
      </c>
      <c r="N203" s="1"/>
      <c r="O203" s="1"/>
    </row>
    <row r="204" spans="1:15" ht="12.75" customHeight="1">
      <c r="A204" s="213">
        <v>195</v>
      </c>
      <c r="B204" s="216" t="s">
        <v>274</v>
      </c>
      <c r="C204" s="230">
        <v>72.349999999999994</v>
      </c>
      <c r="D204" s="231">
        <v>72.566666666666663</v>
      </c>
      <c r="E204" s="231">
        <v>71.783333333333331</v>
      </c>
      <c r="F204" s="231">
        <v>71.216666666666669</v>
      </c>
      <c r="G204" s="231">
        <v>70.433333333333337</v>
      </c>
      <c r="H204" s="231">
        <v>73.133333333333326</v>
      </c>
      <c r="I204" s="231">
        <v>73.916666666666657</v>
      </c>
      <c r="J204" s="231">
        <v>74.48333333333332</v>
      </c>
      <c r="K204" s="230">
        <v>73.349999999999994</v>
      </c>
      <c r="L204" s="230">
        <v>72</v>
      </c>
      <c r="M204" s="230">
        <v>45.128999999999998</v>
      </c>
      <c r="N204" s="1"/>
      <c r="O204" s="1"/>
    </row>
    <row r="205" spans="1:15" ht="12.75" customHeight="1">
      <c r="A205" s="213">
        <v>196</v>
      </c>
      <c r="B205" s="216" t="s">
        <v>204</v>
      </c>
      <c r="C205" s="230">
        <v>1438.4</v>
      </c>
      <c r="D205" s="231">
        <v>1431.2</v>
      </c>
      <c r="E205" s="231">
        <v>1418.0500000000002</v>
      </c>
      <c r="F205" s="231">
        <v>1397.7</v>
      </c>
      <c r="G205" s="231">
        <v>1384.5500000000002</v>
      </c>
      <c r="H205" s="231">
        <v>1451.5500000000002</v>
      </c>
      <c r="I205" s="231">
        <v>1464.7000000000003</v>
      </c>
      <c r="J205" s="231">
        <v>1485.0500000000002</v>
      </c>
      <c r="K205" s="230">
        <v>1444.35</v>
      </c>
      <c r="L205" s="230">
        <v>1410.85</v>
      </c>
      <c r="M205" s="230">
        <v>5.0974899999999996</v>
      </c>
      <c r="N205" s="1"/>
      <c r="O205" s="1"/>
    </row>
    <row r="206" spans="1:15" ht="12.75" customHeight="1">
      <c r="A206" s="213">
        <v>197</v>
      </c>
      <c r="B206" s="216" t="s">
        <v>153</v>
      </c>
      <c r="C206" s="230">
        <v>757.65</v>
      </c>
      <c r="D206" s="231">
        <v>758.80000000000007</v>
      </c>
      <c r="E206" s="231">
        <v>755.25000000000011</v>
      </c>
      <c r="F206" s="231">
        <v>752.85</v>
      </c>
      <c r="G206" s="231">
        <v>749.30000000000007</v>
      </c>
      <c r="H206" s="231">
        <v>761.20000000000016</v>
      </c>
      <c r="I206" s="231">
        <v>764.75000000000011</v>
      </c>
      <c r="J206" s="231">
        <v>767.1500000000002</v>
      </c>
      <c r="K206" s="230">
        <v>762.35</v>
      </c>
      <c r="L206" s="230">
        <v>756.4</v>
      </c>
      <c r="M206" s="230">
        <v>5.5463800000000001</v>
      </c>
      <c r="N206" s="1"/>
      <c r="O206" s="1"/>
    </row>
    <row r="207" spans="1:15" ht="12.75" customHeight="1">
      <c r="A207" s="213">
        <v>198</v>
      </c>
      <c r="B207" s="216" t="s">
        <v>276</v>
      </c>
      <c r="C207" s="230">
        <v>1381.75</v>
      </c>
      <c r="D207" s="231">
        <v>1398.9166666666667</v>
      </c>
      <c r="E207" s="231">
        <v>1357.8333333333335</v>
      </c>
      <c r="F207" s="231">
        <v>1333.9166666666667</v>
      </c>
      <c r="G207" s="231">
        <v>1292.8333333333335</v>
      </c>
      <c r="H207" s="231">
        <v>1422.8333333333335</v>
      </c>
      <c r="I207" s="231">
        <v>1463.916666666667</v>
      </c>
      <c r="J207" s="231">
        <v>1487.8333333333335</v>
      </c>
      <c r="K207" s="230">
        <v>1440</v>
      </c>
      <c r="L207" s="230">
        <v>1375</v>
      </c>
      <c r="M207" s="230">
        <v>14.687239999999999</v>
      </c>
      <c r="N207" s="1"/>
      <c r="O207" s="1"/>
    </row>
    <row r="208" spans="1:15" ht="12.75" customHeight="1">
      <c r="A208" s="213">
        <v>199</v>
      </c>
      <c r="B208" s="216" t="s">
        <v>207</v>
      </c>
      <c r="C208" s="230">
        <v>279.60000000000002</v>
      </c>
      <c r="D208" s="231">
        <v>280.41666666666669</v>
      </c>
      <c r="E208" s="231">
        <v>277.98333333333335</v>
      </c>
      <c r="F208" s="231">
        <v>276.36666666666667</v>
      </c>
      <c r="G208" s="231">
        <v>273.93333333333334</v>
      </c>
      <c r="H208" s="231">
        <v>282.03333333333336</v>
      </c>
      <c r="I208" s="231">
        <v>284.46666666666664</v>
      </c>
      <c r="J208" s="231">
        <v>286.08333333333337</v>
      </c>
      <c r="K208" s="230">
        <v>282.85000000000002</v>
      </c>
      <c r="L208" s="230">
        <v>278.8</v>
      </c>
      <c r="M208" s="230">
        <v>43.781570000000002</v>
      </c>
      <c r="N208" s="1"/>
      <c r="O208" s="1"/>
    </row>
    <row r="209" spans="1:15" ht="12.75" customHeight="1">
      <c r="A209" s="213">
        <v>200</v>
      </c>
      <c r="B209" s="216" t="s">
        <v>127</v>
      </c>
      <c r="C209" s="230">
        <v>6.05</v>
      </c>
      <c r="D209" s="231">
        <v>6.05</v>
      </c>
      <c r="E209" s="231">
        <v>6</v>
      </c>
      <c r="F209" s="231">
        <v>5.95</v>
      </c>
      <c r="G209" s="231">
        <v>5.9</v>
      </c>
      <c r="H209" s="231">
        <v>6.1</v>
      </c>
      <c r="I209" s="231">
        <v>6.1499999999999986</v>
      </c>
      <c r="J209" s="231">
        <v>6.1999999999999993</v>
      </c>
      <c r="K209" s="230">
        <v>6.1</v>
      </c>
      <c r="L209" s="230">
        <v>6</v>
      </c>
      <c r="M209" s="230">
        <v>201.60099</v>
      </c>
      <c r="N209" s="1"/>
      <c r="O209" s="1"/>
    </row>
    <row r="210" spans="1:15" ht="12.75" customHeight="1">
      <c r="A210" s="213">
        <v>201</v>
      </c>
      <c r="B210" s="216" t="s">
        <v>208</v>
      </c>
      <c r="C210" s="230">
        <v>867.45</v>
      </c>
      <c r="D210" s="231">
        <v>860.61666666666667</v>
      </c>
      <c r="E210" s="231">
        <v>852.93333333333339</v>
      </c>
      <c r="F210" s="231">
        <v>838.41666666666674</v>
      </c>
      <c r="G210" s="231">
        <v>830.73333333333346</v>
      </c>
      <c r="H210" s="231">
        <v>875.13333333333333</v>
      </c>
      <c r="I210" s="231">
        <v>882.81666666666649</v>
      </c>
      <c r="J210" s="231">
        <v>897.33333333333326</v>
      </c>
      <c r="K210" s="230">
        <v>868.3</v>
      </c>
      <c r="L210" s="230">
        <v>846.1</v>
      </c>
      <c r="M210" s="230">
        <v>15.50109</v>
      </c>
      <c r="N210" s="1"/>
      <c r="O210" s="1"/>
    </row>
    <row r="211" spans="1:15" ht="12.75" customHeight="1">
      <c r="A211" s="213">
        <v>202</v>
      </c>
      <c r="B211" s="216" t="s">
        <v>277</v>
      </c>
      <c r="C211" s="230">
        <v>1322.95</v>
      </c>
      <c r="D211" s="231">
        <v>1326.25</v>
      </c>
      <c r="E211" s="231">
        <v>1315.55</v>
      </c>
      <c r="F211" s="231">
        <v>1308.1499999999999</v>
      </c>
      <c r="G211" s="231">
        <v>1297.4499999999998</v>
      </c>
      <c r="H211" s="231">
        <v>1333.65</v>
      </c>
      <c r="I211" s="231">
        <v>1344.35</v>
      </c>
      <c r="J211" s="231">
        <v>1351.7500000000002</v>
      </c>
      <c r="K211" s="230">
        <v>1336.95</v>
      </c>
      <c r="L211" s="230">
        <v>1318.85</v>
      </c>
      <c r="M211" s="230">
        <v>1.0731200000000001</v>
      </c>
      <c r="N211" s="1"/>
      <c r="O211" s="1"/>
    </row>
    <row r="212" spans="1:15" ht="12.75" customHeight="1">
      <c r="A212" s="213">
        <v>203</v>
      </c>
      <c r="B212" s="216" t="s">
        <v>209</v>
      </c>
      <c r="C212" s="230">
        <v>362.85</v>
      </c>
      <c r="D212" s="231">
        <v>361.84999999999997</v>
      </c>
      <c r="E212" s="231">
        <v>359.99999999999994</v>
      </c>
      <c r="F212" s="231">
        <v>357.15</v>
      </c>
      <c r="G212" s="231">
        <v>355.29999999999995</v>
      </c>
      <c r="H212" s="231">
        <v>364.69999999999993</v>
      </c>
      <c r="I212" s="231">
        <v>366.54999999999995</v>
      </c>
      <c r="J212" s="231">
        <v>369.39999999999992</v>
      </c>
      <c r="K212" s="230">
        <v>363.7</v>
      </c>
      <c r="L212" s="230">
        <v>359</v>
      </c>
      <c r="M212" s="230">
        <v>22.116330000000001</v>
      </c>
      <c r="N212" s="1"/>
      <c r="O212" s="1"/>
    </row>
    <row r="213" spans="1:15" ht="12.75" customHeight="1">
      <c r="A213" s="213">
        <v>204</v>
      </c>
      <c r="B213" s="216" t="s">
        <v>278</v>
      </c>
      <c r="C213" s="230">
        <v>16.5</v>
      </c>
      <c r="D213" s="231">
        <v>16.566666666666666</v>
      </c>
      <c r="E213" s="231">
        <v>16.383333333333333</v>
      </c>
      <c r="F213" s="231">
        <v>16.266666666666666</v>
      </c>
      <c r="G213" s="231">
        <v>16.083333333333332</v>
      </c>
      <c r="H213" s="231">
        <v>16.683333333333334</v>
      </c>
      <c r="I213" s="231">
        <v>16.866666666666664</v>
      </c>
      <c r="J213" s="231">
        <v>16.983333333333334</v>
      </c>
      <c r="K213" s="230">
        <v>16.75</v>
      </c>
      <c r="L213" s="230">
        <v>16.45</v>
      </c>
      <c r="M213" s="230">
        <v>931.50118999999995</v>
      </c>
      <c r="N213" s="1"/>
      <c r="O213" s="1"/>
    </row>
    <row r="214" spans="1:15" ht="12.75" customHeight="1">
      <c r="A214" s="213">
        <v>205</v>
      </c>
      <c r="B214" s="216" t="s">
        <v>210</v>
      </c>
      <c r="C214" s="230">
        <v>196.8</v>
      </c>
      <c r="D214" s="231">
        <v>196.86666666666667</v>
      </c>
      <c r="E214" s="231">
        <v>193.73333333333335</v>
      </c>
      <c r="F214" s="231">
        <v>190.66666666666669</v>
      </c>
      <c r="G214" s="231">
        <v>187.53333333333336</v>
      </c>
      <c r="H214" s="231">
        <v>199.93333333333334</v>
      </c>
      <c r="I214" s="231">
        <v>203.06666666666666</v>
      </c>
      <c r="J214" s="231">
        <v>206.13333333333333</v>
      </c>
      <c r="K214" s="230">
        <v>200</v>
      </c>
      <c r="L214" s="230">
        <v>193.8</v>
      </c>
      <c r="M214" s="230">
        <v>210.02757</v>
      </c>
      <c r="N214" s="1"/>
      <c r="O214" s="1"/>
    </row>
    <row r="215" spans="1:15" ht="12.75" customHeight="1">
      <c r="A215" s="213">
        <v>206</v>
      </c>
      <c r="B215" s="216" t="s">
        <v>806</v>
      </c>
      <c r="C215" s="230">
        <v>54.2</v>
      </c>
      <c r="D215" s="231">
        <v>54.083333333333336</v>
      </c>
      <c r="E215" s="231">
        <v>53.766666666666673</v>
      </c>
      <c r="F215" s="231">
        <v>53.333333333333336</v>
      </c>
      <c r="G215" s="231">
        <v>53.016666666666673</v>
      </c>
      <c r="H215" s="231">
        <v>54.516666666666673</v>
      </c>
      <c r="I215" s="231">
        <v>54.833333333333336</v>
      </c>
      <c r="J215" s="231">
        <v>55.266666666666673</v>
      </c>
      <c r="K215" s="230">
        <v>54.4</v>
      </c>
      <c r="L215" s="230">
        <v>53.65</v>
      </c>
      <c r="M215" s="230">
        <v>230.96046000000001</v>
      </c>
      <c r="N215" s="1"/>
      <c r="O215" s="1"/>
    </row>
    <row r="216" spans="1:15" ht="12.75" customHeight="1">
      <c r="A216" s="213">
        <v>207</v>
      </c>
      <c r="B216" s="216" t="s">
        <v>797</v>
      </c>
      <c r="C216" s="230">
        <v>513.70000000000005</v>
      </c>
      <c r="D216" s="231">
        <v>512.83333333333337</v>
      </c>
      <c r="E216" s="231">
        <v>506.66666666666674</v>
      </c>
      <c r="F216" s="231">
        <v>499.63333333333338</v>
      </c>
      <c r="G216" s="231">
        <v>493.46666666666675</v>
      </c>
      <c r="H216" s="231">
        <v>519.86666666666679</v>
      </c>
      <c r="I216" s="231">
        <v>526.03333333333353</v>
      </c>
      <c r="J216" s="231">
        <v>533.06666666666672</v>
      </c>
      <c r="K216" s="230">
        <v>519</v>
      </c>
      <c r="L216" s="230">
        <v>505.8</v>
      </c>
      <c r="M216" s="230">
        <v>12.64836</v>
      </c>
      <c r="N216" s="1"/>
      <c r="O216" s="1"/>
    </row>
    <row r="217" spans="1:15" ht="12.75" customHeight="1">
      <c r="A217" s="260"/>
      <c r="B217" s="261"/>
      <c r="C217" s="262"/>
      <c r="D217" s="262"/>
      <c r="E217" s="262"/>
      <c r="F217" s="262"/>
      <c r="G217" s="262"/>
      <c r="H217" s="262"/>
      <c r="I217" s="262"/>
      <c r="J217" s="262"/>
      <c r="K217" s="262"/>
      <c r="L217" s="262"/>
      <c r="M217" s="262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279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280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281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211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212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213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214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215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216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217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218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219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220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221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222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223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224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225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H22" sqref="H22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79"/>
      <c r="B1" s="380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9" t="s">
        <v>282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45037</v>
      </c>
      <c r="L6" s="1"/>
      <c r="M6" s="1"/>
      <c r="N6" s="1"/>
      <c r="O6" s="1"/>
    </row>
    <row r="7" spans="1:15" ht="12.75" customHeight="1">
      <c r="B7" s="1"/>
      <c r="C7" s="1" t="s">
        <v>283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72" t="s">
        <v>16</v>
      </c>
      <c r="B9" s="374" t="s">
        <v>18</v>
      </c>
      <c r="C9" s="378" t="s">
        <v>20</v>
      </c>
      <c r="D9" s="378" t="s">
        <v>21</v>
      </c>
      <c r="E9" s="369" t="s">
        <v>22</v>
      </c>
      <c r="F9" s="370"/>
      <c r="G9" s="371"/>
      <c r="H9" s="369" t="s">
        <v>23</v>
      </c>
      <c r="I9" s="370"/>
      <c r="J9" s="371"/>
      <c r="K9" s="23"/>
      <c r="L9" s="24"/>
      <c r="M9" s="50"/>
      <c r="N9" s="1"/>
      <c r="O9" s="1"/>
    </row>
    <row r="10" spans="1:15" ht="42.75" customHeight="1">
      <c r="A10" s="376"/>
      <c r="B10" s="377"/>
      <c r="C10" s="377"/>
      <c r="D10" s="377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226</v>
      </c>
      <c r="N10" s="1"/>
      <c r="O10" s="1"/>
    </row>
    <row r="11" spans="1:15" ht="12" customHeight="1">
      <c r="A11" s="30">
        <v>1</v>
      </c>
      <c r="B11" s="235" t="s">
        <v>870</v>
      </c>
      <c r="C11" s="230">
        <v>409.85</v>
      </c>
      <c r="D11" s="231">
        <v>411.88333333333338</v>
      </c>
      <c r="E11" s="231">
        <v>406.86666666666679</v>
      </c>
      <c r="F11" s="231">
        <v>403.88333333333338</v>
      </c>
      <c r="G11" s="231">
        <v>398.86666666666679</v>
      </c>
      <c r="H11" s="231">
        <v>414.86666666666679</v>
      </c>
      <c r="I11" s="231">
        <v>419.88333333333333</v>
      </c>
      <c r="J11" s="231">
        <v>422.86666666666679</v>
      </c>
      <c r="K11" s="230">
        <v>416.9</v>
      </c>
      <c r="L11" s="230">
        <v>408.9</v>
      </c>
      <c r="M11" s="230">
        <v>1.83907</v>
      </c>
      <c r="N11" s="1"/>
      <c r="O11" s="1"/>
    </row>
    <row r="12" spans="1:15" ht="12" customHeight="1">
      <c r="A12" s="30">
        <v>2</v>
      </c>
      <c r="B12" s="216" t="s">
        <v>284</v>
      </c>
      <c r="C12" s="230">
        <v>22627.85</v>
      </c>
      <c r="D12" s="231">
        <v>22681.95</v>
      </c>
      <c r="E12" s="231">
        <v>22485.9</v>
      </c>
      <c r="F12" s="231">
        <v>22343.95</v>
      </c>
      <c r="G12" s="231">
        <v>22147.9</v>
      </c>
      <c r="H12" s="231">
        <v>22823.9</v>
      </c>
      <c r="I12" s="231">
        <v>23019.949999999997</v>
      </c>
      <c r="J12" s="231">
        <v>23161.9</v>
      </c>
      <c r="K12" s="230">
        <v>22878</v>
      </c>
      <c r="L12" s="230">
        <v>22540</v>
      </c>
      <c r="M12" s="230">
        <v>3.2680000000000001E-2</v>
      </c>
      <c r="N12" s="1"/>
      <c r="O12" s="1"/>
    </row>
    <row r="13" spans="1:15" ht="12" customHeight="1">
      <c r="A13" s="30">
        <v>3</v>
      </c>
      <c r="B13" s="216" t="s">
        <v>285</v>
      </c>
      <c r="C13" s="230">
        <v>3184.3</v>
      </c>
      <c r="D13" s="231">
        <v>3198.0166666666664</v>
      </c>
      <c r="E13" s="231">
        <v>3164.2833333333328</v>
      </c>
      <c r="F13" s="231">
        <v>3144.2666666666664</v>
      </c>
      <c r="G13" s="231">
        <v>3110.5333333333328</v>
      </c>
      <c r="H13" s="231">
        <v>3218.0333333333328</v>
      </c>
      <c r="I13" s="231">
        <v>3251.7666666666664</v>
      </c>
      <c r="J13" s="231">
        <v>3271.7833333333328</v>
      </c>
      <c r="K13" s="230">
        <v>3231.75</v>
      </c>
      <c r="L13" s="230">
        <v>3178</v>
      </c>
      <c r="M13" s="230">
        <v>2.7639200000000002</v>
      </c>
      <c r="N13" s="1"/>
      <c r="O13" s="1"/>
    </row>
    <row r="14" spans="1:15" ht="12" customHeight="1">
      <c r="A14" s="30">
        <v>4</v>
      </c>
      <c r="B14" s="216" t="s">
        <v>43</v>
      </c>
      <c r="C14" s="230">
        <v>1738.1</v>
      </c>
      <c r="D14" s="231">
        <v>1744</v>
      </c>
      <c r="E14" s="231">
        <v>1729.1</v>
      </c>
      <c r="F14" s="231">
        <v>1720.1</v>
      </c>
      <c r="G14" s="231">
        <v>1705.1999999999998</v>
      </c>
      <c r="H14" s="231">
        <v>1753</v>
      </c>
      <c r="I14" s="231">
        <v>1767.9</v>
      </c>
      <c r="J14" s="231">
        <v>1776.9</v>
      </c>
      <c r="K14" s="230">
        <v>1758.9</v>
      </c>
      <c r="L14" s="230">
        <v>1735</v>
      </c>
      <c r="M14" s="230">
        <v>2.5636999999999999</v>
      </c>
      <c r="N14" s="1"/>
      <c r="O14" s="1"/>
    </row>
    <row r="15" spans="1:15" ht="12" customHeight="1">
      <c r="A15" s="30">
        <v>5</v>
      </c>
      <c r="B15" s="216" t="s">
        <v>287</v>
      </c>
      <c r="C15" s="230">
        <v>2746.2</v>
      </c>
      <c r="D15" s="231">
        <v>2753.4</v>
      </c>
      <c r="E15" s="231">
        <v>2726.8</v>
      </c>
      <c r="F15" s="231">
        <v>2707.4</v>
      </c>
      <c r="G15" s="231">
        <v>2680.8</v>
      </c>
      <c r="H15" s="231">
        <v>2772.8</v>
      </c>
      <c r="I15" s="231">
        <v>2799.3999999999996</v>
      </c>
      <c r="J15" s="231">
        <v>2818.8</v>
      </c>
      <c r="K15" s="230">
        <v>2780</v>
      </c>
      <c r="L15" s="230">
        <v>2734</v>
      </c>
      <c r="M15" s="230">
        <v>0.44180000000000003</v>
      </c>
      <c r="N15" s="1"/>
      <c r="O15" s="1"/>
    </row>
    <row r="16" spans="1:15" ht="12" customHeight="1">
      <c r="A16" s="30">
        <v>6</v>
      </c>
      <c r="B16" s="216" t="s">
        <v>288</v>
      </c>
      <c r="C16" s="230">
        <v>1225.0999999999999</v>
      </c>
      <c r="D16" s="231">
        <v>1229.95</v>
      </c>
      <c r="E16" s="231">
        <v>1208.1500000000001</v>
      </c>
      <c r="F16" s="231">
        <v>1191.2</v>
      </c>
      <c r="G16" s="231">
        <v>1169.4000000000001</v>
      </c>
      <c r="H16" s="231">
        <v>1246.9000000000001</v>
      </c>
      <c r="I16" s="231">
        <v>1268.6999999999998</v>
      </c>
      <c r="J16" s="231">
        <v>1285.6500000000001</v>
      </c>
      <c r="K16" s="230">
        <v>1251.75</v>
      </c>
      <c r="L16" s="230">
        <v>1213</v>
      </c>
      <c r="M16" s="230">
        <v>2.8428599999999999</v>
      </c>
      <c r="N16" s="1"/>
      <c r="O16" s="1"/>
    </row>
    <row r="17" spans="1:15" ht="12" customHeight="1">
      <c r="A17" s="30">
        <v>7</v>
      </c>
      <c r="B17" s="216" t="s">
        <v>59</v>
      </c>
      <c r="C17" s="230">
        <v>679.4</v>
      </c>
      <c r="D17" s="231">
        <v>679.5</v>
      </c>
      <c r="E17" s="231">
        <v>674</v>
      </c>
      <c r="F17" s="231">
        <v>668.6</v>
      </c>
      <c r="G17" s="231">
        <v>663.1</v>
      </c>
      <c r="H17" s="231">
        <v>684.9</v>
      </c>
      <c r="I17" s="231">
        <v>690.4</v>
      </c>
      <c r="J17" s="231">
        <v>695.8</v>
      </c>
      <c r="K17" s="230">
        <v>685</v>
      </c>
      <c r="L17" s="230">
        <v>674.1</v>
      </c>
      <c r="M17" s="230">
        <v>15.55616</v>
      </c>
      <c r="N17" s="1"/>
      <c r="O17" s="1"/>
    </row>
    <row r="18" spans="1:15" ht="12" customHeight="1">
      <c r="A18" s="30">
        <v>8</v>
      </c>
      <c r="B18" s="216" t="s">
        <v>289</v>
      </c>
      <c r="C18" s="230">
        <v>426.65</v>
      </c>
      <c r="D18" s="231">
        <v>427.2833333333333</v>
      </c>
      <c r="E18" s="231">
        <v>420.36666666666662</v>
      </c>
      <c r="F18" s="231">
        <v>414.08333333333331</v>
      </c>
      <c r="G18" s="231">
        <v>407.16666666666663</v>
      </c>
      <c r="H18" s="231">
        <v>433.56666666666661</v>
      </c>
      <c r="I18" s="231">
        <v>440.48333333333335</v>
      </c>
      <c r="J18" s="231">
        <v>446.76666666666659</v>
      </c>
      <c r="K18" s="230">
        <v>434.2</v>
      </c>
      <c r="L18" s="230">
        <v>421</v>
      </c>
      <c r="M18" s="230">
        <v>5.4212400000000001</v>
      </c>
      <c r="N18" s="1"/>
      <c r="O18" s="1"/>
    </row>
    <row r="19" spans="1:15" ht="12" customHeight="1">
      <c r="A19" s="30">
        <v>9</v>
      </c>
      <c r="B19" s="216" t="s">
        <v>290</v>
      </c>
      <c r="C19" s="230">
        <v>1668.1</v>
      </c>
      <c r="D19" s="231">
        <v>1697.3666666666668</v>
      </c>
      <c r="E19" s="231">
        <v>1632.7333333333336</v>
      </c>
      <c r="F19" s="231">
        <v>1597.3666666666668</v>
      </c>
      <c r="G19" s="231">
        <v>1532.7333333333336</v>
      </c>
      <c r="H19" s="231">
        <v>1732.7333333333336</v>
      </c>
      <c r="I19" s="231">
        <v>1797.3666666666668</v>
      </c>
      <c r="J19" s="231">
        <v>1832.7333333333336</v>
      </c>
      <c r="K19" s="230">
        <v>1762</v>
      </c>
      <c r="L19" s="230">
        <v>1662</v>
      </c>
      <c r="M19" s="230">
        <v>6.0114400000000003</v>
      </c>
      <c r="N19" s="1"/>
      <c r="O19" s="1"/>
    </row>
    <row r="20" spans="1:15" ht="12" customHeight="1">
      <c r="A20" s="30">
        <v>10</v>
      </c>
      <c r="B20" s="216" t="s">
        <v>234</v>
      </c>
      <c r="C20" s="230">
        <v>22577.75</v>
      </c>
      <c r="D20" s="231">
        <v>22650.083333333332</v>
      </c>
      <c r="E20" s="231">
        <v>22476.216666666664</v>
      </c>
      <c r="F20" s="231">
        <v>22374.683333333331</v>
      </c>
      <c r="G20" s="231">
        <v>22200.816666666662</v>
      </c>
      <c r="H20" s="231">
        <v>22751.616666666665</v>
      </c>
      <c r="I20" s="231">
        <v>22925.483333333334</v>
      </c>
      <c r="J20" s="231">
        <v>23027.016666666666</v>
      </c>
      <c r="K20" s="230">
        <v>22823.95</v>
      </c>
      <c r="L20" s="230">
        <v>22548.55</v>
      </c>
      <c r="M20" s="230">
        <v>6.2449999999999999E-2</v>
      </c>
      <c r="N20" s="1"/>
      <c r="O20" s="1"/>
    </row>
    <row r="21" spans="1:15" ht="12" customHeight="1">
      <c r="A21" s="30">
        <v>11</v>
      </c>
      <c r="B21" s="216" t="s">
        <v>45</v>
      </c>
      <c r="C21" s="230">
        <v>1842.9</v>
      </c>
      <c r="D21" s="231">
        <v>1852.8833333333332</v>
      </c>
      <c r="E21" s="231">
        <v>1826.8666666666663</v>
      </c>
      <c r="F21" s="231">
        <v>1810.833333333333</v>
      </c>
      <c r="G21" s="231">
        <v>1784.8166666666662</v>
      </c>
      <c r="H21" s="231">
        <v>1868.9166666666665</v>
      </c>
      <c r="I21" s="231">
        <v>1894.9333333333334</v>
      </c>
      <c r="J21" s="231">
        <v>1910.9666666666667</v>
      </c>
      <c r="K21" s="230">
        <v>1878.9</v>
      </c>
      <c r="L21" s="230">
        <v>1836.85</v>
      </c>
      <c r="M21" s="230">
        <v>20.168230000000001</v>
      </c>
      <c r="N21" s="1"/>
      <c r="O21" s="1"/>
    </row>
    <row r="22" spans="1:15" ht="12" customHeight="1">
      <c r="A22" s="30">
        <v>12</v>
      </c>
      <c r="B22" s="216" t="s">
        <v>235</v>
      </c>
      <c r="C22" s="230">
        <v>933.05</v>
      </c>
      <c r="D22" s="231">
        <v>935.65</v>
      </c>
      <c r="E22" s="231">
        <v>922.4</v>
      </c>
      <c r="F22" s="231">
        <v>911.75</v>
      </c>
      <c r="G22" s="231">
        <v>898.5</v>
      </c>
      <c r="H22" s="231">
        <v>946.3</v>
      </c>
      <c r="I22" s="231">
        <v>959.55</v>
      </c>
      <c r="J22" s="231">
        <v>970.19999999999993</v>
      </c>
      <c r="K22" s="230">
        <v>948.9</v>
      </c>
      <c r="L22" s="230">
        <v>925</v>
      </c>
      <c r="M22" s="230">
        <v>11.81812</v>
      </c>
      <c r="N22" s="1"/>
      <c r="O22" s="1"/>
    </row>
    <row r="23" spans="1:15" ht="12.75" customHeight="1">
      <c r="A23" s="30">
        <v>13</v>
      </c>
      <c r="B23" s="216" t="s">
        <v>46</v>
      </c>
      <c r="C23" s="230">
        <v>666.1</v>
      </c>
      <c r="D23" s="231">
        <v>668.6</v>
      </c>
      <c r="E23" s="231">
        <v>658.7</v>
      </c>
      <c r="F23" s="231">
        <v>651.30000000000007</v>
      </c>
      <c r="G23" s="231">
        <v>641.40000000000009</v>
      </c>
      <c r="H23" s="231">
        <v>676</v>
      </c>
      <c r="I23" s="231">
        <v>685.89999999999986</v>
      </c>
      <c r="J23" s="231">
        <v>693.3</v>
      </c>
      <c r="K23" s="230">
        <v>678.5</v>
      </c>
      <c r="L23" s="230">
        <v>661.2</v>
      </c>
      <c r="M23" s="230">
        <v>50.094099999999997</v>
      </c>
      <c r="N23" s="1"/>
      <c r="O23" s="1"/>
    </row>
    <row r="24" spans="1:15" ht="12.75" customHeight="1">
      <c r="A24" s="30">
        <v>14</v>
      </c>
      <c r="B24" s="216" t="s">
        <v>236</v>
      </c>
      <c r="C24" s="230">
        <v>928.2</v>
      </c>
      <c r="D24" s="231">
        <v>929.30000000000007</v>
      </c>
      <c r="E24" s="231">
        <v>919.60000000000014</v>
      </c>
      <c r="F24" s="231">
        <v>911.00000000000011</v>
      </c>
      <c r="G24" s="231">
        <v>901.30000000000018</v>
      </c>
      <c r="H24" s="231">
        <v>937.90000000000009</v>
      </c>
      <c r="I24" s="231">
        <v>947.60000000000014</v>
      </c>
      <c r="J24" s="231">
        <v>956.2</v>
      </c>
      <c r="K24" s="230">
        <v>939</v>
      </c>
      <c r="L24" s="230">
        <v>920.7</v>
      </c>
      <c r="M24" s="230">
        <v>3.4650599999999998</v>
      </c>
      <c r="N24" s="1"/>
      <c r="O24" s="1"/>
    </row>
    <row r="25" spans="1:15" ht="12.75" customHeight="1">
      <c r="A25" s="30">
        <v>15</v>
      </c>
      <c r="B25" s="216" t="s">
        <v>237</v>
      </c>
      <c r="C25" s="230">
        <v>1011.1</v>
      </c>
      <c r="D25" s="231">
        <v>1014.3833333333332</v>
      </c>
      <c r="E25" s="231">
        <v>1003.7666666666664</v>
      </c>
      <c r="F25" s="231">
        <v>996.43333333333317</v>
      </c>
      <c r="G25" s="231">
        <v>985.81666666666638</v>
      </c>
      <c r="H25" s="231">
        <v>1021.7166666666665</v>
      </c>
      <c r="I25" s="231">
        <v>1032.3333333333333</v>
      </c>
      <c r="J25" s="231">
        <v>1039.6666666666665</v>
      </c>
      <c r="K25" s="230">
        <v>1025</v>
      </c>
      <c r="L25" s="230">
        <v>1007.05</v>
      </c>
      <c r="M25" s="230">
        <v>2.9662099999999998</v>
      </c>
      <c r="N25" s="1"/>
      <c r="O25" s="1"/>
    </row>
    <row r="26" spans="1:15" ht="12.75" customHeight="1">
      <c r="A26" s="30">
        <v>16</v>
      </c>
      <c r="B26" s="216" t="s">
        <v>842</v>
      </c>
      <c r="C26" s="230">
        <v>411.5</v>
      </c>
      <c r="D26" s="231">
        <v>411.48333333333335</v>
      </c>
      <c r="E26" s="231">
        <v>407.06666666666672</v>
      </c>
      <c r="F26" s="231">
        <v>402.63333333333338</v>
      </c>
      <c r="G26" s="231">
        <v>398.21666666666675</v>
      </c>
      <c r="H26" s="231">
        <v>415.91666666666669</v>
      </c>
      <c r="I26" s="231">
        <v>420.33333333333331</v>
      </c>
      <c r="J26" s="231">
        <v>424.76666666666665</v>
      </c>
      <c r="K26" s="230">
        <v>415.9</v>
      </c>
      <c r="L26" s="230">
        <v>407.05</v>
      </c>
      <c r="M26" s="230">
        <v>21.424579999999999</v>
      </c>
      <c r="N26" s="1"/>
      <c r="O26" s="1"/>
    </row>
    <row r="27" spans="1:15" ht="12.75" customHeight="1">
      <c r="A27" s="30">
        <v>17</v>
      </c>
      <c r="B27" s="216" t="s">
        <v>238</v>
      </c>
      <c r="C27" s="230">
        <v>161.30000000000001</v>
      </c>
      <c r="D27" s="231">
        <v>161.83333333333334</v>
      </c>
      <c r="E27" s="231">
        <v>159.66666666666669</v>
      </c>
      <c r="F27" s="231">
        <v>158.03333333333333</v>
      </c>
      <c r="G27" s="231">
        <v>155.86666666666667</v>
      </c>
      <c r="H27" s="231">
        <v>163.4666666666667</v>
      </c>
      <c r="I27" s="231">
        <v>165.63333333333338</v>
      </c>
      <c r="J27" s="231">
        <v>167.26666666666671</v>
      </c>
      <c r="K27" s="230">
        <v>164</v>
      </c>
      <c r="L27" s="230">
        <v>160.19999999999999</v>
      </c>
      <c r="M27" s="230">
        <v>34.58466</v>
      </c>
      <c r="N27" s="1"/>
      <c r="O27" s="1"/>
    </row>
    <row r="28" spans="1:15" ht="12.75" customHeight="1">
      <c r="A28" s="30">
        <v>18</v>
      </c>
      <c r="B28" s="216" t="s">
        <v>41</v>
      </c>
      <c r="C28" s="230">
        <v>223.3</v>
      </c>
      <c r="D28" s="231">
        <v>222.83333333333334</v>
      </c>
      <c r="E28" s="231">
        <v>220.7166666666667</v>
      </c>
      <c r="F28" s="231">
        <v>218.13333333333335</v>
      </c>
      <c r="G28" s="231">
        <v>216.01666666666671</v>
      </c>
      <c r="H28" s="231">
        <v>225.41666666666669</v>
      </c>
      <c r="I28" s="231">
        <v>227.5333333333333</v>
      </c>
      <c r="J28" s="231">
        <v>230.11666666666667</v>
      </c>
      <c r="K28" s="230">
        <v>224.95</v>
      </c>
      <c r="L28" s="230">
        <v>220.25</v>
      </c>
      <c r="M28" s="230">
        <v>10.7879</v>
      </c>
      <c r="N28" s="1"/>
      <c r="O28" s="1"/>
    </row>
    <row r="29" spans="1:15" ht="12.75" customHeight="1">
      <c r="A29" s="30">
        <v>19</v>
      </c>
      <c r="B29" s="216" t="s">
        <v>807</v>
      </c>
      <c r="C29" s="230">
        <v>345.95</v>
      </c>
      <c r="D29" s="231">
        <v>345.9666666666667</v>
      </c>
      <c r="E29" s="231">
        <v>343.98333333333341</v>
      </c>
      <c r="F29" s="231">
        <v>342.01666666666671</v>
      </c>
      <c r="G29" s="231">
        <v>340.03333333333342</v>
      </c>
      <c r="H29" s="231">
        <v>347.93333333333339</v>
      </c>
      <c r="I29" s="231">
        <v>349.91666666666674</v>
      </c>
      <c r="J29" s="231">
        <v>351.88333333333338</v>
      </c>
      <c r="K29" s="230">
        <v>347.95</v>
      </c>
      <c r="L29" s="230">
        <v>344</v>
      </c>
      <c r="M29" s="230">
        <v>0.22259000000000001</v>
      </c>
      <c r="N29" s="1"/>
      <c r="O29" s="1"/>
    </row>
    <row r="30" spans="1:15" ht="12.75" customHeight="1">
      <c r="A30" s="30">
        <v>20</v>
      </c>
      <c r="B30" s="216" t="s">
        <v>291</v>
      </c>
      <c r="C30" s="230">
        <v>388.2</v>
      </c>
      <c r="D30" s="231">
        <v>389.55</v>
      </c>
      <c r="E30" s="231">
        <v>385.15000000000003</v>
      </c>
      <c r="F30" s="231">
        <v>382.1</v>
      </c>
      <c r="G30" s="231">
        <v>377.70000000000005</v>
      </c>
      <c r="H30" s="231">
        <v>392.6</v>
      </c>
      <c r="I30" s="231">
        <v>397</v>
      </c>
      <c r="J30" s="231">
        <v>400.05</v>
      </c>
      <c r="K30" s="230">
        <v>393.95</v>
      </c>
      <c r="L30" s="230">
        <v>386.5</v>
      </c>
      <c r="M30" s="230">
        <v>1.84311</v>
      </c>
      <c r="N30" s="1"/>
      <c r="O30" s="1"/>
    </row>
    <row r="31" spans="1:15" ht="12.75" customHeight="1">
      <c r="A31" s="30">
        <v>21</v>
      </c>
      <c r="B31" s="216" t="s">
        <v>847</v>
      </c>
      <c r="C31" s="230">
        <v>974.8</v>
      </c>
      <c r="D31" s="231">
        <v>971.08333333333337</v>
      </c>
      <c r="E31" s="231">
        <v>957.16666666666674</v>
      </c>
      <c r="F31" s="231">
        <v>939.53333333333342</v>
      </c>
      <c r="G31" s="231">
        <v>925.61666666666679</v>
      </c>
      <c r="H31" s="231">
        <v>988.7166666666667</v>
      </c>
      <c r="I31" s="231">
        <v>1002.6333333333334</v>
      </c>
      <c r="J31" s="231">
        <v>1020.2666666666667</v>
      </c>
      <c r="K31" s="230">
        <v>985</v>
      </c>
      <c r="L31" s="230">
        <v>953.45</v>
      </c>
      <c r="M31" s="230">
        <v>0.45441999999999999</v>
      </c>
      <c r="N31" s="1"/>
      <c r="O31" s="1"/>
    </row>
    <row r="32" spans="1:15" ht="12.75" customHeight="1">
      <c r="A32" s="30">
        <v>22</v>
      </c>
      <c r="B32" s="216" t="s">
        <v>292</v>
      </c>
      <c r="C32" s="230">
        <v>908.7</v>
      </c>
      <c r="D32" s="231">
        <v>912.4</v>
      </c>
      <c r="E32" s="231">
        <v>902.8</v>
      </c>
      <c r="F32" s="231">
        <v>896.9</v>
      </c>
      <c r="G32" s="231">
        <v>887.3</v>
      </c>
      <c r="H32" s="231">
        <v>918.3</v>
      </c>
      <c r="I32" s="231">
        <v>927.90000000000009</v>
      </c>
      <c r="J32" s="231">
        <v>933.8</v>
      </c>
      <c r="K32" s="230">
        <v>922</v>
      </c>
      <c r="L32" s="230">
        <v>906.5</v>
      </c>
      <c r="M32" s="230">
        <v>1.98587</v>
      </c>
      <c r="N32" s="1"/>
      <c r="O32" s="1"/>
    </row>
    <row r="33" spans="1:15" ht="12.75" customHeight="1">
      <c r="A33" s="30">
        <v>23</v>
      </c>
      <c r="B33" s="216" t="s">
        <v>239</v>
      </c>
      <c r="C33" s="230">
        <v>1299.9000000000001</v>
      </c>
      <c r="D33" s="231">
        <v>1299.6000000000001</v>
      </c>
      <c r="E33" s="231">
        <v>1290.6000000000004</v>
      </c>
      <c r="F33" s="231">
        <v>1281.3000000000002</v>
      </c>
      <c r="G33" s="231">
        <v>1272.3000000000004</v>
      </c>
      <c r="H33" s="231">
        <v>1308.9000000000003</v>
      </c>
      <c r="I33" s="231">
        <v>1317.8999999999999</v>
      </c>
      <c r="J33" s="231">
        <v>1327.2000000000003</v>
      </c>
      <c r="K33" s="230">
        <v>1308.5999999999999</v>
      </c>
      <c r="L33" s="230">
        <v>1290.3</v>
      </c>
      <c r="M33" s="230">
        <v>0.94433</v>
      </c>
      <c r="N33" s="1"/>
      <c r="O33" s="1"/>
    </row>
    <row r="34" spans="1:15" ht="12.75" customHeight="1">
      <c r="A34" s="30">
        <v>24</v>
      </c>
      <c r="B34" s="216" t="s">
        <v>52</v>
      </c>
      <c r="C34" s="230">
        <v>532.79999999999995</v>
      </c>
      <c r="D34" s="231">
        <v>532.4</v>
      </c>
      <c r="E34" s="231">
        <v>527.75</v>
      </c>
      <c r="F34" s="231">
        <v>522.70000000000005</v>
      </c>
      <c r="G34" s="231">
        <v>518.05000000000007</v>
      </c>
      <c r="H34" s="231">
        <v>537.44999999999993</v>
      </c>
      <c r="I34" s="231">
        <v>542.0999999999998</v>
      </c>
      <c r="J34" s="231">
        <v>547.14999999999986</v>
      </c>
      <c r="K34" s="230">
        <v>537.04999999999995</v>
      </c>
      <c r="L34" s="230">
        <v>527.35</v>
      </c>
      <c r="M34" s="230">
        <v>1.2010099999999999</v>
      </c>
      <c r="N34" s="1"/>
      <c r="O34" s="1"/>
    </row>
    <row r="35" spans="1:15" ht="12.75" customHeight="1">
      <c r="A35" s="30">
        <v>25</v>
      </c>
      <c r="B35" s="216" t="s">
        <v>48</v>
      </c>
      <c r="C35" s="230">
        <v>3355.9</v>
      </c>
      <c r="D35" s="231">
        <v>3364.9500000000003</v>
      </c>
      <c r="E35" s="231">
        <v>3330.9500000000007</v>
      </c>
      <c r="F35" s="231">
        <v>3306.0000000000005</v>
      </c>
      <c r="G35" s="231">
        <v>3272.0000000000009</v>
      </c>
      <c r="H35" s="231">
        <v>3389.9000000000005</v>
      </c>
      <c r="I35" s="231">
        <v>3423.8999999999996</v>
      </c>
      <c r="J35" s="231">
        <v>3448.8500000000004</v>
      </c>
      <c r="K35" s="230">
        <v>3398.95</v>
      </c>
      <c r="L35" s="230">
        <v>3340</v>
      </c>
      <c r="M35" s="230">
        <v>2.5975600000000001</v>
      </c>
      <c r="N35" s="1"/>
      <c r="O35" s="1"/>
    </row>
    <row r="36" spans="1:15" ht="12.75" customHeight="1">
      <c r="A36" s="30">
        <v>26</v>
      </c>
      <c r="B36" s="216" t="s">
        <v>293</v>
      </c>
      <c r="C36" s="230">
        <v>2397.6999999999998</v>
      </c>
      <c r="D36" s="231">
        <v>2410.1666666666665</v>
      </c>
      <c r="E36" s="231">
        <v>2348.6333333333332</v>
      </c>
      <c r="F36" s="231">
        <v>2299.5666666666666</v>
      </c>
      <c r="G36" s="231">
        <v>2238.0333333333333</v>
      </c>
      <c r="H36" s="231">
        <v>2459.2333333333331</v>
      </c>
      <c r="I36" s="231">
        <v>2520.7666666666669</v>
      </c>
      <c r="J36" s="231">
        <v>2569.833333333333</v>
      </c>
      <c r="K36" s="230">
        <v>2471.6999999999998</v>
      </c>
      <c r="L36" s="230">
        <v>2361.1</v>
      </c>
      <c r="M36" s="230">
        <v>0.25885999999999998</v>
      </c>
      <c r="N36" s="1"/>
      <c r="O36" s="1"/>
    </row>
    <row r="37" spans="1:15" ht="12.75" customHeight="1">
      <c r="A37" s="30">
        <v>27</v>
      </c>
      <c r="B37" s="216" t="s">
        <v>834</v>
      </c>
      <c r="C37" s="230">
        <v>11.95</v>
      </c>
      <c r="D37" s="231">
        <v>11.916666666666666</v>
      </c>
      <c r="E37" s="231">
        <v>11.433333333333332</v>
      </c>
      <c r="F37" s="231">
        <v>10.916666666666666</v>
      </c>
      <c r="G37" s="231">
        <v>10.433333333333332</v>
      </c>
      <c r="H37" s="231">
        <v>12.433333333333332</v>
      </c>
      <c r="I37" s="231">
        <v>12.916666666666666</v>
      </c>
      <c r="J37" s="231">
        <v>13.433333333333332</v>
      </c>
      <c r="K37" s="230">
        <v>12.4</v>
      </c>
      <c r="L37" s="230">
        <v>11.4</v>
      </c>
      <c r="M37" s="230">
        <v>212.48918</v>
      </c>
      <c r="N37" s="1"/>
      <c r="O37" s="1"/>
    </row>
    <row r="38" spans="1:15" ht="12.75" customHeight="1">
      <c r="A38" s="30">
        <v>28</v>
      </c>
      <c r="B38" s="216" t="s">
        <v>50</v>
      </c>
      <c r="C38" s="230">
        <v>600.45000000000005</v>
      </c>
      <c r="D38" s="231">
        <v>603.98333333333335</v>
      </c>
      <c r="E38" s="231">
        <v>593.01666666666665</v>
      </c>
      <c r="F38" s="231">
        <v>585.58333333333326</v>
      </c>
      <c r="G38" s="231">
        <v>574.61666666666656</v>
      </c>
      <c r="H38" s="231">
        <v>611.41666666666674</v>
      </c>
      <c r="I38" s="231">
        <v>622.38333333333344</v>
      </c>
      <c r="J38" s="231">
        <v>629.81666666666683</v>
      </c>
      <c r="K38" s="230">
        <v>614.95000000000005</v>
      </c>
      <c r="L38" s="230">
        <v>596.54999999999995</v>
      </c>
      <c r="M38" s="230">
        <v>3.47973</v>
      </c>
      <c r="N38" s="1"/>
      <c r="O38" s="1"/>
    </row>
    <row r="39" spans="1:15" ht="12.75" customHeight="1">
      <c r="A39" s="30">
        <v>29</v>
      </c>
      <c r="B39" s="216" t="s">
        <v>294</v>
      </c>
      <c r="C39" s="230">
        <v>1854.45</v>
      </c>
      <c r="D39" s="231">
        <v>1851.2333333333333</v>
      </c>
      <c r="E39" s="231">
        <v>1831.2166666666667</v>
      </c>
      <c r="F39" s="231">
        <v>1807.9833333333333</v>
      </c>
      <c r="G39" s="231">
        <v>1787.9666666666667</v>
      </c>
      <c r="H39" s="231">
        <v>1874.4666666666667</v>
      </c>
      <c r="I39" s="231">
        <v>1894.4833333333336</v>
      </c>
      <c r="J39" s="231">
        <v>1917.7166666666667</v>
      </c>
      <c r="K39" s="230">
        <v>1871.25</v>
      </c>
      <c r="L39" s="230">
        <v>1828</v>
      </c>
      <c r="M39" s="230">
        <v>0.57193000000000005</v>
      </c>
      <c r="N39" s="1"/>
      <c r="O39" s="1"/>
    </row>
    <row r="40" spans="1:15" ht="12.75" customHeight="1">
      <c r="A40" s="30">
        <v>30</v>
      </c>
      <c r="B40" s="216" t="s">
        <v>51</v>
      </c>
      <c r="C40" s="230">
        <v>380.7</v>
      </c>
      <c r="D40" s="231">
        <v>380.36666666666662</v>
      </c>
      <c r="E40" s="231">
        <v>378.43333333333322</v>
      </c>
      <c r="F40" s="231">
        <v>376.16666666666663</v>
      </c>
      <c r="G40" s="231">
        <v>374.23333333333323</v>
      </c>
      <c r="H40" s="231">
        <v>382.63333333333321</v>
      </c>
      <c r="I40" s="231">
        <v>384.56666666666661</v>
      </c>
      <c r="J40" s="231">
        <v>386.8333333333332</v>
      </c>
      <c r="K40" s="230">
        <v>382.3</v>
      </c>
      <c r="L40" s="230">
        <v>378.1</v>
      </c>
      <c r="M40" s="230">
        <v>43.455249999999999</v>
      </c>
      <c r="N40" s="1"/>
      <c r="O40" s="1"/>
    </row>
    <row r="41" spans="1:15" ht="12.75" customHeight="1">
      <c r="A41" s="30">
        <v>31</v>
      </c>
      <c r="B41" s="216" t="s">
        <v>787</v>
      </c>
      <c r="C41" s="230">
        <v>1238.4000000000001</v>
      </c>
      <c r="D41" s="231">
        <v>1248.6000000000001</v>
      </c>
      <c r="E41" s="231">
        <v>1220.3500000000004</v>
      </c>
      <c r="F41" s="231">
        <v>1202.3000000000002</v>
      </c>
      <c r="G41" s="231">
        <v>1174.0500000000004</v>
      </c>
      <c r="H41" s="231">
        <v>1266.6500000000003</v>
      </c>
      <c r="I41" s="231">
        <v>1294.8999999999999</v>
      </c>
      <c r="J41" s="231">
        <v>1312.9500000000003</v>
      </c>
      <c r="K41" s="230">
        <v>1276.8499999999999</v>
      </c>
      <c r="L41" s="230">
        <v>1230.55</v>
      </c>
      <c r="M41" s="230">
        <v>4.1030699999999998</v>
      </c>
      <c r="N41" s="1"/>
      <c r="O41" s="1"/>
    </row>
    <row r="42" spans="1:15" ht="12.75" customHeight="1">
      <c r="A42" s="30">
        <v>32</v>
      </c>
      <c r="B42" s="216" t="s">
        <v>756</v>
      </c>
      <c r="C42" s="230">
        <v>1049.5999999999999</v>
      </c>
      <c r="D42" s="231">
        <v>1040.5333333333333</v>
      </c>
      <c r="E42" s="231">
        <v>1024.0666666666666</v>
      </c>
      <c r="F42" s="231">
        <v>998.5333333333333</v>
      </c>
      <c r="G42" s="231">
        <v>982.06666666666661</v>
      </c>
      <c r="H42" s="231">
        <v>1066.0666666666666</v>
      </c>
      <c r="I42" s="231">
        <v>1082.5333333333333</v>
      </c>
      <c r="J42" s="231">
        <v>1108.0666666666666</v>
      </c>
      <c r="K42" s="230">
        <v>1057</v>
      </c>
      <c r="L42" s="230">
        <v>1015</v>
      </c>
      <c r="M42" s="230">
        <v>5.5584699999999998</v>
      </c>
      <c r="N42" s="1"/>
      <c r="O42" s="1"/>
    </row>
    <row r="43" spans="1:15" ht="12.75" customHeight="1">
      <c r="A43" s="30">
        <v>33</v>
      </c>
      <c r="B43" s="216" t="s">
        <v>53</v>
      </c>
      <c r="C43" s="230">
        <v>4348.3999999999996</v>
      </c>
      <c r="D43" s="231">
        <v>4313.4666666666662</v>
      </c>
      <c r="E43" s="231">
        <v>4268.0833333333321</v>
      </c>
      <c r="F43" s="231">
        <v>4187.7666666666655</v>
      </c>
      <c r="G43" s="231">
        <v>4142.3833333333314</v>
      </c>
      <c r="H43" s="231">
        <v>4393.7833333333328</v>
      </c>
      <c r="I43" s="231">
        <v>4439.1666666666661</v>
      </c>
      <c r="J43" s="231">
        <v>4519.4833333333336</v>
      </c>
      <c r="K43" s="230">
        <v>4358.8500000000004</v>
      </c>
      <c r="L43" s="230">
        <v>4233.1499999999996</v>
      </c>
      <c r="M43" s="230">
        <v>4.8451700000000004</v>
      </c>
      <c r="N43" s="1"/>
      <c r="O43" s="1"/>
    </row>
    <row r="44" spans="1:15" ht="12.75" customHeight="1">
      <c r="A44" s="30">
        <v>34</v>
      </c>
      <c r="B44" s="216" t="s">
        <v>54</v>
      </c>
      <c r="C44" s="230">
        <v>334.7</v>
      </c>
      <c r="D44" s="231">
        <v>333.98333333333329</v>
      </c>
      <c r="E44" s="231">
        <v>332.61666666666656</v>
      </c>
      <c r="F44" s="231">
        <v>330.53333333333325</v>
      </c>
      <c r="G44" s="231">
        <v>329.16666666666652</v>
      </c>
      <c r="H44" s="231">
        <v>336.06666666666661</v>
      </c>
      <c r="I44" s="231">
        <v>337.43333333333328</v>
      </c>
      <c r="J44" s="231">
        <v>339.51666666666665</v>
      </c>
      <c r="K44" s="230">
        <v>335.35</v>
      </c>
      <c r="L44" s="230">
        <v>331.9</v>
      </c>
      <c r="M44" s="230">
        <v>8.9148599999999991</v>
      </c>
      <c r="N44" s="1"/>
      <c r="O44" s="1"/>
    </row>
    <row r="45" spans="1:15" ht="12.75" customHeight="1">
      <c r="A45" s="30">
        <v>35</v>
      </c>
      <c r="B45" s="216" t="s">
        <v>808</v>
      </c>
      <c r="C45" s="230">
        <v>255.1</v>
      </c>
      <c r="D45" s="231">
        <v>255.76666666666665</v>
      </c>
      <c r="E45" s="231">
        <v>252.5333333333333</v>
      </c>
      <c r="F45" s="231">
        <v>249.96666666666664</v>
      </c>
      <c r="G45" s="231">
        <v>246.73333333333329</v>
      </c>
      <c r="H45" s="231">
        <v>258.33333333333331</v>
      </c>
      <c r="I45" s="231">
        <v>261.56666666666666</v>
      </c>
      <c r="J45" s="231">
        <v>264.13333333333333</v>
      </c>
      <c r="K45" s="230">
        <v>259</v>
      </c>
      <c r="L45" s="230">
        <v>253.2</v>
      </c>
      <c r="M45" s="230">
        <v>1.94591</v>
      </c>
      <c r="N45" s="1"/>
      <c r="O45" s="1"/>
    </row>
    <row r="46" spans="1:15" ht="12.75" customHeight="1">
      <c r="A46" s="30">
        <v>36</v>
      </c>
      <c r="B46" s="216" t="s">
        <v>295</v>
      </c>
      <c r="C46" s="230">
        <v>463.2</v>
      </c>
      <c r="D46" s="231">
        <v>467.8</v>
      </c>
      <c r="E46" s="231">
        <v>457.90000000000003</v>
      </c>
      <c r="F46" s="231">
        <v>452.6</v>
      </c>
      <c r="G46" s="231">
        <v>442.70000000000005</v>
      </c>
      <c r="H46" s="231">
        <v>473.1</v>
      </c>
      <c r="I46" s="231">
        <v>483</v>
      </c>
      <c r="J46" s="231">
        <v>488.3</v>
      </c>
      <c r="K46" s="230">
        <v>477.7</v>
      </c>
      <c r="L46" s="230">
        <v>462.5</v>
      </c>
      <c r="M46" s="230">
        <v>0.94289000000000001</v>
      </c>
      <c r="N46" s="1"/>
      <c r="O46" s="1"/>
    </row>
    <row r="47" spans="1:15" ht="12.75" customHeight="1">
      <c r="A47" s="30">
        <v>37</v>
      </c>
      <c r="B47" s="216" t="s">
        <v>55</v>
      </c>
      <c r="C47" s="230">
        <v>138.9</v>
      </c>
      <c r="D47" s="231">
        <v>138.41666666666669</v>
      </c>
      <c r="E47" s="231">
        <v>137.78333333333336</v>
      </c>
      <c r="F47" s="231">
        <v>136.66666666666669</v>
      </c>
      <c r="G47" s="231">
        <v>136.03333333333336</v>
      </c>
      <c r="H47" s="231">
        <v>139.53333333333336</v>
      </c>
      <c r="I47" s="231">
        <v>140.16666666666669</v>
      </c>
      <c r="J47" s="231">
        <v>141.28333333333336</v>
      </c>
      <c r="K47" s="230">
        <v>139.05000000000001</v>
      </c>
      <c r="L47" s="230">
        <v>137.30000000000001</v>
      </c>
      <c r="M47" s="230">
        <v>54.059109999999997</v>
      </c>
      <c r="N47" s="1"/>
      <c r="O47" s="1"/>
    </row>
    <row r="48" spans="1:15" ht="12.75" customHeight="1">
      <c r="A48" s="30">
        <v>38</v>
      </c>
      <c r="B48" s="216" t="s">
        <v>57</v>
      </c>
      <c r="C48" s="230">
        <v>2843.85</v>
      </c>
      <c r="D48" s="231">
        <v>2836</v>
      </c>
      <c r="E48" s="231">
        <v>2821</v>
      </c>
      <c r="F48" s="231">
        <v>2798.15</v>
      </c>
      <c r="G48" s="231">
        <v>2783.15</v>
      </c>
      <c r="H48" s="231">
        <v>2858.85</v>
      </c>
      <c r="I48" s="231">
        <v>2873.85</v>
      </c>
      <c r="J48" s="231">
        <v>2896.7</v>
      </c>
      <c r="K48" s="230">
        <v>2851</v>
      </c>
      <c r="L48" s="230">
        <v>2813.15</v>
      </c>
      <c r="M48" s="230">
        <v>7.6110100000000003</v>
      </c>
      <c r="N48" s="1"/>
      <c r="O48" s="1"/>
    </row>
    <row r="49" spans="1:15" ht="12.75" customHeight="1">
      <c r="A49" s="30">
        <v>39</v>
      </c>
      <c r="B49" s="216" t="s">
        <v>296</v>
      </c>
      <c r="C49" s="230">
        <v>254.8</v>
      </c>
      <c r="D49" s="231">
        <v>254.1</v>
      </c>
      <c r="E49" s="231">
        <v>251.39999999999998</v>
      </c>
      <c r="F49" s="231">
        <v>247.99999999999997</v>
      </c>
      <c r="G49" s="231">
        <v>245.29999999999995</v>
      </c>
      <c r="H49" s="231">
        <v>257.5</v>
      </c>
      <c r="I49" s="231">
        <v>260.2</v>
      </c>
      <c r="J49" s="231">
        <v>263.60000000000002</v>
      </c>
      <c r="K49" s="230">
        <v>256.8</v>
      </c>
      <c r="L49" s="230">
        <v>250.7</v>
      </c>
      <c r="M49" s="230">
        <v>13.58094</v>
      </c>
      <c r="N49" s="1"/>
      <c r="O49" s="1"/>
    </row>
    <row r="50" spans="1:15" ht="12.75" customHeight="1">
      <c r="A50" s="30">
        <v>40</v>
      </c>
      <c r="B50" s="216" t="s">
        <v>297</v>
      </c>
      <c r="C50" s="230">
        <v>3137.45</v>
      </c>
      <c r="D50" s="231">
        <v>3159.0166666666664</v>
      </c>
      <c r="E50" s="231">
        <v>3100.583333333333</v>
      </c>
      <c r="F50" s="231">
        <v>3063.7166666666667</v>
      </c>
      <c r="G50" s="231">
        <v>3005.2833333333333</v>
      </c>
      <c r="H50" s="231">
        <v>3195.8833333333328</v>
      </c>
      <c r="I50" s="231">
        <v>3254.3166666666662</v>
      </c>
      <c r="J50" s="231">
        <v>3291.1833333333325</v>
      </c>
      <c r="K50" s="230">
        <v>3217.45</v>
      </c>
      <c r="L50" s="230">
        <v>3122.15</v>
      </c>
      <c r="M50" s="230">
        <v>9.1719999999999996E-2</v>
      </c>
      <c r="N50" s="1"/>
      <c r="O50" s="1"/>
    </row>
    <row r="51" spans="1:15" ht="12.75" customHeight="1">
      <c r="A51" s="30">
        <v>41</v>
      </c>
      <c r="B51" s="216" t="s">
        <v>298</v>
      </c>
      <c r="C51" s="230">
        <v>1418.6</v>
      </c>
      <c r="D51" s="231">
        <v>1424.6499999999999</v>
      </c>
      <c r="E51" s="231">
        <v>1408.9499999999998</v>
      </c>
      <c r="F51" s="231">
        <v>1399.3</v>
      </c>
      <c r="G51" s="231">
        <v>1383.6</v>
      </c>
      <c r="H51" s="231">
        <v>1434.2999999999997</v>
      </c>
      <c r="I51" s="231">
        <v>1450</v>
      </c>
      <c r="J51" s="231">
        <v>1459.6499999999996</v>
      </c>
      <c r="K51" s="230">
        <v>1440.35</v>
      </c>
      <c r="L51" s="230">
        <v>1415</v>
      </c>
      <c r="M51" s="230">
        <v>1.5186500000000001</v>
      </c>
      <c r="N51" s="1"/>
      <c r="O51" s="1"/>
    </row>
    <row r="52" spans="1:15" ht="12.75" customHeight="1">
      <c r="A52" s="30">
        <v>42</v>
      </c>
      <c r="B52" s="216" t="s">
        <v>299</v>
      </c>
      <c r="C52" s="230">
        <v>6954.7</v>
      </c>
      <c r="D52" s="231">
        <v>6959.9666666666662</v>
      </c>
      <c r="E52" s="231">
        <v>6903.7833333333328</v>
      </c>
      <c r="F52" s="231">
        <v>6852.8666666666668</v>
      </c>
      <c r="G52" s="231">
        <v>6796.6833333333334</v>
      </c>
      <c r="H52" s="231">
        <v>7010.8833333333323</v>
      </c>
      <c r="I52" s="231">
        <v>7067.0666666666648</v>
      </c>
      <c r="J52" s="231">
        <v>7117.9833333333318</v>
      </c>
      <c r="K52" s="230">
        <v>7016.15</v>
      </c>
      <c r="L52" s="230">
        <v>6909.05</v>
      </c>
      <c r="M52" s="230">
        <v>0.24545</v>
      </c>
      <c r="N52" s="1"/>
      <c r="O52" s="1"/>
    </row>
    <row r="53" spans="1:15" ht="12.75" customHeight="1">
      <c r="A53" s="30">
        <v>43</v>
      </c>
      <c r="B53" s="216" t="s">
        <v>60</v>
      </c>
      <c r="C53" s="230">
        <v>580.75</v>
      </c>
      <c r="D53" s="231">
        <v>584.5333333333333</v>
      </c>
      <c r="E53" s="231">
        <v>574.46666666666658</v>
      </c>
      <c r="F53" s="231">
        <v>568.18333333333328</v>
      </c>
      <c r="G53" s="231">
        <v>558.11666666666656</v>
      </c>
      <c r="H53" s="231">
        <v>590.81666666666661</v>
      </c>
      <c r="I53" s="231">
        <v>600.88333333333321</v>
      </c>
      <c r="J53" s="231">
        <v>607.16666666666663</v>
      </c>
      <c r="K53" s="230">
        <v>594.6</v>
      </c>
      <c r="L53" s="230">
        <v>578.25</v>
      </c>
      <c r="M53" s="230">
        <v>22.4983</v>
      </c>
      <c r="N53" s="1"/>
      <c r="O53" s="1"/>
    </row>
    <row r="54" spans="1:15" ht="12.75" customHeight="1">
      <c r="A54" s="30">
        <v>44</v>
      </c>
      <c r="B54" s="216" t="s">
        <v>300</v>
      </c>
      <c r="C54" s="230">
        <v>364.35</v>
      </c>
      <c r="D54" s="231">
        <v>365.05</v>
      </c>
      <c r="E54" s="231">
        <v>362.3</v>
      </c>
      <c r="F54" s="231">
        <v>360.25</v>
      </c>
      <c r="G54" s="231">
        <v>357.5</v>
      </c>
      <c r="H54" s="231">
        <v>367.1</v>
      </c>
      <c r="I54" s="231">
        <v>369.85</v>
      </c>
      <c r="J54" s="231">
        <v>371.90000000000003</v>
      </c>
      <c r="K54" s="230">
        <v>367.8</v>
      </c>
      <c r="L54" s="230">
        <v>363</v>
      </c>
      <c r="M54" s="230">
        <v>0.57938000000000001</v>
      </c>
      <c r="N54" s="1"/>
      <c r="O54" s="1"/>
    </row>
    <row r="55" spans="1:15" ht="12.75" customHeight="1">
      <c r="A55" s="30">
        <v>45</v>
      </c>
      <c r="B55" s="216" t="s">
        <v>240</v>
      </c>
      <c r="C55" s="230">
        <v>3482.2</v>
      </c>
      <c r="D55" s="231">
        <v>3476.4</v>
      </c>
      <c r="E55" s="231">
        <v>3460.8</v>
      </c>
      <c r="F55" s="231">
        <v>3439.4</v>
      </c>
      <c r="G55" s="231">
        <v>3423.8</v>
      </c>
      <c r="H55" s="231">
        <v>3497.8</v>
      </c>
      <c r="I55" s="231">
        <v>3513.3999999999996</v>
      </c>
      <c r="J55" s="231">
        <v>3534.8</v>
      </c>
      <c r="K55" s="230">
        <v>3492</v>
      </c>
      <c r="L55" s="230">
        <v>3455</v>
      </c>
      <c r="M55" s="230">
        <v>1.37578</v>
      </c>
      <c r="N55" s="1"/>
      <c r="O55" s="1"/>
    </row>
    <row r="56" spans="1:15" ht="12.75" customHeight="1">
      <c r="A56" s="30">
        <v>46</v>
      </c>
      <c r="B56" s="216" t="s">
        <v>61</v>
      </c>
      <c r="C56" s="230">
        <v>868.75</v>
      </c>
      <c r="D56" s="231">
        <v>869.5</v>
      </c>
      <c r="E56" s="231">
        <v>863.4</v>
      </c>
      <c r="F56" s="231">
        <v>858.05</v>
      </c>
      <c r="G56" s="231">
        <v>851.94999999999993</v>
      </c>
      <c r="H56" s="231">
        <v>874.85</v>
      </c>
      <c r="I56" s="231">
        <v>880.94999999999993</v>
      </c>
      <c r="J56" s="231">
        <v>886.30000000000007</v>
      </c>
      <c r="K56" s="230">
        <v>875.6</v>
      </c>
      <c r="L56" s="230">
        <v>864.15</v>
      </c>
      <c r="M56" s="230">
        <v>194.44753</v>
      </c>
      <c r="N56" s="1"/>
      <c r="O56" s="1"/>
    </row>
    <row r="57" spans="1:15" ht="12" customHeight="1">
      <c r="A57" s="30">
        <v>47</v>
      </c>
      <c r="B57" s="216" t="s">
        <v>301</v>
      </c>
      <c r="C57" s="230">
        <v>2336.6</v>
      </c>
      <c r="D57" s="231">
        <v>2352.85</v>
      </c>
      <c r="E57" s="231">
        <v>2308.75</v>
      </c>
      <c r="F57" s="231">
        <v>2280.9</v>
      </c>
      <c r="G57" s="231">
        <v>2236.8000000000002</v>
      </c>
      <c r="H57" s="231">
        <v>2380.6999999999998</v>
      </c>
      <c r="I57" s="231">
        <v>2424.7999999999993</v>
      </c>
      <c r="J57" s="231">
        <v>2452.6499999999996</v>
      </c>
      <c r="K57" s="230">
        <v>2396.9499999999998</v>
      </c>
      <c r="L57" s="230">
        <v>2325</v>
      </c>
      <c r="M57" s="230">
        <v>0.16650000000000001</v>
      </c>
      <c r="N57" s="1"/>
      <c r="O57" s="1"/>
    </row>
    <row r="58" spans="1:15" ht="12.75" customHeight="1">
      <c r="A58" s="30">
        <v>48</v>
      </c>
      <c r="B58" s="216" t="s">
        <v>879</v>
      </c>
      <c r="C58" s="230">
        <v>1213.5999999999999</v>
      </c>
      <c r="D58" s="231">
        <v>1222.05</v>
      </c>
      <c r="E58" s="231">
        <v>1203.55</v>
      </c>
      <c r="F58" s="231">
        <v>1193.5</v>
      </c>
      <c r="G58" s="231">
        <v>1175</v>
      </c>
      <c r="H58" s="231">
        <v>1232.0999999999999</v>
      </c>
      <c r="I58" s="231">
        <v>1250.5999999999999</v>
      </c>
      <c r="J58" s="231">
        <v>1260.6499999999999</v>
      </c>
      <c r="K58" s="230">
        <v>1240.55</v>
      </c>
      <c r="L58" s="230">
        <v>1212</v>
      </c>
      <c r="M58" s="230">
        <v>0.48696</v>
      </c>
      <c r="N58" s="1"/>
      <c r="O58" s="1"/>
    </row>
    <row r="59" spans="1:15" ht="12.75" customHeight="1">
      <c r="A59" s="30">
        <v>49</v>
      </c>
      <c r="B59" s="216" t="s">
        <v>302</v>
      </c>
      <c r="C59" s="230">
        <v>449.85</v>
      </c>
      <c r="D59" s="231">
        <v>451.5</v>
      </c>
      <c r="E59" s="231">
        <v>445.55</v>
      </c>
      <c r="F59" s="231">
        <v>441.25</v>
      </c>
      <c r="G59" s="231">
        <v>435.3</v>
      </c>
      <c r="H59" s="231">
        <v>455.8</v>
      </c>
      <c r="I59" s="231">
        <v>461.75000000000006</v>
      </c>
      <c r="J59" s="231">
        <v>466.05</v>
      </c>
      <c r="K59" s="230">
        <v>457.45</v>
      </c>
      <c r="L59" s="230">
        <v>447.2</v>
      </c>
      <c r="M59" s="230">
        <v>3.6509900000000002</v>
      </c>
      <c r="N59" s="1"/>
      <c r="O59" s="1"/>
    </row>
    <row r="60" spans="1:15" ht="12.75" customHeight="1">
      <c r="A60" s="30">
        <v>50</v>
      </c>
      <c r="B60" s="216" t="s">
        <v>62</v>
      </c>
      <c r="C60" s="230">
        <v>4314.3500000000004</v>
      </c>
      <c r="D60" s="231">
        <v>4298.9666666666672</v>
      </c>
      <c r="E60" s="231">
        <v>4267.4333333333343</v>
      </c>
      <c r="F60" s="231">
        <v>4220.5166666666673</v>
      </c>
      <c r="G60" s="231">
        <v>4188.9833333333345</v>
      </c>
      <c r="H60" s="231">
        <v>4345.8833333333341</v>
      </c>
      <c r="I60" s="231">
        <v>4377.416666666667</v>
      </c>
      <c r="J60" s="231">
        <v>4424.3333333333339</v>
      </c>
      <c r="K60" s="230">
        <v>4330.5</v>
      </c>
      <c r="L60" s="230">
        <v>4252.05</v>
      </c>
      <c r="M60" s="230">
        <v>4.0914599999999997</v>
      </c>
      <c r="N60" s="1"/>
      <c r="O60" s="1"/>
    </row>
    <row r="61" spans="1:15" ht="12.75" customHeight="1">
      <c r="A61" s="30">
        <v>51</v>
      </c>
      <c r="B61" s="216" t="s">
        <v>303</v>
      </c>
      <c r="C61" s="230">
        <v>1080.95</v>
      </c>
      <c r="D61" s="231">
        <v>1085.4166666666667</v>
      </c>
      <c r="E61" s="231">
        <v>1071.8333333333335</v>
      </c>
      <c r="F61" s="231">
        <v>1062.7166666666667</v>
      </c>
      <c r="G61" s="231">
        <v>1049.1333333333334</v>
      </c>
      <c r="H61" s="231">
        <v>1094.5333333333335</v>
      </c>
      <c r="I61" s="231">
        <v>1108.116666666667</v>
      </c>
      <c r="J61" s="231">
        <v>1117.2333333333336</v>
      </c>
      <c r="K61" s="230">
        <v>1099</v>
      </c>
      <c r="L61" s="230">
        <v>1076.3</v>
      </c>
      <c r="M61" s="230">
        <v>4.5800999999999998</v>
      </c>
      <c r="N61" s="1"/>
      <c r="O61" s="1"/>
    </row>
    <row r="62" spans="1:15" ht="12.75" customHeight="1">
      <c r="A62" s="30">
        <v>52</v>
      </c>
      <c r="B62" s="216" t="s">
        <v>65</v>
      </c>
      <c r="C62" s="230">
        <v>5912.7</v>
      </c>
      <c r="D62" s="231">
        <v>5921.5999999999995</v>
      </c>
      <c r="E62" s="231">
        <v>5877.2499999999991</v>
      </c>
      <c r="F62" s="231">
        <v>5841.7999999999993</v>
      </c>
      <c r="G62" s="231">
        <v>5797.4499999999989</v>
      </c>
      <c r="H62" s="231">
        <v>5957.0499999999993</v>
      </c>
      <c r="I62" s="231">
        <v>6001.4</v>
      </c>
      <c r="J62" s="231">
        <v>6036.8499999999995</v>
      </c>
      <c r="K62" s="230">
        <v>5965.95</v>
      </c>
      <c r="L62" s="230">
        <v>5886.15</v>
      </c>
      <c r="M62" s="230">
        <v>4.3673099999999998</v>
      </c>
      <c r="N62" s="1"/>
      <c r="O62" s="1"/>
    </row>
    <row r="63" spans="1:15" ht="12.75" customHeight="1">
      <c r="A63" s="30">
        <v>53</v>
      </c>
      <c r="B63" s="216" t="s">
        <v>64</v>
      </c>
      <c r="C63" s="230">
        <v>1332.1</v>
      </c>
      <c r="D63" s="231">
        <v>1332.8333333333333</v>
      </c>
      <c r="E63" s="231">
        <v>1324.3166666666666</v>
      </c>
      <c r="F63" s="231">
        <v>1316.5333333333333</v>
      </c>
      <c r="G63" s="231">
        <v>1308.0166666666667</v>
      </c>
      <c r="H63" s="231">
        <v>1340.6166666666666</v>
      </c>
      <c r="I63" s="231">
        <v>1349.1333333333334</v>
      </c>
      <c r="J63" s="231">
        <v>1356.9166666666665</v>
      </c>
      <c r="K63" s="230">
        <v>1341.35</v>
      </c>
      <c r="L63" s="230">
        <v>1325.05</v>
      </c>
      <c r="M63" s="230">
        <v>4.6760200000000003</v>
      </c>
      <c r="N63" s="1"/>
      <c r="O63" s="1"/>
    </row>
    <row r="64" spans="1:15" ht="12.75" customHeight="1">
      <c r="A64" s="30">
        <v>54</v>
      </c>
      <c r="B64" s="216" t="s">
        <v>241</v>
      </c>
      <c r="C64" s="230">
        <v>6401.25</v>
      </c>
      <c r="D64" s="231">
        <v>6387.083333333333</v>
      </c>
      <c r="E64" s="231">
        <v>6324.1666666666661</v>
      </c>
      <c r="F64" s="231">
        <v>6247.083333333333</v>
      </c>
      <c r="G64" s="231">
        <v>6184.1666666666661</v>
      </c>
      <c r="H64" s="231">
        <v>6464.1666666666661</v>
      </c>
      <c r="I64" s="231">
        <v>6527.0833333333321</v>
      </c>
      <c r="J64" s="231">
        <v>6604.1666666666661</v>
      </c>
      <c r="K64" s="230">
        <v>6450</v>
      </c>
      <c r="L64" s="230">
        <v>6310</v>
      </c>
      <c r="M64" s="230">
        <v>0.52034000000000002</v>
      </c>
      <c r="N64" s="1"/>
      <c r="O64" s="1"/>
    </row>
    <row r="65" spans="1:15" ht="12.75" customHeight="1">
      <c r="A65" s="30">
        <v>55</v>
      </c>
      <c r="B65" s="216" t="s">
        <v>304</v>
      </c>
      <c r="C65" s="230">
        <v>2221.6</v>
      </c>
      <c r="D65" s="231">
        <v>2265.3833333333337</v>
      </c>
      <c r="E65" s="231">
        <v>2161.7666666666673</v>
      </c>
      <c r="F65" s="231">
        <v>2101.9333333333338</v>
      </c>
      <c r="G65" s="231">
        <v>1998.3166666666675</v>
      </c>
      <c r="H65" s="231">
        <v>2325.2166666666672</v>
      </c>
      <c r="I65" s="231">
        <v>2428.833333333333</v>
      </c>
      <c r="J65" s="231">
        <v>2488.666666666667</v>
      </c>
      <c r="K65" s="230">
        <v>2369</v>
      </c>
      <c r="L65" s="230">
        <v>2205.5500000000002</v>
      </c>
      <c r="M65" s="230">
        <v>1.3897699999999999</v>
      </c>
      <c r="N65" s="1"/>
      <c r="O65" s="1"/>
    </row>
    <row r="66" spans="1:15" ht="12.75" customHeight="1">
      <c r="A66" s="30">
        <v>56</v>
      </c>
      <c r="B66" s="216" t="s">
        <v>66</v>
      </c>
      <c r="C66" s="230">
        <v>2041.8</v>
      </c>
      <c r="D66" s="231">
        <v>2035.7833333333335</v>
      </c>
      <c r="E66" s="231">
        <v>2022.1166666666672</v>
      </c>
      <c r="F66" s="231">
        <v>2002.4333333333336</v>
      </c>
      <c r="G66" s="231">
        <v>1988.7666666666673</v>
      </c>
      <c r="H66" s="231">
        <v>2055.4666666666672</v>
      </c>
      <c r="I66" s="231">
        <v>2069.1333333333337</v>
      </c>
      <c r="J66" s="231">
        <v>2088.8166666666671</v>
      </c>
      <c r="K66" s="230">
        <v>2049.4499999999998</v>
      </c>
      <c r="L66" s="230">
        <v>2016.1</v>
      </c>
      <c r="M66" s="230">
        <v>1.1788000000000001</v>
      </c>
      <c r="N66" s="1"/>
      <c r="O66" s="1"/>
    </row>
    <row r="67" spans="1:15" ht="12.75" customHeight="1">
      <c r="A67" s="30">
        <v>57</v>
      </c>
      <c r="B67" s="216" t="s">
        <v>305</v>
      </c>
      <c r="C67" s="230">
        <v>416.6</v>
      </c>
      <c r="D67" s="231">
        <v>419.7</v>
      </c>
      <c r="E67" s="231">
        <v>412.4</v>
      </c>
      <c r="F67" s="231">
        <v>408.2</v>
      </c>
      <c r="G67" s="231">
        <v>400.9</v>
      </c>
      <c r="H67" s="231">
        <v>423.9</v>
      </c>
      <c r="I67" s="231">
        <v>431.20000000000005</v>
      </c>
      <c r="J67" s="231">
        <v>435.4</v>
      </c>
      <c r="K67" s="230">
        <v>427</v>
      </c>
      <c r="L67" s="230">
        <v>415.5</v>
      </c>
      <c r="M67" s="230">
        <v>26.793939999999999</v>
      </c>
      <c r="N67" s="1"/>
      <c r="O67" s="1"/>
    </row>
    <row r="68" spans="1:15" ht="12.75" customHeight="1">
      <c r="A68" s="30">
        <v>58</v>
      </c>
      <c r="B68" s="216" t="s">
        <v>67</v>
      </c>
      <c r="C68" s="230">
        <v>217.85</v>
      </c>
      <c r="D68" s="231">
        <v>217.1</v>
      </c>
      <c r="E68" s="231">
        <v>214.6</v>
      </c>
      <c r="F68" s="231">
        <v>211.35</v>
      </c>
      <c r="G68" s="231">
        <v>208.85</v>
      </c>
      <c r="H68" s="231">
        <v>220.35</v>
      </c>
      <c r="I68" s="231">
        <v>222.85</v>
      </c>
      <c r="J68" s="231">
        <v>226.1</v>
      </c>
      <c r="K68" s="230">
        <v>219.6</v>
      </c>
      <c r="L68" s="230">
        <v>213.85</v>
      </c>
      <c r="M68" s="230">
        <v>87.86506</v>
      </c>
      <c r="N68" s="1"/>
      <c r="O68" s="1"/>
    </row>
    <row r="69" spans="1:15" ht="12.75" customHeight="1">
      <c r="A69" s="30">
        <v>59</v>
      </c>
      <c r="B69" s="216" t="s">
        <v>68</v>
      </c>
      <c r="C69" s="230">
        <v>177.75</v>
      </c>
      <c r="D69" s="231">
        <v>177.65</v>
      </c>
      <c r="E69" s="231">
        <v>176.5</v>
      </c>
      <c r="F69" s="231">
        <v>175.25</v>
      </c>
      <c r="G69" s="231">
        <v>174.1</v>
      </c>
      <c r="H69" s="231">
        <v>178.9</v>
      </c>
      <c r="I69" s="231">
        <v>180.05000000000004</v>
      </c>
      <c r="J69" s="231">
        <v>181.3</v>
      </c>
      <c r="K69" s="230">
        <v>178.8</v>
      </c>
      <c r="L69" s="230">
        <v>176.4</v>
      </c>
      <c r="M69" s="230">
        <v>223.49098000000001</v>
      </c>
      <c r="N69" s="1"/>
      <c r="O69" s="1"/>
    </row>
    <row r="70" spans="1:15" ht="12.75" customHeight="1">
      <c r="A70" s="30">
        <v>60</v>
      </c>
      <c r="B70" s="216" t="s">
        <v>242</v>
      </c>
      <c r="C70" s="230">
        <v>78.95</v>
      </c>
      <c r="D70" s="231">
        <v>79.483333333333334</v>
      </c>
      <c r="E70" s="231">
        <v>77.766666666666666</v>
      </c>
      <c r="F70" s="231">
        <v>76.583333333333329</v>
      </c>
      <c r="G70" s="231">
        <v>74.86666666666666</v>
      </c>
      <c r="H70" s="231">
        <v>80.666666666666671</v>
      </c>
      <c r="I70" s="231">
        <v>82.38333333333334</v>
      </c>
      <c r="J70" s="231">
        <v>83.566666666666677</v>
      </c>
      <c r="K70" s="230">
        <v>81.2</v>
      </c>
      <c r="L70" s="230">
        <v>78.3</v>
      </c>
      <c r="M70" s="230">
        <v>73.512820000000005</v>
      </c>
      <c r="N70" s="1"/>
      <c r="O70" s="1"/>
    </row>
    <row r="71" spans="1:15" ht="12.75" customHeight="1">
      <c r="A71" s="30">
        <v>61</v>
      </c>
      <c r="B71" s="216" t="s">
        <v>306</v>
      </c>
      <c r="C71" s="230">
        <v>28.15</v>
      </c>
      <c r="D71" s="231">
        <v>28.266666666666666</v>
      </c>
      <c r="E71" s="231">
        <v>27.783333333333331</v>
      </c>
      <c r="F71" s="231">
        <v>27.416666666666664</v>
      </c>
      <c r="G71" s="231">
        <v>26.93333333333333</v>
      </c>
      <c r="H71" s="231">
        <v>28.633333333333333</v>
      </c>
      <c r="I71" s="231">
        <v>29.116666666666667</v>
      </c>
      <c r="J71" s="231">
        <v>29.483333333333334</v>
      </c>
      <c r="K71" s="230">
        <v>28.75</v>
      </c>
      <c r="L71" s="230">
        <v>27.9</v>
      </c>
      <c r="M71" s="230">
        <v>111.0629</v>
      </c>
      <c r="N71" s="1"/>
      <c r="O71" s="1"/>
    </row>
    <row r="72" spans="1:15" ht="12.75" customHeight="1">
      <c r="A72" s="30">
        <v>62</v>
      </c>
      <c r="B72" s="216" t="s">
        <v>69</v>
      </c>
      <c r="C72" s="230">
        <v>1458.85</v>
      </c>
      <c r="D72" s="231">
        <v>1449.5833333333333</v>
      </c>
      <c r="E72" s="231">
        <v>1429.1666666666665</v>
      </c>
      <c r="F72" s="231">
        <v>1399.4833333333333</v>
      </c>
      <c r="G72" s="231">
        <v>1379.0666666666666</v>
      </c>
      <c r="H72" s="231">
        <v>1479.2666666666664</v>
      </c>
      <c r="I72" s="231">
        <v>1499.6833333333329</v>
      </c>
      <c r="J72" s="231">
        <v>1529.3666666666663</v>
      </c>
      <c r="K72" s="230">
        <v>1470</v>
      </c>
      <c r="L72" s="230">
        <v>1419.9</v>
      </c>
      <c r="M72" s="230">
        <v>6.7900499999999999</v>
      </c>
      <c r="N72" s="1"/>
      <c r="O72" s="1"/>
    </row>
    <row r="73" spans="1:15" ht="12.75" customHeight="1">
      <c r="A73" s="30">
        <v>63</v>
      </c>
      <c r="B73" s="216" t="s">
        <v>307</v>
      </c>
      <c r="C73" s="230">
        <v>4072.2</v>
      </c>
      <c r="D73" s="231">
        <v>4084.9333333333329</v>
      </c>
      <c r="E73" s="231">
        <v>4051.9166666666661</v>
      </c>
      <c r="F73" s="231">
        <v>4031.6333333333332</v>
      </c>
      <c r="G73" s="231">
        <v>3998.6166666666663</v>
      </c>
      <c r="H73" s="231">
        <v>4105.2166666666653</v>
      </c>
      <c r="I73" s="231">
        <v>4138.2333333333336</v>
      </c>
      <c r="J73" s="231">
        <v>4158.5166666666655</v>
      </c>
      <c r="K73" s="230">
        <v>4117.95</v>
      </c>
      <c r="L73" s="230">
        <v>4064.65</v>
      </c>
      <c r="M73" s="230">
        <v>4.9599999999999998E-2</v>
      </c>
      <c r="N73" s="1"/>
      <c r="O73" s="1"/>
    </row>
    <row r="74" spans="1:15" ht="12.75" customHeight="1">
      <c r="A74" s="30">
        <v>64</v>
      </c>
      <c r="B74" s="216" t="s">
        <v>72</v>
      </c>
      <c r="C74" s="230">
        <v>576.79999999999995</v>
      </c>
      <c r="D74" s="231">
        <v>576.71666666666658</v>
      </c>
      <c r="E74" s="231">
        <v>573.88333333333321</v>
      </c>
      <c r="F74" s="231">
        <v>570.96666666666658</v>
      </c>
      <c r="G74" s="231">
        <v>568.13333333333321</v>
      </c>
      <c r="H74" s="231">
        <v>579.63333333333321</v>
      </c>
      <c r="I74" s="231">
        <v>582.46666666666647</v>
      </c>
      <c r="J74" s="231">
        <v>585.38333333333321</v>
      </c>
      <c r="K74" s="230">
        <v>579.54999999999995</v>
      </c>
      <c r="L74" s="230">
        <v>573.79999999999995</v>
      </c>
      <c r="M74" s="230">
        <v>2.5272999999999999</v>
      </c>
      <c r="N74" s="1"/>
      <c r="O74" s="1"/>
    </row>
    <row r="75" spans="1:15" ht="12.75" customHeight="1">
      <c r="A75" s="30">
        <v>65</v>
      </c>
      <c r="B75" s="216" t="s">
        <v>308</v>
      </c>
      <c r="C75" s="230">
        <v>984.2</v>
      </c>
      <c r="D75" s="231">
        <v>979.51666666666677</v>
      </c>
      <c r="E75" s="231">
        <v>970.23333333333358</v>
      </c>
      <c r="F75" s="231">
        <v>956.26666666666677</v>
      </c>
      <c r="G75" s="231">
        <v>946.98333333333358</v>
      </c>
      <c r="H75" s="231">
        <v>993.48333333333358</v>
      </c>
      <c r="I75" s="231">
        <v>1002.7666666666667</v>
      </c>
      <c r="J75" s="231">
        <v>1016.7333333333336</v>
      </c>
      <c r="K75" s="230">
        <v>988.8</v>
      </c>
      <c r="L75" s="230">
        <v>965.55</v>
      </c>
      <c r="M75" s="230">
        <v>4.8722099999999999</v>
      </c>
      <c r="N75" s="1"/>
      <c r="O75" s="1"/>
    </row>
    <row r="76" spans="1:15" ht="12.75" customHeight="1">
      <c r="A76" s="30">
        <v>66</v>
      </c>
      <c r="B76" s="216" t="s">
        <v>71</v>
      </c>
      <c r="C76" s="230">
        <v>102.85</v>
      </c>
      <c r="D76" s="231">
        <v>102.5</v>
      </c>
      <c r="E76" s="231">
        <v>101.7</v>
      </c>
      <c r="F76" s="231">
        <v>100.55</v>
      </c>
      <c r="G76" s="231">
        <v>99.75</v>
      </c>
      <c r="H76" s="231">
        <v>103.65</v>
      </c>
      <c r="I76" s="231">
        <v>104.45000000000002</v>
      </c>
      <c r="J76" s="231">
        <v>105.60000000000001</v>
      </c>
      <c r="K76" s="230">
        <v>103.3</v>
      </c>
      <c r="L76" s="230">
        <v>101.35</v>
      </c>
      <c r="M76" s="230">
        <v>132.41811999999999</v>
      </c>
      <c r="N76" s="1"/>
      <c r="O76" s="1"/>
    </row>
    <row r="77" spans="1:15" ht="12.75" customHeight="1">
      <c r="A77" s="30">
        <v>67</v>
      </c>
      <c r="B77" s="216" t="s">
        <v>73</v>
      </c>
      <c r="C77" s="230">
        <v>787.65</v>
      </c>
      <c r="D77" s="231">
        <v>784.88333333333333</v>
      </c>
      <c r="E77" s="231">
        <v>778.76666666666665</v>
      </c>
      <c r="F77" s="231">
        <v>769.88333333333333</v>
      </c>
      <c r="G77" s="231">
        <v>763.76666666666665</v>
      </c>
      <c r="H77" s="231">
        <v>793.76666666666665</v>
      </c>
      <c r="I77" s="231">
        <v>799.88333333333321</v>
      </c>
      <c r="J77" s="231">
        <v>808.76666666666665</v>
      </c>
      <c r="K77" s="230">
        <v>791</v>
      </c>
      <c r="L77" s="230">
        <v>776</v>
      </c>
      <c r="M77" s="230">
        <v>7.3965199999999998</v>
      </c>
      <c r="N77" s="1"/>
      <c r="O77" s="1"/>
    </row>
    <row r="78" spans="1:15" ht="12.75" customHeight="1">
      <c r="A78" s="30">
        <v>68</v>
      </c>
      <c r="B78" s="216" t="s">
        <v>76</v>
      </c>
      <c r="C78" s="230">
        <v>76.25</v>
      </c>
      <c r="D78" s="231">
        <v>76.05</v>
      </c>
      <c r="E78" s="231">
        <v>75.449999999999989</v>
      </c>
      <c r="F78" s="231">
        <v>74.649999999999991</v>
      </c>
      <c r="G78" s="231">
        <v>74.049999999999983</v>
      </c>
      <c r="H78" s="231">
        <v>76.849999999999994</v>
      </c>
      <c r="I78" s="231">
        <v>77.449999999999989</v>
      </c>
      <c r="J78" s="231">
        <v>78.25</v>
      </c>
      <c r="K78" s="230">
        <v>76.650000000000006</v>
      </c>
      <c r="L78" s="230">
        <v>75.25</v>
      </c>
      <c r="M78" s="230">
        <v>108.33262999999999</v>
      </c>
      <c r="N78" s="1"/>
      <c r="O78" s="1"/>
    </row>
    <row r="79" spans="1:15" ht="12.75" customHeight="1">
      <c r="A79" s="30">
        <v>69</v>
      </c>
      <c r="B79" s="216" t="s">
        <v>80</v>
      </c>
      <c r="C79" s="230">
        <v>343.7</v>
      </c>
      <c r="D79" s="231">
        <v>343.35000000000008</v>
      </c>
      <c r="E79" s="231">
        <v>341.70000000000016</v>
      </c>
      <c r="F79" s="231">
        <v>339.7000000000001</v>
      </c>
      <c r="G79" s="231">
        <v>338.05000000000018</v>
      </c>
      <c r="H79" s="231">
        <v>345.35000000000014</v>
      </c>
      <c r="I79" s="231">
        <v>347.00000000000011</v>
      </c>
      <c r="J79" s="231">
        <v>349.00000000000011</v>
      </c>
      <c r="K79" s="230">
        <v>345</v>
      </c>
      <c r="L79" s="230">
        <v>341.35</v>
      </c>
      <c r="M79" s="230">
        <v>24.325089999999999</v>
      </c>
      <c r="N79" s="1"/>
      <c r="O79" s="1"/>
    </row>
    <row r="80" spans="1:15" ht="12.75" customHeight="1">
      <c r="A80" s="30">
        <v>70</v>
      </c>
      <c r="B80" s="216" t="s">
        <v>848</v>
      </c>
      <c r="C80" s="230">
        <v>9408.5</v>
      </c>
      <c r="D80" s="231">
        <v>9393.3000000000011</v>
      </c>
      <c r="E80" s="231">
        <v>9288.7000000000025</v>
      </c>
      <c r="F80" s="231">
        <v>9168.9000000000015</v>
      </c>
      <c r="G80" s="231">
        <v>9064.3000000000029</v>
      </c>
      <c r="H80" s="231">
        <v>9513.1000000000022</v>
      </c>
      <c r="I80" s="231">
        <v>9617.7000000000007</v>
      </c>
      <c r="J80" s="231">
        <v>9737.5000000000018</v>
      </c>
      <c r="K80" s="230">
        <v>9497.9</v>
      </c>
      <c r="L80" s="230">
        <v>9273.5</v>
      </c>
      <c r="M80" s="230">
        <v>7.4700000000000001E-3</v>
      </c>
      <c r="N80" s="1"/>
      <c r="O80" s="1"/>
    </row>
    <row r="81" spans="1:15" ht="12.75" customHeight="1">
      <c r="A81" s="30">
        <v>71</v>
      </c>
      <c r="B81" s="216" t="s">
        <v>75</v>
      </c>
      <c r="C81" s="230">
        <v>772.3</v>
      </c>
      <c r="D81" s="231">
        <v>769.55000000000007</v>
      </c>
      <c r="E81" s="231">
        <v>765.35000000000014</v>
      </c>
      <c r="F81" s="231">
        <v>758.40000000000009</v>
      </c>
      <c r="G81" s="231">
        <v>754.20000000000016</v>
      </c>
      <c r="H81" s="231">
        <v>776.50000000000011</v>
      </c>
      <c r="I81" s="231">
        <v>780.70000000000016</v>
      </c>
      <c r="J81" s="231">
        <v>787.65000000000009</v>
      </c>
      <c r="K81" s="230">
        <v>773.75</v>
      </c>
      <c r="L81" s="230">
        <v>762.6</v>
      </c>
      <c r="M81" s="230">
        <v>23.554410000000001</v>
      </c>
      <c r="N81" s="1"/>
      <c r="O81" s="1"/>
    </row>
    <row r="82" spans="1:15" ht="12.75" customHeight="1">
      <c r="A82" s="30">
        <v>72</v>
      </c>
      <c r="B82" s="216" t="s">
        <v>77</v>
      </c>
      <c r="C82" s="230">
        <v>229.5</v>
      </c>
      <c r="D82" s="231">
        <v>227.96666666666667</v>
      </c>
      <c r="E82" s="231">
        <v>225.13333333333333</v>
      </c>
      <c r="F82" s="231">
        <v>220.76666666666665</v>
      </c>
      <c r="G82" s="231">
        <v>217.93333333333331</v>
      </c>
      <c r="H82" s="231">
        <v>232.33333333333334</v>
      </c>
      <c r="I82" s="231">
        <v>235.16666666666666</v>
      </c>
      <c r="J82" s="231">
        <v>239.53333333333336</v>
      </c>
      <c r="K82" s="230">
        <v>230.8</v>
      </c>
      <c r="L82" s="230">
        <v>223.6</v>
      </c>
      <c r="M82" s="230">
        <v>60.458060000000003</v>
      </c>
      <c r="N82" s="1"/>
      <c r="O82" s="1"/>
    </row>
    <row r="83" spans="1:15" ht="12.75" customHeight="1">
      <c r="A83" s="30">
        <v>73</v>
      </c>
      <c r="B83" s="216" t="s">
        <v>309</v>
      </c>
      <c r="C83" s="230">
        <v>905.6</v>
      </c>
      <c r="D83" s="231">
        <v>907.41666666666663</v>
      </c>
      <c r="E83" s="231">
        <v>896.83333333333326</v>
      </c>
      <c r="F83" s="231">
        <v>888.06666666666661</v>
      </c>
      <c r="G83" s="231">
        <v>877.48333333333323</v>
      </c>
      <c r="H83" s="231">
        <v>916.18333333333328</v>
      </c>
      <c r="I83" s="231">
        <v>926.76666666666654</v>
      </c>
      <c r="J83" s="231">
        <v>935.5333333333333</v>
      </c>
      <c r="K83" s="230">
        <v>918</v>
      </c>
      <c r="L83" s="230">
        <v>898.65</v>
      </c>
      <c r="M83" s="230">
        <v>0.37248999999999999</v>
      </c>
      <c r="N83" s="1"/>
      <c r="O83" s="1"/>
    </row>
    <row r="84" spans="1:15" ht="12.75" customHeight="1">
      <c r="A84" s="30">
        <v>74</v>
      </c>
      <c r="B84" s="216" t="s">
        <v>310</v>
      </c>
      <c r="C84" s="230">
        <v>258.89999999999998</v>
      </c>
      <c r="D84" s="231">
        <v>258.61666666666662</v>
      </c>
      <c r="E84" s="231">
        <v>256.98333333333323</v>
      </c>
      <c r="F84" s="231">
        <v>255.06666666666661</v>
      </c>
      <c r="G84" s="231">
        <v>253.43333333333322</v>
      </c>
      <c r="H84" s="231">
        <v>260.53333333333325</v>
      </c>
      <c r="I84" s="231">
        <v>262.16666666666657</v>
      </c>
      <c r="J84" s="231">
        <v>264.08333333333326</v>
      </c>
      <c r="K84" s="230">
        <v>260.25</v>
      </c>
      <c r="L84" s="230">
        <v>256.7</v>
      </c>
      <c r="M84" s="230">
        <v>9.0381499999999999</v>
      </c>
      <c r="N84" s="1"/>
      <c r="O84" s="1"/>
    </row>
    <row r="85" spans="1:15" ht="12.75" customHeight="1">
      <c r="A85" s="30">
        <v>75</v>
      </c>
      <c r="B85" s="216" t="s">
        <v>311</v>
      </c>
      <c r="C85" s="230">
        <v>6012.3</v>
      </c>
      <c r="D85" s="231">
        <v>6039.9666666666672</v>
      </c>
      <c r="E85" s="231">
        <v>5972.3333333333339</v>
      </c>
      <c r="F85" s="231">
        <v>5932.3666666666668</v>
      </c>
      <c r="G85" s="231">
        <v>5864.7333333333336</v>
      </c>
      <c r="H85" s="231">
        <v>6079.9333333333343</v>
      </c>
      <c r="I85" s="231">
        <v>6147.5666666666675</v>
      </c>
      <c r="J85" s="231">
        <v>6187.5333333333347</v>
      </c>
      <c r="K85" s="230">
        <v>6107.6</v>
      </c>
      <c r="L85" s="230">
        <v>6000</v>
      </c>
      <c r="M85" s="230">
        <v>0.25645000000000001</v>
      </c>
      <c r="N85" s="1"/>
      <c r="O85" s="1"/>
    </row>
    <row r="86" spans="1:15" ht="12.75" customHeight="1">
      <c r="A86" s="30">
        <v>76</v>
      </c>
      <c r="B86" s="216" t="s">
        <v>312</v>
      </c>
      <c r="C86" s="230">
        <v>1487.05</v>
      </c>
      <c r="D86" s="231">
        <v>1479.6166666666668</v>
      </c>
      <c r="E86" s="231">
        <v>1460.4333333333336</v>
      </c>
      <c r="F86" s="231">
        <v>1433.8166666666668</v>
      </c>
      <c r="G86" s="231">
        <v>1414.6333333333337</v>
      </c>
      <c r="H86" s="231">
        <v>1506.2333333333336</v>
      </c>
      <c r="I86" s="231">
        <v>1525.416666666667</v>
      </c>
      <c r="J86" s="231">
        <v>1552.0333333333335</v>
      </c>
      <c r="K86" s="230">
        <v>1498.8</v>
      </c>
      <c r="L86" s="230">
        <v>1453</v>
      </c>
      <c r="M86" s="230">
        <v>0.72184000000000004</v>
      </c>
      <c r="N86" s="1"/>
      <c r="O86" s="1"/>
    </row>
    <row r="87" spans="1:15" ht="12.75" customHeight="1">
      <c r="A87" s="30">
        <v>77</v>
      </c>
      <c r="B87" s="216" t="s">
        <v>243</v>
      </c>
      <c r="C87" s="230">
        <v>913.95</v>
      </c>
      <c r="D87" s="231">
        <v>918.25</v>
      </c>
      <c r="E87" s="231">
        <v>906.5</v>
      </c>
      <c r="F87" s="231">
        <v>899.05</v>
      </c>
      <c r="G87" s="231">
        <v>887.3</v>
      </c>
      <c r="H87" s="231">
        <v>925.7</v>
      </c>
      <c r="I87" s="231">
        <v>937.45</v>
      </c>
      <c r="J87" s="231">
        <v>944.90000000000009</v>
      </c>
      <c r="K87" s="230">
        <v>930</v>
      </c>
      <c r="L87" s="230">
        <v>910.8</v>
      </c>
      <c r="M87" s="230">
        <v>0.53200999999999998</v>
      </c>
      <c r="N87" s="1"/>
      <c r="O87" s="1"/>
    </row>
    <row r="88" spans="1:15" ht="12.75" customHeight="1">
      <c r="A88" s="30">
        <v>78</v>
      </c>
      <c r="B88" s="216" t="s">
        <v>809</v>
      </c>
      <c r="C88" s="230">
        <v>481</v>
      </c>
      <c r="D88" s="231">
        <v>472.13333333333338</v>
      </c>
      <c r="E88" s="231">
        <v>458.26666666666677</v>
      </c>
      <c r="F88" s="231">
        <v>435.53333333333336</v>
      </c>
      <c r="G88" s="231">
        <v>421.66666666666674</v>
      </c>
      <c r="H88" s="231">
        <v>494.86666666666679</v>
      </c>
      <c r="I88" s="231">
        <v>508.73333333333346</v>
      </c>
      <c r="J88" s="231">
        <v>531.46666666666681</v>
      </c>
      <c r="K88" s="230">
        <v>486</v>
      </c>
      <c r="L88" s="230">
        <v>449.4</v>
      </c>
      <c r="M88" s="230">
        <v>11.917299999999999</v>
      </c>
      <c r="N88" s="1"/>
      <c r="O88" s="1"/>
    </row>
    <row r="89" spans="1:15" ht="12.75" customHeight="1">
      <c r="A89" s="30">
        <v>79</v>
      </c>
      <c r="B89" s="216" t="s">
        <v>78</v>
      </c>
      <c r="C89" s="230">
        <v>18740.55</v>
      </c>
      <c r="D89" s="231">
        <v>18754.316666666666</v>
      </c>
      <c r="E89" s="231">
        <v>18672.433333333331</v>
      </c>
      <c r="F89" s="231">
        <v>18604.316666666666</v>
      </c>
      <c r="G89" s="231">
        <v>18522.433333333331</v>
      </c>
      <c r="H89" s="231">
        <v>18822.433333333331</v>
      </c>
      <c r="I89" s="231">
        <v>18904.316666666662</v>
      </c>
      <c r="J89" s="231">
        <v>18972.433333333331</v>
      </c>
      <c r="K89" s="230">
        <v>18836.2</v>
      </c>
      <c r="L89" s="230">
        <v>18686.2</v>
      </c>
      <c r="M89" s="230">
        <v>5.1560000000000002E-2</v>
      </c>
      <c r="N89" s="1"/>
      <c r="O89" s="1"/>
    </row>
    <row r="90" spans="1:15" ht="12.75" customHeight="1">
      <c r="A90" s="30">
        <v>80</v>
      </c>
      <c r="B90" s="216" t="s">
        <v>313</v>
      </c>
      <c r="C90" s="230">
        <v>499</v>
      </c>
      <c r="D90" s="231">
        <v>498.66666666666669</v>
      </c>
      <c r="E90" s="231">
        <v>494.88333333333338</v>
      </c>
      <c r="F90" s="231">
        <v>490.76666666666671</v>
      </c>
      <c r="G90" s="231">
        <v>486.98333333333341</v>
      </c>
      <c r="H90" s="231">
        <v>502.78333333333336</v>
      </c>
      <c r="I90" s="231">
        <v>506.56666666666666</v>
      </c>
      <c r="J90" s="231">
        <v>510.68333333333334</v>
      </c>
      <c r="K90" s="230">
        <v>502.45</v>
      </c>
      <c r="L90" s="230">
        <v>494.55</v>
      </c>
      <c r="M90" s="230">
        <v>0.52202000000000004</v>
      </c>
      <c r="N90" s="1"/>
      <c r="O90" s="1"/>
    </row>
    <row r="91" spans="1:15" ht="12.75" customHeight="1">
      <c r="A91" s="30">
        <v>81</v>
      </c>
      <c r="B91" s="216" t="s">
        <v>810</v>
      </c>
      <c r="C91" s="230">
        <v>12.65</v>
      </c>
      <c r="D91" s="231">
        <v>12.65</v>
      </c>
      <c r="E91" s="231">
        <v>12.65</v>
      </c>
      <c r="F91" s="231">
        <v>12.65</v>
      </c>
      <c r="G91" s="231">
        <v>12.65</v>
      </c>
      <c r="H91" s="231">
        <v>12.65</v>
      </c>
      <c r="I91" s="231">
        <v>12.65</v>
      </c>
      <c r="J91" s="231">
        <v>12.65</v>
      </c>
      <c r="K91" s="230">
        <v>12.65</v>
      </c>
      <c r="L91" s="230">
        <v>12.65</v>
      </c>
      <c r="M91" s="230">
        <v>22.041499999999999</v>
      </c>
      <c r="N91" s="1"/>
      <c r="O91" s="1"/>
    </row>
    <row r="92" spans="1:15" ht="12.75" customHeight="1">
      <c r="A92" s="30">
        <v>82</v>
      </c>
      <c r="B92" s="216" t="s">
        <v>81</v>
      </c>
      <c r="C92" s="230">
        <v>4256.3999999999996</v>
      </c>
      <c r="D92" s="231">
        <v>4273.7333333333336</v>
      </c>
      <c r="E92" s="231">
        <v>4228.9666666666672</v>
      </c>
      <c r="F92" s="231">
        <v>4201.5333333333338</v>
      </c>
      <c r="G92" s="231">
        <v>4156.7666666666673</v>
      </c>
      <c r="H92" s="231">
        <v>4301.166666666667</v>
      </c>
      <c r="I92" s="231">
        <v>4345.9333333333334</v>
      </c>
      <c r="J92" s="231">
        <v>4373.3666666666668</v>
      </c>
      <c r="K92" s="230">
        <v>4318.5</v>
      </c>
      <c r="L92" s="230">
        <v>4246.3</v>
      </c>
      <c r="M92" s="230">
        <v>1.64008</v>
      </c>
      <c r="N92" s="1"/>
      <c r="O92" s="1"/>
    </row>
    <row r="93" spans="1:15" ht="12.75" customHeight="1">
      <c r="A93" s="30">
        <v>83</v>
      </c>
      <c r="B93" s="216" t="s">
        <v>811</v>
      </c>
      <c r="C93" s="230">
        <v>1009.6</v>
      </c>
      <c r="D93" s="231">
        <v>1010.8666666666667</v>
      </c>
      <c r="E93" s="231">
        <v>1002.7333333333333</v>
      </c>
      <c r="F93" s="231">
        <v>995.86666666666667</v>
      </c>
      <c r="G93" s="231">
        <v>987.73333333333335</v>
      </c>
      <c r="H93" s="231">
        <v>1017.7333333333333</v>
      </c>
      <c r="I93" s="231">
        <v>1025.8666666666668</v>
      </c>
      <c r="J93" s="231">
        <v>1032.7333333333333</v>
      </c>
      <c r="K93" s="230">
        <v>1019</v>
      </c>
      <c r="L93" s="230">
        <v>1004</v>
      </c>
      <c r="M93" s="230">
        <v>0.37969000000000003</v>
      </c>
      <c r="N93" s="1"/>
      <c r="O93" s="1"/>
    </row>
    <row r="94" spans="1:15" ht="12.75" customHeight="1">
      <c r="A94" s="30">
        <v>84</v>
      </c>
      <c r="B94" s="216" t="s">
        <v>314</v>
      </c>
      <c r="C94" s="230">
        <v>556.04999999999995</v>
      </c>
      <c r="D94" s="231">
        <v>556.91666666666663</v>
      </c>
      <c r="E94" s="231">
        <v>552.13333333333321</v>
      </c>
      <c r="F94" s="231">
        <v>548.21666666666658</v>
      </c>
      <c r="G94" s="231">
        <v>543.43333333333317</v>
      </c>
      <c r="H94" s="231">
        <v>560.83333333333326</v>
      </c>
      <c r="I94" s="231">
        <v>565.61666666666679</v>
      </c>
      <c r="J94" s="231">
        <v>569.5333333333333</v>
      </c>
      <c r="K94" s="230">
        <v>561.70000000000005</v>
      </c>
      <c r="L94" s="230">
        <v>553</v>
      </c>
      <c r="M94" s="230">
        <v>2.16275</v>
      </c>
      <c r="N94" s="1"/>
      <c r="O94" s="1"/>
    </row>
    <row r="95" spans="1:15" ht="12.75" customHeight="1">
      <c r="A95" s="30">
        <v>85</v>
      </c>
      <c r="B95" s="216" t="s">
        <v>244</v>
      </c>
      <c r="C95" s="230">
        <v>68.2</v>
      </c>
      <c r="D95" s="231">
        <v>68.333333333333343</v>
      </c>
      <c r="E95" s="231">
        <v>67.76666666666668</v>
      </c>
      <c r="F95" s="231">
        <v>67.333333333333343</v>
      </c>
      <c r="G95" s="231">
        <v>66.76666666666668</v>
      </c>
      <c r="H95" s="231">
        <v>68.76666666666668</v>
      </c>
      <c r="I95" s="231">
        <v>69.333333333333343</v>
      </c>
      <c r="J95" s="231">
        <v>69.76666666666668</v>
      </c>
      <c r="K95" s="230">
        <v>68.900000000000006</v>
      </c>
      <c r="L95" s="230">
        <v>67.900000000000006</v>
      </c>
      <c r="M95" s="230">
        <v>7.4543600000000003</v>
      </c>
      <c r="N95" s="1"/>
      <c r="O95" s="1"/>
    </row>
    <row r="96" spans="1:15" ht="12.75" customHeight="1">
      <c r="A96" s="30">
        <v>86</v>
      </c>
      <c r="B96" s="216" t="s">
        <v>769</v>
      </c>
      <c r="C96" s="230">
        <v>300.14999999999998</v>
      </c>
      <c r="D96" s="231">
        <v>299.2</v>
      </c>
      <c r="E96" s="231">
        <v>296.29999999999995</v>
      </c>
      <c r="F96" s="231">
        <v>292.45</v>
      </c>
      <c r="G96" s="231">
        <v>289.54999999999995</v>
      </c>
      <c r="H96" s="231">
        <v>303.04999999999995</v>
      </c>
      <c r="I96" s="231">
        <v>305.94999999999993</v>
      </c>
      <c r="J96" s="231">
        <v>309.79999999999995</v>
      </c>
      <c r="K96" s="230">
        <v>302.10000000000002</v>
      </c>
      <c r="L96" s="230">
        <v>295.35000000000002</v>
      </c>
      <c r="M96" s="230">
        <v>7.56569</v>
      </c>
      <c r="N96" s="1"/>
      <c r="O96" s="1"/>
    </row>
    <row r="97" spans="1:15" ht="12.75" customHeight="1">
      <c r="A97" s="30">
        <v>87</v>
      </c>
      <c r="B97" s="216" t="s">
        <v>315</v>
      </c>
      <c r="C97" s="230">
        <v>3307.35</v>
      </c>
      <c r="D97" s="231">
        <v>3322.9333333333329</v>
      </c>
      <c r="E97" s="231">
        <v>3285.4166666666661</v>
      </c>
      <c r="F97" s="231">
        <v>3263.4833333333331</v>
      </c>
      <c r="G97" s="231">
        <v>3225.9666666666662</v>
      </c>
      <c r="H97" s="231">
        <v>3344.8666666666659</v>
      </c>
      <c r="I97" s="231">
        <v>3382.3833333333332</v>
      </c>
      <c r="J97" s="231">
        <v>3404.3166666666657</v>
      </c>
      <c r="K97" s="230">
        <v>3360.45</v>
      </c>
      <c r="L97" s="230">
        <v>3301</v>
      </c>
      <c r="M97" s="230">
        <v>0.13789999999999999</v>
      </c>
      <c r="N97" s="1"/>
      <c r="O97" s="1"/>
    </row>
    <row r="98" spans="1:15" ht="12.75" customHeight="1">
      <c r="A98" s="30">
        <v>88</v>
      </c>
      <c r="B98" s="216" t="s">
        <v>316</v>
      </c>
      <c r="C98" s="230">
        <v>288.35000000000002</v>
      </c>
      <c r="D98" s="231">
        <v>284.95000000000005</v>
      </c>
      <c r="E98" s="231">
        <v>280.10000000000008</v>
      </c>
      <c r="F98" s="231">
        <v>271.85000000000002</v>
      </c>
      <c r="G98" s="231">
        <v>267.00000000000006</v>
      </c>
      <c r="H98" s="231">
        <v>293.2000000000001</v>
      </c>
      <c r="I98" s="231">
        <v>298.05</v>
      </c>
      <c r="J98" s="231">
        <v>306.30000000000013</v>
      </c>
      <c r="K98" s="230">
        <v>289.8</v>
      </c>
      <c r="L98" s="230">
        <v>276.7</v>
      </c>
      <c r="M98" s="230">
        <v>9.4130900000000004</v>
      </c>
      <c r="N98" s="1"/>
      <c r="O98" s="1"/>
    </row>
    <row r="99" spans="1:15" ht="12.75" customHeight="1">
      <c r="A99" s="30">
        <v>89</v>
      </c>
      <c r="B99" s="216" t="s">
        <v>849</v>
      </c>
      <c r="C99" s="230">
        <v>361.35</v>
      </c>
      <c r="D99" s="231">
        <v>358.35000000000008</v>
      </c>
      <c r="E99" s="231">
        <v>352.40000000000015</v>
      </c>
      <c r="F99" s="231">
        <v>343.45000000000005</v>
      </c>
      <c r="G99" s="231">
        <v>337.50000000000011</v>
      </c>
      <c r="H99" s="231">
        <v>367.30000000000018</v>
      </c>
      <c r="I99" s="231">
        <v>373.25000000000011</v>
      </c>
      <c r="J99" s="231">
        <v>382.20000000000022</v>
      </c>
      <c r="K99" s="230">
        <v>364.3</v>
      </c>
      <c r="L99" s="230">
        <v>349.4</v>
      </c>
      <c r="M99" s="230">
        <v>16.320889999999999</v>
      </c>
      <c r="N99" s="1"/>
      <c r="O99" s="1"/>
    </row>
    <row r="100" spans="1:15" ht="12.75" customHeight="1">
      <c r="A100" s="30">
        <v>90</v>
      </c>
      <c r="B100" s="216" t="s">
        <v>317</v>
      </c>
      <c r="C100" s="230">
        <v>563.35</v>
      </c>
      <c r="D100" s="231">
        <v>564.83333333333337</v>
      </c>
      <c r="E100" s="231">
        <v>559.61666666666679</v>
      </c>
      <c r="F100" s="231">
        <v>555.88333333333344</v>
      </c>
      <c r="G100" s="231">
        <v>550.66666666666686</v>
      </c>
      <c r="H100" s="231">
        <v>568.56666666666672</v>
      </c>
      <c r="I100" s="231">
        <v>573.78333333333319</v>
      </c>
      <c r="J100" s="231">
        <v>577.51666666666665</v>
      </c>
      <c r="K100" s="230">
        <v>570.04999999999995</v>
      </c>
      <c r="L100" s="230">
        <v>561.1</v>
      </c>
      <c r="M100" s="230">
        <v>2.59117</v>
      </c>
      <c r="N100" s="1"/>
      <c r="O100" s="1"/>
    </row>
    <row r="101" spans="1:15" ht="12.75" customHeight="1">
      <c r="A101" s="30">
        <v>91</v>
      </c>
      <c r="B101" s="216" t="s">
        <v>82</v>
      </c>
      <c r="C101" s="230">
        <v>296.64999999999998</v>
      </c>
      <c r="D101" s="231">
        <v>296.5333333333333</v>
      </c>
      <c r="E101" s="231">
        <v>295.16666666666663</v>
      </c>
      <c r="F101" s="231">
        <v>293.68333333333334</v>
      </c>
      <c r="G101" s="231">
        <v>292.31666666666666</v>
      </c>
      <c r="H101" s="231">
        <v>298.01666666666659</v>
      </c>
      <c r="I101" s="231">
        <v>299.38333333333327</v>
      </c>
      <c r="J101" s="231">
        <v>300.86666666666656</v>
      </c>
      <c r="K101" s="230">
        <v>297.89999999999998</v>
      </c>
      <c r="L101" s="230">
        <v>295.05</v>
      </c>
      <c r="M101" s="230">
        <v>38.076520000000002</v>
      </c>
      <c r="N101" s="1"/>
      <c r="O101" s="1"/>
    </row>
    <row r="102" spans="1:15" ht="12.75" customHeight="1">
      <c r="A102" s="30">
        <v>92</v>
      </c>
      <c r="B102" s="216" t="s">
        <v>318</v>
      </c>
      <c r="C102" s="230">
        <v>669.95</v>
      </c>
      <c r="D102" s="231">
        <v>674.91666666666663</v>
      </c>
      <c r="E102" s="231">
        <v>660.0333333333333</v>
      </c>
      <c r="F102" s="231">
        <v>650.11666666666667</v>
      </c>
      <c r="G102" s="231">
        <v>635.23333333333335</v>
      </c>
      <c r="H102" s="231">
        <v>684.83333333333326</v>
      </c>
      <c r="I102" s="231">
        <v>699.7166666666667</v>
      </c>
      <c r="J102" s="231">
        <v>709.63333333333321</v>
      </c>
      <c r="K102" s="230">
        <v>689.8</v>
      </c>
      <c r="L102" s="230">
        <v>665</v>
      </c>
      <c r="M102" s="230">
        <v>2.3971300000000002</v>
      </c>
      <c r="N102" s="1"/>
      <c r="O102" s="1"/>
    </row>
    <row r="103" spans="1:15" ht="12.75" customHeight="1">
      <c r="A103" s="30">
        <v>93</v>
      </c>
      <c r="B103" s="216" t="s">
        <v>319</v>
      </c>
      <c r="C103" s="230">
        <v>632.95000000000005</v>
      </c>
      <c r="D103" s="231">
        <v>632.69999999999993</v>
      </c>
      <c r="E103" s="231">
        <v>620.39999999999986</v>
      </c>
      <c r="F103" s="231">
        <v>607.84999999999991</v>
      </c>
      <c r="G103" s="231">
        <v>595.54999999999984</v>
      </c>
      <c r="H103" s="231">
        <v>645.24999999999989</v>
      </c>
      <c r="I103" s="231">
        <v>657.54999999999984</v>
      </c>
      <c r="J103" s="231">
        <v>670.09999999999991</v>
      </c>
      <c r="K103" s="230">
        <v>645</v>
      </c>
      <c r="L103" s="230">
        <v>620.15</v>
      </c>
      <c r="M103" s="230">
        <v>0.39274999999999999</v>
      </c>
      <c r="N103" s="1"/>
      <c r="O103" s="1"/>
    </row>
    <row r="104" spans="1:15" ht="12.75" customHeight="1">
      <c r="A104" s="30">
        <v>94</v>
      </c>
      <c r="B104" s="216" t="s">
        <v>320</v>
      </c>
      <c r="C104" s="230">
        <v>1037.25</v>
      </c>
      <c r="D104" s="231">
        <v>1020.8166666666667</v>
      </c>
      <c r="E104" s="231">
        <v>991.83333333333348</v>
      </c>
      <c r="F104" s="231">
        <v>946.41666666666674</v>
      </c>
      <c r="G104" s="231">
        <v>917.43333333333351</v>
      </c>
      <c r="H104" s="231">
        <v>1066.2333333333336</v>
      </c>
      <c r="I104" s="231">
        <v>1095.2166666666667</v>
      </c>
      <c r="J104" s="231">
        <v>1140.6333333333334</v>
      </c>
      <c r="K104" s="230">
        <v>1049.8</v>
      </c>
      <c r="L104" s="230">
        <v>975.4</v>
      </c>
      <c r="M104" s="230">
        <v>2.6054599999999999</v>
      </c>
      <c r="N104" s="1"/>
      <c r="O104" s="1"/>
    </row>
    <row r="105" spans="1:15" ht="12.75" customHeight="1">
      <c r="A105" s="30">
        <v>95</v>
      </c>
      <c r="B105" s="216" t="s">
        <v>245</v>
      </c>
      <c r="C105" s="230">
        <v>115.8</v>
      </c>
      <c r="D105" s="231">
        <v>116.38333333333333</v>
      </c>
      <c r="E105" s="231">
        <v>114.91666666666666</v>
      </c>
      <c r="F105" s="231">
        <v>114.03333333333333</v>
      </c>
      <c r="G105" s="231">
        <v>112.56666666666666</v>
      </c>
      <c r="H105" s="231">
        <v>117.26666666666665</v>
      </c>
      <c r="I105" s="231">
        <v>118.73333333333332</v>
      </c>
      <c r="J105" s="231">
        <v>119.61666666666665</v>
      </c>
      <c r="K105" s="230">
        <v>117.85</v>
      </c>
      <c r="L105" s="230">
        <v>115.5</v>
      </c>
      <c r="M105" s="230">
        <v>5.0823999999999998</v>
      </c>
      <c r="N105" s="1"/>
      <c r="O105" s="1"/>
    </row>
    <row r="106" spans="1:15" ht="12.75" customHeight="1">
      <c r="A106" s="30">
        <v>96</v>
      </c>
      <c r="B106" s="216" t="s">
        <v>321</v>
      </c>
      <c r="C106" s="230">
        <v>1409.1</v>
      </c>
      <c r="D106" s="231">
        <v>1417.05</v>
      </c>
      <c r="E106" s="231">
        <v>1393.1</v>
      </c>
      <c r="F106" s="231">
        <v>1377.1</v>
      </c>
      <c r="G106" s="231">
        <v>1353.1499999999999</v>
      </c>
      <c r="H106" s="231">
        <v>1433.05</v>
      </c>
      <c r="I106" s="231">
        <v>1457.0000000000002</v>
      </c>
      <c r="J106" s="231">
        <v>1473</v>
      </c>
      <c r="K106" s="230">
        <v>1441</v>
      </c>
      <c r="L106" s="230">
        <v>1401.05</v>
      </c>
      <c r="M106" s="230">
        <v>0.67630000000000001</v>
      </c>
      <c r="N106" s="1"/>
      <c r="O106" s="1"/>
    </row>
    <row r="107" spans="1:15" ht="12.75" customHeight="1">
      <c r="A107" s="30">
        <v>97</v>
      </c>
      <c r="B107" s="216" t="s">
        <v>322</v>
      </c>
      <c r="C107" s="230">
        <v>26.95</v>
      </c>
      <c r="D107" s="231">
        <v>27.150000000000002</v>
      </c>
      <c r="E107" s="231">
        <v>26.600000000000005</v>
      </c>
      <c r="F107" s="231">
        <v>26.250000000000004</v>
      </c>
      <c r="G107" s="231">
        <v>25.700000000000006</v>
      </c>
      <c r="H107" s="231">
        <v>27.500000000000004</v>
      </c>
      <c r="I107" s="231">
        <v>28.05</v>
      </c>
      <c r="J107" s="231">
        <v>28.400000000000002</v>
      </c>
      <c r="K107" s="230">
        <v>27.7</v>
      </c>
      <c r="L107" s="230">
        <v>26.8</v>
      </c>
      <c r="M107" s="230">
        <v>44.749699999999997</v>
      </c>
      <c r="N107" s="1"/>
      <c r="O107" s="1"/>
    </row>
    <row r="108" spans="1:15" ht="12.75" customHeight="1">
      <c r="A108" s="30">
        <v>98</v>
      </c>
      <c r="B108" s="216" t="s">
        <v>323</v>
      </c>
      <c r="C108" s="230">
        <v>1010.85</v>
      </c>
      <c r="D108" s="231">
        <v>1007.6666666666666</v>
      </c>
      <c r="E108" s="231">
        <v>1000.8333333333333</v>
      </c>
      <c r="F108" s="231">
        <v>990.81666666666661</v>
      </c>
      <c r="G108" s="231">
        <v>983.98333333333323</v>
      </c>
      <c r="H108" s="231">
        <v>1017.6833333333333</v>
      </c>
      <c r="I108" s="231">
        <v>1024.5166666666664</v>
      </c>
      <c r="J108" s="231">
        <v>1034.5333333333333</v>
      </c>
      <c r="K108" s="230">
        <v>1014.5</v>
      </c>
      <c r="L108" s="230">
        <v>997.65</v>
      </c>
      <c r="M108" s="230">
        <v>2.74159</v>
      </c>
      <c r="N108" s="1"/>
      <c r="O108" s="1"/>
    </row>
    <row r="109" spans="1:15" ht="12.75" customHeight="1">
      <c r="A109" s="30">
        <v>99</v>
      </c>
      <c r="B109" s="216" t="s">
        <v>324</v>
      </c>
      <c r="C109" s="230">
        <v>519.65</v>
      </c>
      <c r="D109" s="231">
        <v>521.29999999999995</v>
      </c>
      <c r="E109" s="231">
        <v>511.14999999999986</v>
      </c>
      <c r="F109" s="231">
        <v>502.64999999999986</v>
      </c>
      <c r="G109" s="231">
        <v>492.49999999999977</v>
      </c>
      <c r="H109" s="231">
        <v>529.79999999999995</v>
      </c>
      <c r="I109" s="231">
        <v>539.95000000000005</v>
      </c>
      <c r="J109" s="231">
        <v>548.45000000000005</v>
      </c>
      <c r="K109" s="230">
        <v>531.45000000000005</v>
      </c>
      <c r="L109" s="230">
        <v>512.79999999999995</v>
      </c>
      <c r="M109" s="230">
        <v>1.5299400000000001</v>
      </c>
      <c r="N109" s="1"/>
      <c r="O109" s="1"/>
    </row>
    <row r="110" spans="1:15" ht="12.75" customHeight="1">
      <c r="A110" s="30">
        <v>100</v>
      </c>
      <c r="B110" s="216" t="s">
        <v>325</v>
      </c>
      <c r="C110" s="230">
        <v>679.35</v>
      </c>
      <c r="D110" s="231">
        <v>680.05</v>
      </c>
      <c r="E110" s="231">
        <v>675.09999999999991</v>
      </c>
      <c r="F110" s="231">
        <v>670.84999999999991</v>
      </c>
      <c r="G110" s="231">
        <v>665.89999999999986</v>
      </c>
      <c r="H110" s="231">
        <v>684.3</v>
      </c>
      <c r="I110" s="231">
        <v>689.25</v>
      </c>
      <c r="J110" s="231">
        <v>693.5</v>
      </c>
      <c r="K110" s="230">
        <v>685</v>
      </c>
      <c r="L110" s="230">
        <v>675.8</v>
      </c>
      <c r="M110" s="230">
        <v>1.51109</v>
      </c>
      <c r="N110" s="1"/>
      <c r="O110" s="1"/>
    </row>
    <row r="111" spans="1:15" ht="12.75" customHeight="1">
      <c r="A111" s="30">
        <v>101</v>
      </c>
      <c r="B111" s="216" t="s">
        <v>326</v>
      </c>
      <c r="C111" s="230">
        <v>6283.95</v>
      </c>
      <c r="D111" s="231">
        <v>6305.9833333333336</v>
      </c>
      <c r="E111" s="231">
        <v>6242.9666666666672</v>
      </c>
      <c r="F111" s="231">
        <v>6201.9833333333336</v>
      </c>
      <c r="G111" s="231">
        <v>6138.9666666666672</v>
      </c>
      <c r="H111" s="231">
        <v>6346.9666666666672</v>
      </c>
      <c r="I111" s="231">
        <v>6409.9833333333336</v>
      </c>
      <c r="J111" s="231">
        <v>6450.9666666666672</v>
      </c>
      <c r="K111" s="230">
        <v>6369</v>
      </c>
      <c r="L111" s="230">
        <v>6265</v>
      </c>
      <c r="M111" s="230">
        <v>0.10806</v>
      </c>
      <c r="N111" s="1"/>
      <c r="O111" s="1"/>
    </row>
    <row r="112" spans="1:15" ht="12.75" customHeight="1">
      <c r="A112" s="30">
        <v>102</v>
      </c>
      <c r="B112" s="216" t="s">
        <v>327</v>
      </c>
      <c r="C112" s="230">
        <v>368.7</v>
      </c>
      <c r="D112" s="231">
        <v>372.73333333333335</v>
      </c>
      <c r="E112" s="231">
        <v>362.4666666666667</v>
      </c>
      <c r="F112" s="231">
        <v>356.23333333333335</v>
      </c>
      <c r="G112" s="231">
        <v>345.9666666666667</v>
      </c>
      <c r="H112" s="231">
        <v>378.9666666666667</v>
      </c>
      <c r="I112" s="231">
        <v>389.23333333333335</v>
      </c>
      <c r="J112" s="231">
        <v>395.4666666666667</v>
      </c>
      <c r="K112" s="230">
        <v>383</v>
      </c>
      <c r="L112" s="230">
        <v>366.5</v>
      </c>
      <c r="M112" s="230">
        <v>3.6613199999999999</v>
      </c>
      <c r="N112" s="1"/>
      <c r="O112" s="1"/>
    </row>
    <row r="113" spans="1:15" ht="12.75" customHeight="1">
      <c r="A113" s="30">
        <v>103</v>
      </c>
      <c r="B113" s="216" t="s">
        <v>328</v>
      </c>
      <c r="C113" s="230">
        <v>276.8</v>
      </c>
      <c r="D113" s="231">
        <v>278.83333333333337</v>
      </c>
      <c r="E113" s="231">
        <v>274.06666666666672</v>
      </c>
      <c r="F113" s="231">
        <v>271.33333333333337</v>
      </c>
      <c r="G113" s="231">
        <v>266.56666666666672</v>
      </c>
      <c r="H113" s="231">
        <v>281.56666666666672</v>
      </c>
      <c r="I113" s="231">
        <v>286.33333333333337</v>
      </c>
      <c r="J113" s="231">
        <v>289.06666666666672</v>
      </c>
      <c r="K113" s="230">
        <v>283.60000000000002</v>
      </c>
      <c r="L113" s="230">
        <v>276.10000000000002</v>
      </c>
      <c r="M113" s="230">
        <v>13.470230000000001</v>
      </c>
      <c r="N113" s="1"/>
      <c r="O113" s="1"/>
    </row>
    <row r="114" spans="1:15" ht="12.75" customHeight="1">
      <c r="A114" s="30">
        <v>104</v>
      </c>
      <c r="B114" s="216" t="s">
        <v>812</v>
      </c>
      <c r="C114" s="230">
        <v>423.3</v>
      </c>
      <c r="D114" s="231">
        <v>421.56666666666666</v>
      </c>
      <c r="E114" s="231">
        <v>418.73333333333335</v>
      </c>
      <c r="F114" s="231">
        <v>414.16666666666669</v>
      </c>
      <c r="G114" s="231">
        <v>411.33333333333337</v>
      </c>
      <c r="H114" s="231">
        <v>426.13333333333333</v>
      </c>
      <c r="I114" s="231">
        <v>428.9666666666667</v>
      </c>
      <c r="J114" s="231">
        <v>433.5333333333333</v>
      </c>
      <c r="K114" s="230">
        <v>424.4</v>
      </c>
      <c r="L114" s="230">
        <v>417</v>
      </c>
      <c r="M114" s="230">
        <v>0.55623</v>
      </c>
      <c r="N114" s="1"/>
      <c r="O114" s="1"/>
    </row>
    <row r="115" spans="1:15" ht="12.75" customHeight="1">
      <c r="A115" s="30">
        <v>105</v>
      </c>
      <c r="B115" s="216" t="s">
        <v>329</v>
      </c>
      <c r="C115" s="230">
        <v>580.04999999999995</v>
      </c>
      <c r="D115" s="231">
        <v>580.01666666666654</v>
      </c>
      <c r="E115" s="231">
        <v>576.6333333333331</v>
      </c>
      <c r="F115" s="231">
        <v>573.21666666666658</v>
      </c>
      <c r="G115" s="231">
        <v>569.83333333333314</v>
      </c>
      <c r="H115" s="231">
        <v>583.43333333333305</v>
      </c>
      <c r="I115" s="231">
        <v>586.81666666666649</v>
      </c>
      <c r="J115" s="231">
        <v>590.23333333333301</v>
      </c>
      <c r="K115" s="230">
        <v>583.4</v>
      </c>
      <c r="L115" s="230">
        <v>576.6</v>
      </c>
      <c r="M115" s="230">
        <v>0.71723000000000003</v>
      </c>
      <c r="N115" s="1"/>
      <c r="O115" s="1"/>
    </row>
    <row r="116" spans="1:15" ht="12.75" customHeight="1">
      <c r="A116" s="30">
        <v>106</v>
      </c>
      <c r="B116" s="216" t="s">
        <v>83</v>
      </c>
      <c r="C116" s="230">
        <v>843.3</v>
      </c>
      <c r="D116" s="231">
        <v>844.25</v>
      </c>
      <c r="E116" s="231">
        <v>837.8</v>
      </c>
      <c r="F116" s="231">
        <v>832.3</v>
      </c>
      <c r="G116" s="231">
        <v>825.84999999999991</v>
      </c>
      <c r="H116" s="231">
        <v>849.75</v>
      </c>
      <c r="I116" s="231">
        <v>856.2</v>
      </c>
      <c r="J116" s="231">
        <v>861.7</v>
      </c>
      <c r="K116" s="230">
        <v>850.7</v>
      </c>
      <c r="L116" s="230">
        <v>838.75</v>
      </c>
      <c r="M116" s="230">
        <v>5.5422000000000002</v>
      </c>
      <c r="N116" s="1"/>
      <c r="O116" s="1"/>
    </row>
    <row r="117" spans="1:15" ht="12.75" customHeight="1">
      <c r="A117" s="30">
        <v>107</v>
      </c>
      <c r="B117" s="216" t="s">
        <v>84</v>
      </c>
      <c r="C117" s="230">
        <v>904</v>
      </c>
      <c r="D117" s="231">
        <v>905.55000000000007</v>
      </c>
      <c r="E117" s="231">
        <v>897.40000000000009</v>
      </c>
      <c r="F117" s="231">
        <v>890.80000000000007</v>
      </c>
      <c r="G117" s="231">
        <v>882.65000000000009</v>
      </c>
      <c r="H117" s="231">
        <v>912.15000000000009</v>
      </c>
      <c r="I117" s="231">
        <v>920.3</v>
      </c>
      <c r="J117" s="231">
        <v>926.90000000000009</v>
      </c>
      <c r="K117" s="230">
        <v>913.7</v>
      </c>
      <c r="L117" s="230">
        <v>898.95</v>
      </c>
      <c r="M117" s="230">
        <v>44.461579999999998</v>
      </c>
      <c r="N117" s="1"/>
      <c r="O117" s="1"/>
    </row>
    <row r="118" spans="1:15" ht="12.75" customHeight="1">
      <c r="A118" s="30">
        <v>108</v>
      </c>
      <c r="B118" s="216" t="s">
        <v>91</v>
      </c>
      <c r="C118" s="230">
        <v>133.19999999999999</v>
      </c>
      <c r="D118" s="231">
        <v>131.71666666666667</v>
      </c>
      <c r="E118" s="231">
        <v>129.53333333333333</v>
      </c>
      <c r="F118" s="231">
        <v>125.86666666666667</v>
      </c>
      <c r="G118" s="231">
        <v>123.68333333333334</v>
      </c>
      <c r="H118" s="231">
        <v>135.38333333333333</v>
      </c>
      <c r="I118" s="231">
        <v>137.56666666666666</v>
      </c>
      <c r="J118" s="231">
        <v>141.23333333333332</v>
      </c>
      <c r="K118" s="230">
        <v>133.9</v>
      </c>
      <c r="L118" s="230">
        <v>128.05000000000001</v>
      </c>
      <c r="M118" s="230">
        <v>61.261450000000004</v>
      </c>
      <c r="N118" s="1"/>
      <c r="O118" s="1"/>
    </row>
    <row r="119" spans="1:15" ht="12.75" customHeight="1">
      <c r="A119" s="30">
        <v>109</v>
      </c>
      <c r="B119" s="216" t="s">
        <v>802</v>
      </c>
      <c r="C119" s="230">
        <v>1395.1</v>
      </c>
      <c r="D119" s="231">
        <v>1402.4166666666667</v>
      </c>
      <c r="E119" s="231">
        <v>1382.6833333333334</v>
      </c>
      <c r="F119" s="231">
        <v>1370.2666666666667</v>
      </c>
      <c r="G119" s="231">
        <v>1350.5333333333333</v>
      </c>
      <c r="H119" s="231">
        <v>1414.8333333333335</v>
      </c>
      <c r="I119" s="231">
        <v>1434.5666666666666</v>
      </c>
      <c r="J119" s="231">
        <v>1446.9833333333336</v>
      </c>
      <c r="K119" s="230">
        <v>1422.15</v>
      </c>
      <c r="L119" s="230">
        <v>1390</v>
      </c>
      <c r="M119" s="230">
        <v>0.22716</v>
      </c>
      <c r="N119" s="1"/>
      <c r="O119" s="1"/>
    </row>
    <row r="120" spans="1:15" ht="12.75" customHeight="1">
      <c r="A120" s="30">
        <v>110</v>
      </c>
      <c r="B120" s="216" t="s">
        <v>85</v>
      </c>
      <c r="C120" s="230">
        <v>229.55</v>
      </c>
      <c r="D120" s="231">
        <v>230.04999999999998</v>
      </c>
      <c r="E120" s="231">
        <v>228.59999999999997</v>
      </c>
      <c r="F120" s="231">
        <v>227.64999999999998</v>
      </c>
      <c r="G120" s="231">
        <v>226.19999999999996</v>
      </c>
      <c r="H120" s="231">
        <v>230.99999999999997</v>
      </c>
      <c r="I120" s="231">
        <v>232.44999999999996</v>
      </c>
      <c r="J120" s="231">
        <v>233.39999999999998</v>
      </c>
      <c r="K120" s="230">
        <v>231.5</v>
      </c>
      <c r="L120" s="230">
        <v>229.1</v>
      </c>
      <c r="M120" s="230">
        <v>25.891649999999998</v>
      </c>
      <c r="N120" s="1"/>
      <c r="O120" s="1"/>
    </row>
    <row r="121" spans="1:15" ht="12.75" customHeight="1">
      <c r="A121" s="30">
        <v>111</v>
      </c>
      <c r="B121" s="216" t="s">
        <v>330</v>
      </c>
      <c r="C121" s="230">
        <v>489.4</v>
      </c>
      <c r="D121" s="231">
        <v>489.26666666666665</v>
      </c>
      <c r="E121" s="231">
        <v>484.5333333333333</v>
      </c>
      <c r="F121" s="231">
        <v>479.66666666666663</v>
      </c>
      <c r="G121" s="231">
        <v>474.93333333333328</v>
      </c>
      <c r="H121" s="231">
        <v>494.13333333333333</v>
      </c>
      <c r="I121" s="231">
        <v>498.86666666666667</v>
      </c>
      <c r="J121" s="231">
        <v>503.73333333333335</v>
      </c>
      <c r="K121" s="230">
        <v>494</v>
      </c>
      <c r="L121" s="230">
        <v>484.4</v>
      </c>
      <c r="M121" s="230">
        <v>4.0087900000000003</v>
      </c>
      <c r="N121" s="1"/>
      <c r="O121" s="1"/>
    </row>
    <row r="122" spans="1:15" ht="12.75" customHeight="1">
      <c r="A122" s="30">
        <v>112</v>
      </c>
      <c r="B122" s="216" t="s">
        <v>87</v>
      </c>
      <c r="C122" s="230">
        <v>3813.45</v>
      </c>
      <c r="D122" s="231">
        <v>3872.2333333333336</v>
      </c>
      <c r="E122" s="231">
        <v>3741.4666666666672</v>
      </c>
      <c r="F122" s="231">
        <v>3669.4833333333336</v>
      </c>
      <c r="G122" s="231">
        <v>3538.7166666666672</v>
      </c>
      <c r="H122" s="231">
        <v>3944.2166666666672</v>
      </c>
      <c r="I122" s="231">
        <v>4074.9833333333336</v>
      </c>
      <c r="J122" s="231">
        <v>4146.9666666666672</v>
      </c>
      <c r="K122" s="230">
        <v>4003</v>
      </c>
      <c r="L122" s="230">
        <v>3800.25</v>
      </c>
      <c r="M122" s="230">
        <v>8.9781200000000005</v>
      </c>
      <c r="N122" s="1"/>
      <c r="O122" s="1"/>
    </row>
    <row r="123" spans="1:15" ht="12.75" customHeight="1">
      <c r="A123" s="30">
        <v>113</v>
      </c>
      <c r="B123" s="216" t="s">
        <v>88</v>
      </c>
      <c r="C123" s="230">
        <v>1536.65</v>
      </c>
      <c r="D123" s="231">
        <v>1532.1499999999999</v>
      </c>
      <c r="E123" s="231">
        <v>1524.5499999999997</v>
      </c>
      <c r="F123" s="231">
        <v>1512.4499999999998</v>
      </c>
      <c r="G123" s="231">
        <v>1504.8499999999997</v>
      </c>
      <c r="H123" s="231">
        <v>1544.2499999999998</v>
      </c>
      <c r="I123" s="231">
        <v>1551.8499999999997</v>
      </c>
      <c r="J123" s="231">
        <v>1563.9499999999998</v>
      </c>
      <c r="K123" s="230">
        <v>1539.75</v>
      </c>
      <c r="L123" s="230">
        <v>1520.05</v>
      </c>
      <c r="M123" s="230">
        <v>1.2507900000000001</v>
      </c>
      <c r="N123" s="1"/>
      <c r="O123" s="1"/>
    </row>
    <row r="124" spans="1:15" ht="12.75" customHeight="1">
      <c r="A124" s="30">
        <v>114</v>
      </c>
      <c r="B124" s="216" t="s">
        <v>331</v>
      </c>
      <c r="C124" s="230">
        <v>2102.1</v>
      </c>
      <c r="D124" s="231">
        <v>2107.5499999999997</v>
      </c>
      <c r="E124" s="231">
        <v>2091.1999999999994</v>
      </c>
      <c r="F124" s="231">
        <v>2080.2999999999997</v>
      </c>
      <c r="G124" s="231">
        <v>2063.9499999999994</v>
      </c>
      <c r="H124" s="231">
        <v>2118.4499999999994</v>
      </c>
      <c r="I124" s="231">
        <v>2134.7999999999997</v>
      </c>
      <c r="J124" s="231">
        <v>2145.6999999999994</v>
      </c>
      <c r="K124" s="230">
        <v>2123.9</v>
      </c>
      <c r="L124" s="230">
        <v>2096.65</v>
      </c>
      <c r="M124" s="230">
        <v>0.35210000000000002</v>
      </c>
      <c r="N124" s="1"/>
      <c r="O124" s="1"/>
    </row>
    <row r="125" spans="1:15" ht="12.75" customHeight="1">
      <c r="A125" s="30">
        <v>115</v>
      </c>
      <c r="B125" s="216" t="s">
        <v>89</v>
      </c>
      <c r="C125" s="230">
        <v>611.6</v>
      </c>
      <c r="D125" s="231">
        <v>614.53333333333342</v>
      </c>
      <c r="E125" s="231">
        <v>605.26666666666688</v>
      </c>
      <c r="F125" s="231">
        <v>598.93333333333351</v>
      </c>
      <c r="G125" s="231">
        <v>589.66666666666697</v>
      </c>
      <c r="H125" s="231">
        <v>620.86666666666679</v>
      </c>
      <c r="I125" s="231">
        <v>630.13333333333344</v>
      </c>
      <c r="J125" s="231">
        <v>636.4666666666667</v>
      </c>
      <c r="K125" s="230">
        <v>623.79999999999995</v>
      </c>
      <c r="L125" s="230">
        <v>608.20000000000005</v>
      </c>
      <c r="M125" s="230">
        <v>34.811810000000001</v>
      </c>
      <c r="N125" s="1"/>
      <c r="O125" s="1"/>
    </row>
    <row r="126" spans="1:15" ht="12.75" customHeight="1">
      <c r="A126" s="30">
        <v>116</v>
      </c>
      <c r="B126" s="216" t="s">
        <v>90</v>
      </c>
      <c r="C126" s="230">
        <v>930.6</v>
      </c>
      <c r="D126" s="231">
        <v>937.35</v>
      </c>
      <c r="E126" s="231">
        <v>920.75</v>
      </c>
      <c r="F126" s="231">
        <v>910.9</v>
      </c>
      <c r="G126" s="231">
        <v>894.3</v>
      </c>
      <c r="H126" s="231">
        <v>947.2</v>
      </c>
      <c r="I126" s="231">
        <v>963.80000000000018</v>
      </c>
      <c r="J126" s="231">
        <v>973.65000000000009</v>
      </c>
      <c r="K126" s="230">
        <v>953.95</v>
      </c>
      <c r="L126" s="230">
        <v>927.5</v>
      </c>
      <c r="M126" s="230">
        <v>3.1767300000000001</v>
      </c>
      <c r="N126" s="1"/>
      <c r="O126" s="1"/>
    </row>
    <row r="127" spans="1:15" ht="12.75" customHeight="1">
      <c r="A127" s="30">
        <v>117</v>
      </c>
      <c r="B127" s="216" t="s">
        <v>332</v>
      </c>
      <c r="C127" s="230">
        <v>992.45</v>
      </c>
      <c r="D127" s="231">
        <v>994.16666666666663</v>
      </c>
      <c r="E127" s="231">
        <v>978.13333333333321</v>
      </c>
      <c r="F127" s="231">
        <v>963.81666666666661</v>
      </c>
      <c r="G127" s="231">
        <v>947.78333333333319</v>
      </c>
      <c r="H127" s="231">
        <v>1008.4833333333332</v>
      </c>
      <c r="I127" s="231">
        <v>1024.5166666666669</v>
      </c>
      <c r="J127" s="231">
        <v>1038.8333333333333</v>
      </c>
      <c r="K127" s="230">
        <v>1010.2</v>
      </c>
      <c r="L127" s="230">
        <v>979.85</v>
      </c>
      <c r="M127" s="230">
        <v>0.88895999999999997</v>
      </c>
      <c r="N127" s="1"/>
      <c r="O127" s="1"/>
    </row>
    <row r="128" spans="1:15" ht="12.75" customHeight="1">
      <c r="A128" s="30">
        <v>118</v>
      </c>
      <c r="B128" s="216" t="s">
        <v>246</v>
      </c>
      <c r="C128" s="230">
        <v>293.7</v>
      </c>
      <c r="D128" s="231">
        <v>293.01666666666665</v>
      </c>
      <c r="E128" s="231">
        <v>291.33333333333331</v>
      </c>
      <c r="F128" s="231">
        <v>288.96666666666664</v>
      </c>
      <c r="G128" s="231">
        <v>287.2833333333333</v>
      </c>
      <c r="H128" s="231">
        <v>295.38333333333333</v>
      </c>
      <c r="I128" s="231">
        <v>297.06666666666672</v>
      </c>
      <c r="J128" s="231">
        <v>299.43333333333334</v>
      </c>
      <c r="K128" s="230">
        <v>294.7</v>
      </c>
      <c r="L128" s="230">
        <v>290.64999999999998</v>
      </c>
      <c r="M128" s="230">
        <v>13.988060000000001</v>
      </c>
      <c r="N128" s="1"/>
      <c r="O128" s="1"/>
    </row>
    <row r="129" spans="1:15" ht="12.75" customHeight="1">
      <c r="A129" s="30">
        <v>119</v>
      </c>
      <c r="B129" s="216" t="s">
        <v>92</v>
      </c>
      <c r="C129" s="230">
        <v>1559.9</v>
      </c>
      <c r="D129" s="231">
        <v>1542.6333333333332</v>
      </c>
      <c r="E129" s="231">
        <v>1521.2666666666664</v>
      </c>
      <c r="F129" s="231">
        <v>1482.6333333333332</v>
      </c>
      <c r="G129" s="231">
        <v>1461.2666666666664</v>
      </c>
      <c r="H129" s="231">
        <v>1581.2666666666664</v>
      </c>
      <c r="I129" s="231">
        <v>1602.6333333333332</v>
      </c>
      <c r="J129" s="231">
        <v>1641.2666666666664</v>
      </c>
      <c r="K129" s="230">
        <v>1564</v>
      </c>
      <c r="L129" s="230">
        <v>1504</v>
      </c>
      <c r="M129" s="230">
        <v>12.330880000000001</v>
      </c>
      <c r="N129" s="1"/>
      <c r="O129" s="1"/>
    </row>
    <row r="130" spans="1:15" ht="12.75" customHeight="1">
      <c r="A130" s="30">
        <v>120</v>
      </c>
      <c r="B130" s="216" t="s">
        <v>333</v>
      </c>
      <c r="C130" s="230">
        <v>1091.25</v>
      </c>
      <c r="D130" s="231">
        <v>1086.75</v>
      </c>
      <c r="E130" s="231">
        <v>1068.5</v>
      </c>
      <c r="F130" s="231">
        <v>1045.75</v>
      </c>
      <c r="G130" s="231">
        <v>1027.5</v>
      </c>
      <c r="H130" s="231">
        <v>1109.5</v>
      </c>
      <c r="I130" s="231">
        <v>1127.75</v>
      </c>
      <c r="J130" s="231">
        <v>1150.5</v>
      </c>
      <c r="K130" s="230">
        <v>1105</v>
      </c>
      <c r="L130" s="230">
        <v>1064</v>
      </c>
      <c r="M130" s="230">
        <v>3.98014</v>
      </c>
      <c r="N130" s="1"/>
      <c r="O130" s="1"/>
    </row>
    <row r="131" spans="1:15" ht="12.75" customHeight="1">
      <c r="A131" s="30">
        <v>121</v>
      </c>
      <c r="B131" s="216" t="s">
        <v>335</v>
      </c>
      <c r="C131" s="230">
        <v>799.45</v>
      </c>
      <c r="D131" s="231">
        <v>808.08333333333337</v>
      </c>
      <c r="E131" s="231">
        <v>788.36666666666679</v>
      </c>
      <c r="F131" s="231">
        <v>777.28333333333342</v>
      </c>
      <c r="G131" s="231">
        <v>757.56666666666683</v>
      </c>
      <c r="H131" s="231">
        <v>819.16666666666674</v>
      </c>
      <c r="I131" s="231">
        <v>838.88333333333321</v>
      </c>
      <c r="J131" s="231">
        <v>849.9666666666667</v>
      </c>
      <c r="K131" s="230">
        <v>827.8</v>
      </c>
      <c r="L131" s="230">
        <v>797</v>
      </c>
      <c r="M131" s="230">
        <v>0.43586000000000003</v>
      </c>
      <c r="N131" s="1"/>
      <c r="O131" s="1"/>
    </row>
    <row r="132" spans="1:15" ht="12.75" customHeight="1">
      <c r="A132" s="30">
        <v>122</v>
      </c>
      <c r="B132" s="216" t="s">
        <v>97</v>
      </c>
      <c r="C132" s="230">
        <v>414.45</v>
      </c>
      <c r="D132" s="231">
        <v>417.38333333333338</v>
      </c>
      <c r="E132" s="231">
        <v>409.66666666666674</v>
      </c>
      <c r="F132" s="231">
        <v>404.88333333333338</v>
      </c>
      <c r="G132" s="231">
        <v>397.16666666666674</v>
      </c>
      <c r="H132" s="231">
        <v>422.16666666666674</v>
      </c>
      <c r="I132" s="231">
        <v>429.88333333333333</v>
      </c>
      <c r="J132" s="231">
        <v>434.66666666666674</v>
      </c>
      <c r="K132" s="230">
        <v>425.1</v>
      </c>
      <c r="L132" s="230">
        <v>412.6</v>
      </c>
      <c r="M132" s="230">
        <v>42.858359999999998</v>
      </c>
      <c r="N132" s="1"/>
      <c r="O132" s="1"/>
    </row>
    <row r="133" spans="1:15" ht="12.75" customHeight="1">
      <c r="A133" s="30">
        <v>123</v>
      </c>
      <c r="B133" s="216" t="s">
        <v>93</v>
      </c>
      <c r="C133" s="230">
        <v>525.29999999999995</v>
      </c>
      <c r="D133" s="231">
        <v>523.44999999999993</v>
      </c>
      <c r="E133" s="231">
        <v>520.64999999999986</v>
      </c>
      <c r="F133" s="231">
        <v>515.99999999999989</v>
      </c>
      <c r="G133" s="231">
        <v>513.19999999999982</v>
      </c>
      <c r="H133" s="231">
        <v>528.09999999999991</v>
      </c>
      <c r="I133" s="231">
        <v>530.89999999999986</v>
      </c>
      <c r="J133" s="231">
        <v>535.54999999999995</v>
      </c>
      <c r="K133" s="230">
        <v>526.25</v>
      </c>
      <c r="L133" s="230">
        <v>518.79999999999995</v>
      </c>
      <c r="M133" s="230">
        <v>26.882380000000001</v>
      </c>
      <c r="N133" s="1"/>
      <c r="O133" s="1"/>
    </row>
    <row r="134" spans="1:15" ht="12.75" customHeight="1">
      <c r="A134" s="30">
        <v>124</v>
      </c>
      <c r="B134" s="216" t="s">
        <v>247</v>
      </c>
      <c r="C134" s="230">
        <v>1988.95</v>
      </c>
      <c r="D134" s="231">
        <v>2008.8333333333333</v>
      </c>
      <c r="E134" s="231">
        <v>1957.6666666666665</v>
      </c>
      <c r="F134" s="231">
        <v>1926.3833333333332</v>
      </c>
      <c r="G134" s="231">
        <v>1875.2166666666665</v>
      </c>
      <c r="H134" s="231">
        <v>2040.1166666666666</v>
      </c>
      <c r="I134" s="231">
        <v>2091.2833333333328</v>
      </c>
      <c r="J134" s="231">
        <v>2122.5666666666666</v>
      </c>
      <c r="K134" s="230">
        <v>2060</v>
      </c>
      <c r="L134" s="230">
        <v>1977.55</v>
      </c>
      <c r="M134" s="230">
        <v>6.5883500000000002</v>
      </c>
      <c r="N134" s="1"/>
      <c r="O134" s="1"/>
    </row>
    <row r="135" spans="1:15" ht="12.75" customHeight="1">
      <c r="A135" s="30">
        <v>125</v>
      </c>
      <c r="B135" s="216" t="s">
        <v>850</v>
      </c>
      <c r="C135" s="230">
        <v>599.35</v>
      </c>
      <c r="D135" s="231">
        <v>604.70000000000005</v>
      </c>
      <c r="E135" s="231">
        <v>590.95000000000005</v>
      </c>
      <c r="F135" s="231">
        <v>582.54999999999995</v>
      </c>
      <c r="G135" s="231">
        <v>568.79999999999995</v>
      </c>
      <c r="H135" s="231">
        <v>613.10000000000014</v>
      </c>
      <c r="I135" s="231">
        <v>626.85000000000014</v>
      </c>
      <c r="J135" s="231">
        <v>635.25000000000023</v>
      </c>
      <c r="K135" s="230">
        <v>618.45000000000005</v>
      </c>
      <c r="L135" s="230">
        <v>596.29999999999995</v>
      </c>
      <c r="M135" s="230">
        <v>5.0868900000000004</v>
      </c>
      <c r="N135" s="1"/>
      <c r="O135" s="1"/>
    </row>
    <row r="136" spans="1:15" ht="12.75" customHeight="1">
      <c r="A136" s="30">
        <v>126</v>
      </c>
      <c r="B136" s="216" t="s">
        <v>94</v>
      </c>
      <c r="C136" s="230">
        <v>1837.5</v>
      </c>
      <c r="D136" s="231">
        <v>1845.0666666666666</v>
      </c>
      <c r="E136" s="231">
        <v>1827.4333333333332</v>
      </c>
      <c r="F136" s="231">
        <v>1817.3666666666666</v>
      </c>
      <c r="G136" s="231">
        <v>1799.7333333333331</v>
      </c>
      <c r="H136" s="231">
        <v>1855.1333333333332</v>
      </c>
      <c r="I136" s="231">
        <v>1872.7666666666664</v>
      </c>
      <c r="J136" s="231">
        <v>1882.8333333333333</v>
      </c>
      <c r="K136" s="230">
        <v>1862.7</v>
      </c>
      <c r="L136" s="230">
        <v>1835</v>
      </c>
      <c r="M136" s="230">
        <v>1.28975</v>
      </c>
      <c r="N136" s="1"/>
      <c r="O136" s="1"/>
    </row>
    <row r="137" spans="1:15" ht="12.75" customHeight="1">
      <c r="A137" s="30">
        <v>127</v>
      </c>
      <c r="B137" s="216" t="s">
        <v>843</v>
      </c>
      <c r="C137" s="230">
        <v>337.1</v>
      </c>
      <c r="D137" s="231">
        <v>335.66666666666669</v>
      </c>
      <c r="E137" s="231">
        <v>329.23333333333335</v>
      </c>
      <c r="F137" s="231">
        <v>321.36666666666667</v>
      </c>
      <c r="G137" s="231">
        <v>314.93333333333334</v>
      </c>
      <c r="H137" s="231">
        <v>343.53333333333336</v>
      </c>
      <c r="I137" s="231">
        <v>349.96666666666664</v>
      </c>
      <c r="J137" s="231">
        <v>357.83333333333337</v>
      </c>
      <c r="K137" s="230">
        <v>342.1</v>
      </c>
      <c r="L137" s="230">
        <v>327.8</v>
      </c>
      <c r="M137" s="230">
        <v>20.459810000000001</v>
      </c>
      <c r="N137" s="1"/>
      <c r="O137" s="1"/>
    </row>
    <row r="138" spans="1:15" ht="12.75" customHeight="1">
      <c r="A138" s="30">
        <v>128</v>
      </c>
      <c r="B138" s="216" t="s">
        <v>336</v>
      </c>
      <c r="C138" s="230">
        <v>193.4</v>
      </c>
      <c r="D138" s="231">
        <v>193.45000000000002</v>
      </c>
      <c r="E138" s="231">
        <v>189.95000000000005</v>
      </c>
      <c r="F138" s="231">
        <v>186.50000000000003</v>
      </c>
      <c r="G138" s="231">
        <v>183.00000000000006</v>
      </c>
      <c r="H138" s="231">
        <v>196.90000000000003</v>
      </c>
      <c r="I138" s="231">
        <v>200.39999999999998</v>
      </c>
      <c r="J138" s="231">
        <v>203.85000000000002</v>
      </c>
      <c r="K138" s="230">
        <v>196.95</v>
      </c>
      <c r="L138" s="230">
        <v>190</v>
      </c>
      <c r="M138" s="230">
        <v>42.805219999999998</v>
      </c>
      <c r="N138" s="1"/>
      <c r="O138" s="1"/>
    </row>
    <row r="139" spans="1:15" ht="12.75" customHeight="1">
      <c r="A139" s="30">
        <v>129</v>
      </c>
      <c r="B139" s="216" t="s">
        <v>813</v>
      </c>
      <c r="C139" s="230">
        <v>161.1</v>
      </c>
      <c r="D139" s="231">
        <v>161.36666666666667</v>
      </c>
      <c r="E139" s="231">
        <v>159.73333333333335</v>
      </c>
      <c r="F139" s="231">
        <v>158.36666666666667</v>
      </c>
      <c r="G139" s="231">
        <v>156.73333333333335</v>
      </c>
      <c r="H139" s="231">
        <v>162.73333333333335</v>
      </c>
      <c r="I139" s="231">
        <v>164.36666666666667</v>
      </c>
      <c r="J139" s="231">
        <v>165.73333333333335</v>
      </c>
      <c r="K139" s="230">
        <v>163</v>
      </c>
      <c r="L139" s="230">
        <v>160</v>
      </c>
      <c r="M139" s="230">
        <v>8.4434699999999996</v>
      </c>
      <c r="N139" s="1"/>
      <c r="O139" s="1"/>
    </row>
    <row r="140" spans="1:15" ht="12.75" customHeight="1">
      <c r="A140" s="30">
        <v>130</v>
      </c>
      <c r="B140" s="216" t="s">
        <v>248</v>
      </c>
      <c r="C140" s="230">
        <v>38.049999999999997</v>
      </c>
      <c r="D140" s="231">
        <v>38.15</v>
      </c>
      <c r="E140" s="231">
        <v>37.599999999999994</v>
      </c>
      <c r="F140" s="231">
        <v>37.15</v>
      </c>
      <c r="G140" s="231">
        <v>36.599999999999994</v>
      </c>
      <c r="H140" s="231">
        <v>38.599999999999994</v>
      </c>
      <c r="I140" s="231">
        <v>39.149999999999991</v>
      </c>
      <c r="J140" s="231">
        <v>39.599999999999994</v>
      </c>
      <c r="K140" s="230">
        <v>38.700000000000003</v>
      </c>
      <c r="L140" s="230">
        <v>37.700000000000003</v>
      </c>
      <c r="M140" s="230">
        <v>12.53776</v>
      </c>
      <c r="N140" s="1"/>
      <c r="O140" s="1"/>
    </row>
    <row r="141" spans="1:15" ht="12.75" customHeight="1">
      <c r="A141" s="30">
        <v>131</v>
      </c>
      <c r="B141" s="216" t="s">
        <v>337</v>
      </c>
      <c r="C141" s="230">
        <v>178.55</v>
      </c>
      <c r="D141" s="231">
        <v>178.93333333333337</v>
      </c>
      <c r="E141" s="231">
        <v>177.71666666666673</v>
      </c>
      <c r="F141" s="231">
        <v>176.88333333333335</v>
      </c>
      <c r="G141" s="231">
        <v>175.66666666666671</v>
      </c>
      <c r="H141" s="231">
        <v>179.76666666666674</v>
      </c>
      <c r="I141" s="231">
        <v>180.98333333333338</v>
      </c>
      <c r="J141" s="231">
        <v>181.81666666666675</v>
      </c>
      <c r="K141" s="230">
        <v>180.15</v>
      </c>
      <c r="L141" s="230">
        <v>178.1</v>
      </c>
      <c r="M141" s="230">
        <v>1.8059700000000001</v>
      </c>
      <c r="N141" s="1"/>
      <c r="O141" s="1"/>
    </row>
    <row r="142" spans="1:15" ht="12.75" customHeight="1">
      <c r="A142" s="30">
        <v>132</v>
      </c>
      <c r="B142" s="216" t="s">
        <v>95</v>
      </c>
      <c r="C142" s="230">
        <v>3203.1</v>
      </c>
      <c r="D142" s="231">
        <v>3244.65</v>
      </c>
      <c r="E142" s="231">
        <v>3152.3</v>
      </c>
      <c r="F142" s="231">
        <v>3101.5</v>
      </c>
      <c r="G142" s="231">
        <v>3009.15</v>
      </c>
      <c r="H142" s="231">
        <v>3295.4500000000003</v>
      </c>
      <c r="I142" s="231">
        <v>3387.7999999999997</v>
      </c>
      <c r="J142" s="231">
        <v>3438.6000000000004</v>
      </c>
      <c r="K142" s="230">
        <v>3337</v>
      </c>
      <c r="L142" s="230">
        <v>3193.85</v>
      </c>
      <c r="M142" s="230">
        <v>10.41887</v>
      </c>
      <c r="N142" s="1"/>
      <c r="O142" s="1"/>
    </row>
    <row r="143" spans="1:15" ht="12.75" customHeight="1">
      <c r="A143" s="30">
        <v>133</v>
      </c>
      <c r="B143" s="216" t="s">
        <v>249</v>
      </c>
      <c r="C143" s="230">
        <v>2987.55</v>
      </c>
      <c r="D143" s="231">
        <v>2999.8333333333335</v>
      </c>
      <c r="E143" s="231">
        <v>2970.2666666666669</v>
      </c>
      <c r="F143" s="231">
        <v>2952.9833333333336</v>
      </c>
      <c r="G143" s="231">
        <v>2923.416666666667</v>
      </c>
      <c r="H143" s="231">
        <v>3017.1166666666668</v>
      </c>
      <c r="I143" s="231">
        <v>3046.6833333333334</v>
      </c>
      <c r="J143" s="231">
        <v>3063.9666666666667</v>
      </c>
      <c r="K143" s="230">
        <v>3029.4</v>
      </c>
      <c r="L143" s="230">
        <v>2982.55</v>
      </c>
      <c r="M143" s="230">
        <v>3.4767899999999998</v>
      </c>
      <c r="N143" s="1"/>
      <c r="O143" s="1"/>
    </row>
    <row r="144" spans="1:15" ht="12.75" customHeight="1">
      <c r="A144" s="30">
        <v>134</v>
      </c>
      <c r="B144" s="216" t="s">
        <v>143</v>
      </c>
      <c r="C144" s="230">
        <v>1903</v>
      </c>
      <c r="D144" s="231">
        <v>1897.7</v>
      </c>
      <c r="E144" s="231">
        <v>1885.4</v>
      </c>
      <c r="F144" s="231">
        <v>1867.8</v>
      </c>
      <c r="G144" s="231">
        <v>1855.5</v>
      </c>
      <c r="H144" s="231">
        <v>1915.3000000000002</v>
      </c>
      <c r="I144" s="231">
        <v>1927.6</v>
      </c>
      <c r="J144" s="231">
        <v>1945.2000000000003</v>
      </c>
      <c r="K144" s="230">
        <v>1910</v>
      </c>
      <c r="L144" s="230">
        <v>1880.1</v>
      </c>
      <c r="M144" s="230">
        <v>1.3810899999999999</v>
      </c>
      <c r="N144" s="1"/>
      <c r="O144" s="1"/>
    </row>
    <row r="145" spans="1:15" ht="12.75" customHeight="1">
      <c r="A145" s="30">
        <v>135</v>
      </c>
      <c r="B145" s="216" t="s">
        <v>98</v>
      </c>
      <c r="C145" s="230">
        <v>4858.2</v>
      </c>
      <c r="D145" s="231">
        <v>4865.4833333333336</v>
      </c>
      <c r="E145" s="231">
        <v>4814.9666666666672</v>
      </c>
      <c r="F145" s="231">
        <v>4771.7333333333336</v>
      </c>
      <c r="G145" s="231">
        <v>4721.2166666666672</v>
      </c>
      <c r="H145" s="231">
        <v>4908.7166666666672</v>
      </c>
      <c r="I145" s="231">
        <v>4959.2333333333336</v>
      </c>
      <c r="J145" s="231">
        <v>5002.4666666666672</v>
      </c>
      <c r="K145" s="230">
        <v>4916</v>
      </c>
      <c r="L145" s="230">
        <v>4822.25</v>
      </c>
      <c r="M145" s="230">
        <v>6.3517000000000001</v>
      </c>
      <c r="N145" s="1"/>
      <c r="O145" s="1"/>
    </row>
    <row r="146" spans="1:15" ht="12.75" customHeight="1">
      <c r="A146" s="30">
        <v>136</v>
      </c>
      <c r="B146" s="216" t="s">
        <v>338</v>
      </c>
      <c r="C146" s="230">
        <v>506.7</v>
      </c>
      <c r="D146" s="231">
        <v>508.66666666666669</v>
      </c>
      <c r="E146" s="231">
        <v>503.73333333333335</v>
      </c>
      <c r="F146" s="231">
        <v>500.76666666666665</v>
      </c>
      <c r="G146" s="231">
        <v>495.83333333333331</v>
      </c>
      <c r="H146" s="231">
        <v>511.63333333333338</v>
      </c>
      <c r="I146" s="231">
        <v>516.56666666666661</v>
      </c>
      <c r="J146" s="231">
        <v>519.53333333333342</v>
      </c>
      <c r="K146" s="230">
        <v>513.6</v>
      </c>
      <c r="L146" s="230">
        <v>505.7</v>
      </c>
      <c r="M146" s="230">
        <v>1.4764600000000001</v>
      </c>
      <c r="N146" s="1"/>
      <c r="O146" s="1"/>
    </row>
    <row r="147" spans="1:15" ht="12.75" customHeight="1">
      <c r="A147" s="30">
        <v>137</v>
      </c>
      <c r="B147" s="216" t="s">
        <v>339</v>
      </c>
      <c r="C147" s="230">
        <v>171.45</v>
      </c>
      <c r="D147" s="231">
        <v>171.48333333333335</v>
      </c>
      <c r="E147" s="231">
        <v>169.9666666666667</v>
      </c>
      <c r="F147" s="231">
        <v>168.48333333333335</v>
      </c>
      <c r="G147" s="231">
        <v>166.9666666666667</v>
      </c>
      <c r="H147" s="231">
        <v>172.9666666666667</v>
      </c>
      <c r="I147" s="231">
        <v>174.48333333333335</v>
      </c>
      <c r="J147" s="231">
        <v>175.9666666666667</v>
      </c>
      <c r="K147" s="230">
        <v>173</v>
      </c>
      <c r="L147" s="230">
        <v>170</v>
      </c>
      <c r="M147" s="230">
        <v>5.0011999999999999</v>
      </c>
      <c r="N147" s="1"/>
      <c r="O147" s="1"/>
    </row>
    <row r="148" spans="1:15" ht="12.75" customHeight="1">
      <c r="A148" s="30">
        <v>138</v>
      </c>
      <c r="B148" s="216" t="s">
        <v>340</v>
      </c>
      <c r="C148" s="230">
        <v>160.69999999999999</v>
      </c>
      <c r="D148" s="231">
        <v>161.6</v>
      </c>
      <c r="E148" s="231">
        <v>159.19999999999999</v>
      </c>
      <c r="F148" s="231">
        <v>157.69999999999999</v>
      </c>
      <c r="G148" s="231">
        <v>155.29999999999998</v>
      </c>
      <c r="H148" s="231">
        <v>163.1</v>
      </c>
      <c r="I148" s="231">
        <v>165.50000000000003</v>
      </c>
      <c r="J148" s="231">
        <v>167</v>
      </c>
      <c r="K148" s="230">
        <v>164</v>
      </c>
      <c r="L148" s="230">
        <v>160.1</v>
      </c>
      <c r="M148" s="230">
        <v>1.83067</v>
      </c>
      <c r="N148" s="1"/>
      <c r="O148" s="1"/>
    </row>
    <row r="149" spans="1:15" ht="12.75" customHeight="1">
      <c r="A149" s="30">
        <v>139</v>
      </c>
      <c r="B149" s="216" t="s">
        <v>814</v>
      </c>
      <c r="C149" s="230">
        <v>45.05</v>
      </c>
      <c r="D149" s="231">
        <v>45.116666666666674</v>
      </c>
      <c r="E149" s="231">
        <v>44.633333333333347</v>
      </c>
      <c r="F149" s="231">
        <v>44.216666666666676</v>
      </c>
      <c r="G149" s="231">
        <v>43.733333333333348</v>
      </c>
      <c r="H149" s="231">
        <v>45.533333333333346</v>
      </c>
      <c r="I149" s="231">
        <v>46.016666666666666</v>
      </c>
      <c r="J149" s="231">
        <v>46.433333333333344</v>
      </c>
      <c r="K149" s="230">
        <v>45.6</v>
      </c>
      <c r="L149" s="230">
        <v>44.7</v>
      </c>
      <c r="M149" s="230">
        <v>26.70993</v>
      </c>
      <c r="N149" s="1"/>
      <c r="O149" s="1"/>
    </row>
    <row r="150" spans="1:15" ht="12.75" customHeight="1">
      <c r="A150" s="30">
        <v>140</v>
      </c>
      <c r="B150" s="216" t="s">
        <v>341</v>
      </c>
      <c r="C150" s="230">
        <v>57.5</v>
      </c>
      <c r="D150" s="231">
        <v>57.366666666666674</v>
      </c>
      <c r="E150" s="231">
        <v>56.33333333333335</v>
      </c>
      <c r="F150" s="231">
        <v>55.166666666666679</v>
      </c>
      <c r="G150" s="231">
        <v>54.133333333333354</v>
      </c>
      <c r="H150" s="231">
        <v>58.533333333333346</v>
      </c>
      <c r="I150" s="231">
        <v>59.566666666666677</v>
      </c>
      <c r="J150" s="231">
        <v>60.733333333333341</v>
      </c>
      <c r="K150" s="230">
        <v>58.4</v>
      </c>
      <c r="L150" s="230">
        <v>56.2</v>
      </c>
      <c r="M150" s="230">
        <v>9.5256399999999992</v>
      </c>
      <c r="N150" s="1"/>
      <c r="O150" s="1"/>
    </row>
    <row r="151" spans="1:15" ht="12.75" customHeight="1">
      <c r="A151" s="30">
        <v>141</v>
      </c>
      <c r="B151" s="216" t="s">
        <v>99</v>
      </c>
      <c r="C151" s="230">
        <v>3246.95</v>
      </c>
      <c r="D151" s="231">
        <v>3258.5666666666671</v>
      </c>
      <c r="E151" s="231">
        <v>3208.4333333333343</v>
      </c>
      <c r="F151" s="231">
        <v>3169.9166666666674</v>
      </c>
      <c r="G151" s="231">
        <v>3119.7833333333347</v>
      </c>
      <c r="H151" s="231">
        <v>3297.0833333333339</v>
      </c>
      <c r="I151" s="231">
        <v>3347.2166666666662</v>
      </c>
      <c r="J151" s="231">
        <v>3385.7333333333336</v>
      </c>
      <c r="K151" s="230">
        <v>3308.7</v>
      </c>
      <c r="L151" s="230">
        <v>3220.05</v>
      </c>
      <c r="M151" s="230">
        <v>4.8367100000000001</v>
      </c>
      <c r="N151" s="1"/>
      <c r="O151" s="1"/>
    </row>
    <row r="152" spans="1:15" ht="12.75" customHeight="1">
      <c r="A152" s="30">
        <v>142</v>
      </c>
      <c r="B152" s="216" t="s">
        <v>342</v>
      </c>
      <c r="C152" s="230">
        <v>507.65</v>
      </c>
      <c r="D152" s="231">
        <v>508.05</v>
      </c>
      <c r="E152" s="231">
        <v>501.20000000000005</v>
      </c>
      <c r="F152" s="231">
        <v>494.75000000000006</v>
      </c>
      <c r="G152" s="231">
        <v>487.90000000000009</v>
      </c>
      <c r="H152" s="231">
        <v>514.5</v>
      </c>
      <c r="I152" s="231">
        <v>521.35</v>
      </c>
      <c r="J152" s="231">
        <v>527.79999999999995</v>
      </c>
      <c r="K152" s="230">
        <v>514.9</v>
      </c>
      <c r="L152" s="230">
        <v>501.6</v>
      </c>
      <c r="M152" s="230">
        <v>4.1700400000000002</v>
      </c>
      <c r="N152" s="1"/>
      <c r="O152" s="1"/>
    </row>
    <row r="153" spans="1:15" ht="12.75" customHeight="1">
      <c r="A153" s="30">
        <v>143</v>
      </c>
      <c r="B153" s="216" t="s">
        <v>250</v>
      </c>
      <c r="C153" s="230">
        <v>362.95</v>
      </c>
      <c r="D153" s="231">
        <v>364.18333333333334</v>
      </c>
      <c r="E153" s="231">
        <v>361.06666666666666</v>
      </c>
      <c r="F153" s="231">
        <v>359.18333333333334</v>
      </c>
      <c r="G153" s="231">
        <v>356.06666666666666</v>
      </c>
      <c r="H153" s="231">
        <v>366.06666666666666</v>
      </c>
      <c r="I153" s="231">
        <v>369.18333333333334</v>
      </c>
      <c r="J153" s="231">
        <v>371.06666666666666</v>
      </c>
      <c r="K153" s="230">
        <v>367.3</v>
      </c>
      <c r="L153" s="230">
        <v>362.3</v>
      </c>
      <c r="M153" s="230">
        <v>1.89323</v>
      </c>
      <c r="N153" s="1"/>
      <c r="O153" s="1"/>
    </row>
    <row r="154" spans="1:15" ht="12.75" customHeight="1">
      <c r="A154" s="30">
        <v>144</v>
      </c>
      <c r="B154" s="216" t="s">
        <v>251</v>
      </c>
      <c r="C154" s="230">
        <v>1260.95</v>
      </c>
      <c r="D154" s="231">
        <v>1254.3999999999999</v>
      </c>
      <c r="E154" s="231">
        <v>1242.5499999999997</v>
      </c>
      <c r="F154" s="231">
        <v>1224.1499999999999</v>
      </c>
      <c r="G154" s="231">
        <v>1212.2999999999997</v>
      </c>
      <c r="H154" s="231">
        <v>1272.7999999999997</v>
      </c>
      <c r="I154" s="231">
        <v>1284.6499999999996</v>
      </c>
      <c r="J154" s="231">
        <v>1303.0499999999997</v>
      </c>
      <c r="K154" s="230">
        <v>1266.25</v>
      </c>
      <c r="L154" s="230">
        <v>1236</v>
      </c>
      <c r="M154" s="230">
        <v>0.126</v>
      </c>
      <c r="N154" s="1"/>
      <c r="O154" s="1"/>
    </row>
    <row r="155" spans="1:15" ht="12.75" customHeight="1">
      <c r="A155" s="30">
        <v>145</v>
      </c>
      <c r="B155" s="216" t="s">
        <v>343</v>
      </c>
      <c r="C155" s="230">
        <v>80.599999999999994</v>
      </c>
      <c r="D155" s="231">
        <v>79.783333333333346</v>
      </c>
      <c r="E155" s="231">
        <v>78.616666666666688</v>
      </c>
      <c r="F155" s="231">
        <v>76.63333333333334</v>
      </c>
      <c r="G155" s="231">
        <v>75.466666666666683</v>
      </c>
      <c r="H155" s="231">
        <v>81.766666666666694</v>
      </c>
      <c r="I155" s="231">
        <v>82.933333333333351</v>
      </c>
      <c r="J155" s="231">
        <v>84.9166666666667</v>
      </c>
      <c r="K155" s="230">
        <v>80.95</v>
      </c>
      <c r="L155" s="230">
        <v>77.8</v>
      </c>
      <c r="M155" s="230">
        <v>31.837209999999999</v>
      </c>
      <c r="N155" s="1"/>
      <c r="O155" s="1"/>
    </row>
    <row r="156" spans="1:15" ht="12.75" customHeight="1">
      <c r="A156" s="30">
        <v>146</v>
      </c>
      <c r="B156" s="216" t="s">
        <v>770</v>
      </c>
      <c r="C156" s="230">
        <v>69.599999999999994</v>
      </c>
      <c r="D156" s="231">
        <v>70.2</v>
      </c>
      <c r="E156" s="231">
        <v>68.400000000000006</v>
      </c>
      <c r="F156" s="231">
        <v>67.2</v>
      </c>
      <c r="G156" s="231">
        <v>65.400000000000006</v>
      </c>
      <c r="H156" s="231">
        <v>71.400000000000006</v>
      </c>
      <c r="I156" s="231">
        <v>73.199999999999989</v>
      </c>
      <c r="J156" s="231">
        <v>74.400000000000006</v>
      </c>
      <c r="K156" s="230">
        <v>72</v>
      </c>
      <c r="L156" s="230">
        <v>69</v>
      </c>
      <c r="M156" s="230">
        <v>69.118899999999996</v>
      </c>
      <c r="N156" s="1"/>
      <c r="O156" s="1"/>
    </row>
    <row r="157" spans="1:15" ht="12.75" customHeight="1">
      <c r="A157" s="30">
        <v>147</v>
      </c>
      <c r="B157" s="216" t="s">
        <v>100</v>
      </c>
      <c r="C157" s="230">
        <v>1982.45</v>
      </c>
      <c r="D157" s="231">
        <v>1989.1499999999999</v>
      </c>
      <c r="E157" s="231">
        <v>1968.2999999999997</v>
      </c>
      <c r="F157" s="231">
        <v>1954.1499999999999</v>
      </c>
      <c r="G157" s="231">
        <v>1933.2999999999997</v>
      </c>
      <c r="H157" s="231">
        <v>2003.2999999999997</v>
      </c>
      <c r="I157" s="231">
        <v>2024.1499999999996</v>
      </c>
      <c r="J157" s="231">
        <v>2038.2999999999997</v>
      </c>
      <c r="K157" s="230">
        <v>2010</v>
      </c>
      <c r="L157" s="230">
        <v>1975</v>
      </c>
      <c r="M157" s="230">
        <v>2.5515300000000001</v>
      </c>
      <c r="N157" s="1"/>
      <c r="O157" s="1"/>
    </row>
    <row r="158" spans="1:15" ht="12.75" customHeight="1">
      <c r="A158" s="30">
        <v>148</v>
      </c>
      <c r="B158" s="216" t="s">
        <v>101</v>
      </c>
      <c r="C158" s="230">
        <v>188.05</v>
      </c>
      <c r="D158" s="231">
        <v>187.58333333333334</v>
      </c>
      <c r="E158" s="231">
        <v>186.4666666666667</v>
      </c>
      <c r="F158" s="231">
        <v>184.88333333333335</v>
      </c>
      <c r="G158" s="231">
        <v>183.76666666666671</v>
      </c>
      <c r="H158" s="231">
        <v>189.16666666666669</v>
      </c>
      <c r="I158" s="231">
        <v>190.2833333333333</v>
      </c>
      <c r="J158" s="231">
        <v>191.86666666666667</v>
      </c>
      <c r="K158" s="230">
        <v>188.7</v>
      </c>
      <c r="L158" s="230">
        <v>186</v>
      </c>
      <c r="M158" s="230">
        <v>12.14781</v>
      </c>
      <c r="N158" s="1"/>
      <c r="O158" s="1"/>
    </row>
    <row r="159" spans="1:15" ht="12.75" customHeight="1">
      <c r="A159" s="30">
        <v>149</v>
      </c>
      <c r="B159" s="216" t="s">
        <v>344</v>
      </c>
      <c r="C159" s="230">
        <v>271.05</v>
      </c>
      <c r="D159" s="231">
        <v>270.13333333333338</v>
      </c>
      <c r="E159" s="231">
        <v>266.21666666666675</v>
      </c>
      <c r="F159" s="231">
        <v>261.38333333333338</v>
      </c>
      <c r="G159" s="231">
        <v>257.46666666666675</v>
      </c>
      <c r="H159" s="231">
        <v>274.96666666666675</v>
      </c>
      <c r="I159" s="231">
        <v>278.88333333333338</v>
      </c>
      <c r="J159" s="231">
        <v>283.71666666666675</v>
      </c>
      <c r="K159" s="230">
        <v>274.05</v>
      </c>
      <c r="L159" s="230">
        <v>265.3</v>
      </c>
      <c r="M159" s="230">
        <v>1.2349699999999999</v>
      </c>
      <c r="N159" s="1"/>
      <c r="O159" s="1"/>
    </row>
    <row r="160" spans="1:15" ht="12.75" customHeight="1">
      <c r="A160" s="30">
        <v>150</v>
      </c>
      <c r="B160" s="216" t="s">
        <v>803</v>
      </c>
      <c r="C160" s="230">
        <v>123.75</v>
      </c>
      <c r="D160" s="231">
        <v>124</v>
      </c>
      <c r="E160" s="231">
        <v>123.25</v>
      </c>
      <c r="F160" s="231">
        <v>122.75</v>
      </c>
      <c r="G160" s="231">
        <v>122</v>
      </c>
      <c r="H160" s="231">
        <v>124.5</v>
      </c>
      <c r="I160" s="231">
        <v>125.25</v>
      </c>
      <c r="J160" s="231">
        <v>125.75</v>
      </c>
      <c r="K160" s="230">
        <v>124.75</v>
      </c>
      <c r="L160" s="230">
        <v>123.5</v>
      </c>
      <c r="M160" s="230">
        <v>37.136499999999998</v>
      </c>
      <c r="N160" s="1"/>
      <c r="O160" s="1"/>
    </row>
    <row r="161" spans="1:15" ht="12.75" customHeight="1">
      <c r="A161" s="30">
        <v>151</v>
      </c>
      <c r="B161" s="216" t="s">
        <v>102</v>
      </c>
      <c r="C161" s="230">
        <v>132.30000000000001</v>
      </c>
      <c r="D161" s="231">
        <v>132.20000000000002</v>
      </c>
      <c r="E161" s="231">
        <v>131.50000000000003</v>
      </c>
      <c r="F161" s="231">
        <v>130.70000000000002</v>
      </c>
      <c r="G161" s="231">
        <v>130.00000000000003</v>
      </c>
      <c r="H161" s="231">
        <v>133.00000000000003</v>
      </c>
      <c r="I161" s="231">
        <v>133.70000000000002</v>
      </c>
      <c r="J161" s="231">
        <v>134.50000000000003</v>
      </c>
      <c r="K161" s="230">
        <v>132.9</v>
      </c>
      <c r="L161" s="230">
        <v>131.4</v>
      </c>
      <c r="M161" s="230">
        <v>74.677130000000005</v>
      </c>
      <c r="N161" s="1"/>
      <c r="O161" s="1"/>
    </row>
    <row r="162" spans="1:15" ht="12.75" customHeight="1">
      <c r="A162" s="30">
        <v>152</v>
      </c>
      <c r="B162" s="216" t="s">
        <v>771</v>
      </c>
      <c r="C162" s="230">
        <v>325</v>
      </c>
      <c r="D162" s="231">
        <v>327.18333333333334</v>
      </c>
      <c r="E162" s="231">
        <v>319.41666666666669</v>
      </c>
      <c r="F162" s="231">
        <v>313.83333333333337</v>
      </c>
      <c r="G162" s="231">
        <v>306.06666666666672</v>
      </c>
      <c r="H162" s="231">
        <v>332.76666666666665</v>
      </c>
      <c r="I162" s="231">
        <v>340.5333333333333</v>
      </c>
      <c r="J162" s="231">
        <v>346.11666666666662</v>
      </c>
      <c r="K162" s="230">
        <v>334.95</v>
      </c>
      <c r="L162" s="230">
        <v>321.60000000000002</v>
      </c>
      <c r="M162" s="230">
        <v>10.49812</v>
      </c>
      <c r="N162" s="1"/>
      <c r="O162" s="1"/>
    </row>
    <row r="163" spans="1:15" ht="12.75" customHeight="1">
      <c r="A163" s="30">
        <v>153</v>
      </c>
      <c r="B163" s="216" t="s">
        <v>345</v>
      </c>
      <c r="C163" s="230">
        <v>4291.75</v>
      </c>
      <c r="D163" s="231">
        <v>4334.2666666666664</v>
      </c>
      <c r="E163" s="231">
        <v>4208.5333333333328</v>
      </c>
      <c r="F163" s="231">
        <v>4125.3166666666666</v>
      </c>
      <c r="G163" s="231">
        <v>3999.583333333333</v>
      </c>
      <c r="H163" s="231">
        <v>4417.4833333333327</v>
      </c>
      <c r="I163" s="231">
        <v>4543.2166666666662</v>
      </c>
      <c r="J163" s="231">
        <v>4626.4333333333325</v>
      </c>
      <c r="K163" s="230">
        <v>4460</v>
      </c>
      <c r="L163" s="230">
        <v>4251.05</v>
      </c>
      <c r="M163" s="230">
        <v>0.51185000000000003</v>
      </c>
      <c r="N163" s="1"/>
      <c r="O163" s="1"/>
    </row>
    <row r="164" spans="1:15" ht="12.75" customHeight="1">
      <c r="A164" s="30">
        <v>154</v>
      </c>
      <c r="B164" s="216" t="s">
        <v>346</v>
      </c>
      <c r="C164" s="230">
        <v>858.5</v>
      </c>
      <c r="D164" s="231">
        <v>862.30000000000007</v>
      </c>
      <c r="E164" s="231">
        <v>848.20000000000016</v>
      </c>
      <c r="F164" s="231">
        <v>837.90000000000009</v>
      </c>
      <c r="G164" s="231">
        <v>823.80000000000018</v>
      </c>
      <c r="H164" s="231">
        <v>872.60000000000014</v>
      </c>
      <c r="I164" s="231">
        <v>886.7</v>
      </c>
      <c r="J164" s="231">
        <v>897.00000000000011</v>
      </c>
      <c r="K164" s="230">
        <v>876.4</v>
      </c>
      <c r="L164" s="230">
        <v>852</v>
      </c>
      <c r="M164" s="230">
        <v>2.94096</v>
      </c>
      <c r="N164" s="1"/>
      <c r="O164" s="1"/>
    </row>
    <row r="165" spans="1:15" ht="12.75" customHeight="1">
      <c r="A165" s="30">
        <v>155</v>
      </c>
      <c r="B165" s="216" t="s">
        <v>347</v>
      </c>
      <c r="C165" s="230">
        <v>164.3</v>
      </c>
      <c r="D165" s="231">
        <v>165.4</v>
      </c>
      <c r="E165" s="231">
        <v>162.9</v>
      </c>
      <c r="F165" s="231">
        <v>161.5</v>
      </c>
      <c r="G165" s="231">
        <v>159</v>
      </c>
      <c r="H165" s="231">
        <v>166.8</v>
      </c>
      <c r="I165" s="231">
        <v>169.3</v>
      </c>
      <c r="J165" s="231">
        <v>170.70000000000002</v>
      </c>
      <c r="K165" s="230">
        <v>167.9</v>
      </c>
      <c r="L165" s="230">
        <v>164</v>
      </c>
      <c r="M165" s="230">
        <v>2.4168099999999999</v>
      </c>
      <c r="N165" s="1"/>
      <c r="O165" s="1"/>
    </row>
    <row r="166" spans="1:15" ht="12.75" customHeight="1">
      <c r="A166" s="30">
        <v>156</v>
      </c>
      <c r="B166" s="216" t="s">
        <v>348</v>
      </c>
      <c r="C166" s="230">
        <v>114.3</v>
      </c>
      <c r="D166" s="231">
        <v>114.06666666666666</v>
      </c>
      <c r="E166" s="231">
        <v>113.23333333333332</v>
      </c>
      <c r="F166" s="231">
        <v>112.16666666666666</v>
      </c>
      <c r="G166" s="231">
        <v>111.33333333333331</v>
      </c>
      <c r="H166" s="231">
        <v>115.13333333333333</v>
      </c>
      <c r="I166" s="231">
        <v>115.96666666666667</v>
      </c>
      <c r="J166" s="231">
        <v>117.03333333333333</v>
      </c>
      <c r="K166" s="230">
        <v>114.9</v>
      </c>
      <c r="L166" s="230">
        <v>113</v>
      </c>
      <c r="M166" s="230">
        <v>7.6930300000000003</v>
      </c>
      <c r="N166" s="1"/>
      <c r="O166" s="1"/>
    </row>
    <row r="167" spans="1:15" ht="12.75" customHeight="1">
      <c r="A167" s="30">
        <v>157</v>
      </c>
      <c r="B167" s="216" t="s">
        <v>252</v>
      </c>
      <c r="C167" s="230">
        <v>265.45</v>
      </c>
      <c r="D167" s="231">
        <v>266.48333333333335</v>
      </c>
      <c r="E167" s="231">
        <v>263.26666666666671</v>
      </c>
      <c r="F167" s="231">
        <v>261.08333333333337</v>
      </c>
      <c r="G167" s="231">
        <v>257.86666666666673</v>
      </c>
      <c r="H167" s="231">
        <v>268.66666666666669</v>
      </c>
      <c r="I167" s="231">
        <v>271.88333333333338</v>
      </c>
      <c r="J167" s="231">
        <v>274.06666666666666</v>
      </c>
      <c r="K167" s="230">
        <v>269.7</v>
      </c>
      <c r="L167" s="230">
        <v>264.3</v>
      </c>
      <c r="M167" s="230">
        <v>4.3707900000000004</v>
      </c>
      <c r="N167" s="1"/>
      <c r="O167" s="1"/>
    </row>
    <row r="168" spans="1:15" ht="12.75" customHeight="1">
      <c r="A168" s="30">
        <v>158</v>
      </c>
      <c r="B168" s="216" t="s">
        <v>815</v>
      </c>
      <c r="C168" s="230">
        <v>988.65</v>
      </c>
      <c r="D168" s="231">
        <v>989.2166666666667</v>
      </c>
      <c r="E168" s="231">
        <v>971.43333333333339</v>
      </c>
      <c r="F168" s="231">
        <v>954.2166666666667</v>
      </c>
      <c r="G168" s="231">
        <v>936.43333333333339</v>
      </c>
      <c r="H168" s="231">
        <v>1006.4333333333334</v>
      </c>
      <c r="I168" s="231">
        <v>1024.2166666666667</v>
      </c>
      <c r="J168" s="231">
        <v>1041.4333333333334</v>
      </c>
      <c r="K168" s="230">
        <v>1007</v>
      </c>
      <c r="L168" s="230">
        <v>972</v>
      </c>
      <c r="M168" s="230">
        <v>0.49654999999999999</v>
      </c>
      <c r="N168" s="1"/>
      <c r="O168" s="1"/>
    </row>
    <row r="169" spans="1:15" ht="12.75" customHeight="1">
      <c r="A169" s="30">
        <v>159</v>
      </c>
      <c r="B169" s="216" t="s">
        <v>103</v>
      </c>
      <c r="C169" s="230">
        <v>108.7</v>
      </c>
      <c r="D169" s="231">
        <v>108.8</v>
      </c>
      <c r="E169" s="231">
        <v>108.14999999999999</v>
      </c>
      <c r="F169" s="231">
        <v>107.6</v>
      </c>
      <c r="G169" s="231">
        <v>106.94999999999999</v>
      </c>
      <c r="H169" s="231">
        <v>109.35</v>
      </c>
      <c r="I169" s="231">
        <v>110</v>
      </c>
      <c r="J169" s="231">
        <v>110.55</v>
      </c>
      <c r="K169" s="230">
        <v>109.45</v>
      </c>
      <c r="L169" s="230">
        <v>108.25</v>
      </c>
      <c r="M169" s="230">
        <v>123.45493999999999</v>
      </c>
      <c r="N169" s="1"/>
      <c r="O169" s="1"/>
    </row>
    <row r="170" spans="1:15" ht="12.75" customHeight="1">
      <c r="A170" s="30">
        <v>160</v>
      </c>
      <c r="B170" s="216" t="s">
        <v>350</v>
      </c>
      <c r="C170" s="230">
        <v>1494.6</v>
      </c>
      <c r="D170" s="231">
        <v>1504.5</v>
      </c>
      <c r="E170" s="231">
        <v>1481.4</v>
      </c>
      <c r="F170" s="231">
        <v>1468.2</v>
      </c>
      <c r="G170" s="231">
        <v>1445.1000000000001</v>
      </c>
      <c r="H170" s="231">
        <v>1517.7</v>
      </c>
      <c r="I170" s="231">
        <v>1540.8</v>
      </c>
      <c r="J170" s="231">
        <v>1554</v>
      </c>
      <c r="K170" s="230">
        <v>1527.6</v>
      </c>
      <c r="L170" s="230">
        <v>1491.3</v>
      </c>
      <c r="M170" s="230">
        <v>0.49081999999999998</v>
      </c>
      <c r="N170" s="1"/>
      <c r="O170" s="1"/>
    </row>
    <row r="171" spans="1:15" ht="12.75" customHeight="1">
      <c r="A171" s="30">
        <v>161</v>
      </c>
      <c r="B171" s="216" t="s">
        <v>106</v>
      </c>
      <c r="C171" s="230">
        <v>44.4</v>
      </c>
      <c r="D171" s="231">
        <v>44.583333333333336</v>
      </c>
      <c r="E171" s="231">
        <v>44.06666666666667</v>
      </c>
      <c r="F171" s="231">
        <v>43.733333333333334</v>
      </c>
      <c r="G171" s="231">
        <v>43.216666666666669</v>
      </c>
      <c r="H171" s="231">
        <v>44.916666666666671</v>
      </c>
      <c r="I171" s="231">
        <v>45.433333333333337</v>
      </c>
      <c r="J171" s="231">
        <v>45.766666666666673</v>
      </c>
      <c r="K171" s="230">
        <v>45.1</v>
      </c>
      <c r="L171" s="230">
        <v>44.25</v>
      </c>
      <c r="M171" s="230">
        <v>106.37469</v>
      </c>
      <c r="N171" s="1"/>
      <c r="O171" s="1"/>
    </row>
    <row r="172" spans="1:15" ht="12.75" customHeight="1">
      <c r="A172" s="30">
        <v>162</v>
      </c>
      <c r="B172" s="216" t="s">
        <v>351</v>
      </c>
      <c r="C172" s="230">
        <v>2505.25</v>
      </c>
      <c r="D172" s="231">
        <v>2494.75</v>
      </c>
      <c r="E172" s="231">
        <v>2475.5</v>
      </c>
      <c r="F172" s="231">
        <v>2445.75</v>
      </c>
      <c r="G172" s="231">
        <v>2426.5</v>
      </c>
      <c r="H172" s="231">
        <v>2524.5</v>
      </c>
      <c r="I172" s="231">
        <v>2543.75</v>
      </c>
      <c r="J172" s="231">
        <v>2573.5</v>
      </c>
      <c r="K172" s="230">
        <v>2514</v>
      </c>
      <c r="L172" s="230">
        <v>2465</v>
      </c>
      <c r="M172" s="230">
        <v>0.112</v>
      </c>
      <c r="N172" s="1"/>
      <c r="O172" s="1"/>
    </row>
    <row r="173" spans="1:15" ht="12.75" customHeight="1">
      <c r="A173" s="30">
        <v>163</v>
      </c>
      <c r="B173" s="216" t="s">
        <v>352</v>
      </c>
      <c r="C173" s="230">
        <v>2898.55</v>
      </c>
      <c r="D173" s="231">
        <v>2878.7333333333336</v>
      </c>
      <c r="E173" s="231">
        <v>2847.4666666666672</v>
      </c>
      <c r="F173" s="231">
        <v>2796.3833333333337</v>
      </c>
      <c r="G173" s="231">
        <v>2765.1166666666672</v>
      </c>
      <c r="H173" s="231">
        <v>2929.8166666666671</v>
      </c>
      <c r="I173" s="231">
        <v>2961.0833333333335</v>
      </c>
      <c r="J173" s="231">
        <v>3012.166666666667</v>
      </c>
      <c r="K173" s="230">
        <v>2910</v>
      </c>
      <c r="L173" s="230">
        <v>2827.65</v>
      </c>
      <c r="M173" s="230">
        <v>8.0110000000000001E-2</v>
      </c>
      <c r="N173" s="1"/>
      <c r="O173" s="1"/>
    </row>
    <row r="174" spans="1:15" ht="12.75" customHeight="1">
      <c r="A174" s="30">
        <v>164</v>
      </c>
      <c r="B174" s="216" t="s">
        <v>353</v>
      </c>
      <c r="C174" s="230">
        <v>149.80000000000001</v>
      </c>
      <c r="D174" s="231">
        <v>149.23333333333335</v>
      </c>
      <c r="E174" s="231">
        <v>147.56666666666669</v>
      </c>
      <c r="F174" s="231">
        <v>145.33333333333334</v>
      </c>
      <c r="G174" s="231">
        <v>143.66666666666669</v>
      </c>
      <c r="H174" s="231">
        <v>151.4666666666667</v>
      </c>
      <c r="I174" s="231">
        <v>153.13333333333333</v>
      </c>
      <c r="J174" s="231">
        <v>155.3666666666667</v>
      </c>
      <c r="K174" s="230">
        <v>150.9</v>
      </c>
      <c r="L174" s="230">
        <v>147</v>
      </c>
      <c r="M174" s="230">
        <v>4.1488399999999999</v>
      </c>
      <c r="N174" s="1"/>
      <c r="O174" s="1"/>
    </row>
    <row r="175" spans="1:15" ht="12.75" customHeight="1">
      <c r="A175" s="30">
        <v>165</v>
      </c>
      <c r="B175" s="216" t="s">
        <v>253</v>
      </c>
      <c r="C175" s="230">
        <v>1364.45</v>
      </c>
      <c r="D175" s="231">
        <v>1376.1499999999999</v>
      </c>
      <c r="E175" s="231">
        <v>1335.3499999999997</v>
      </c>
      <c r="F175" s="231">
        <v>1306.2499999999998</v>
      </c>
      <c r="G175" s="231">
        <v>1265.4499999999996</v>
      </c>
      <c r="H175" s="231">
        <v>1405.2499999999998</v>
      </c>
      <c r="I175" s="231">
        <v>1446.05</v>
      </c>
      <c r="J175" s="231">
        <v>1475.1499999999999</v>
      </c>
      <c r="K175" s="230">
        <v>1416.95</v>
      </c>
      <c r="L175" s="230">
        <v>1347.05</v>
      </c>
      <c r="M175" s="230">
        <v>28.18412</v>
      </c>
      <c r="N175" s="1"/>
      <c r="O175" s="1"/>
    </row>
    <row r="176" spans="1:15" ht="12.75" customHeight="1">
      <c r="A176" s="30">
        <v>166</v>
      </c>
      <c r="B176" s="216" t="s">
        <v>354</v>
      </c>
      <c r="C176" s="230">
        <v>1234.55</v>
      </c>
      <c r="D176" s="231">
        <v>1239.8333333333333</v>
      </c>
      <c r="E176" s="231">
        <v>1227.9166666666665</v>
      </c>
      <c r="F176" s="231">
        <v>1221.2833333333333</v>
      </c>
      <c r="G176" s="231">
        <v>1209.3666666666666</v>
      </c>
      <c r="H176" s="231">
        <v>1246.4666666666665</v>
      </c>
      <c r="I176" s="231">
        <v>1258.383333333333</v>
      </c>
      <c r="J176" s="231">
        <v>1265.0166666666664</v>
      </c>
      <c r="K176" s="230">
        <v>1251.75</v>
      </c>
      <c r="L176" s="230">
        <v>1233.2</v>
      </c>
      <c r="M176" s="230">
        <v>0.39601999999999998</v>
      </c>
      <c r="N176" s="1"/>
      <c r="O176" s="1"/>
    </row>
    <row r="177" spans="1:15" ht="12.75" customHeight="1">
      <c r="A177" s="30">
        <v>167</v>
      </c>
      <c r="B177" s="216" t="s">
        <v>104</v>
      </c>
      <c r="C177" s="230">
        <v>512.15</v>
      </c>
      <c r="D177" s="231">
        <v>512.56666666666661</v>
      </c>
      <c r="E177" s="231">
        <v>509.58333333333326</v>
      </c>
      <c r="F177" s="231">
        <v>507.01666666666665</v>
      </c>
      <c r="G177" s="231">
        <v>504.0333333333333</v>
      </c>
      <c r="H177" s="231">
        <v>515.13333333333321</v>
      </c>
      <c r="I177" s="231">
        <v>518.11666666666656</v>
      </c>
      <c r="J177" s="231">
        <v>520.68333333333317</v>
      </c>
      <c r="K177" s="230">
        <v>515.54999999999995</v>
      </c>
      <c r="L177" s="230">
        <v>510</v>
      </c>
      <c r="M177" s="230">
        <v>13.14152</v>
      </c>
      <c r="N177" s="1"/>
      <c r="O177" s="1"/>
    </row>
    <row r="178" spans="1:15" ht="12.75" customHeight="1">
      <c r="A178" s="30">
        <v>168</v>
      </c>
      <c r="B178" s="216" t="s">
        <v>816</v>
      </c>
      <c r="C178" s="230">
        <v>1015.85</v>
      </c>
      <c r="D178" s="231">
        <v>1011.5499999999998</v>
      </c>
      <c r="E178" s="231">
        <v>998.09999999999968</v>
      </c>
      <c r="F178" s="231">
        <v>980.3499999999998</v>
      </c>
      <c r="G178" s="231">
        <v>966.89999999999964</v>
      </c>
      <c r="H178" s="231">
        <v>1029.2999999999997</v>
      </c>
      <c r="I178" s="231">
        <v>1042.7499999999998</v>
      </c>
      <c r="J178" s="231">
        <v>1060.4999999999998</v>
      </c>
      <c r="K178" s="230">
        <v>1025</v>
      </c>
      <c r="L178" s="230">
        <v>993.8</v>
      </c>
      <c r="M178" s="230">
        <v>0.17785000000000001</v>
      </c>
      <c r="N178" s="1"/>
      <c r="O178" s="1"/>
    </row>
    <row r="179" spans="1:15" ht="12.75" customHeight="1">
      <c r="A179" s="30">
        <v>169</v>
      </c>
      <c r="B179" s="216" t="s">
        <v>355</v>
      </c>
      <c r="C179" s="230">
        <v>1733.5</v>
      </c>
      <c r="D179" s="231">
        <v>1727.8333333333333</v>
      </c>
      <c r="E179" s="231">
        <v>1716.6666666666665</v>
      </c>
      <c r="F179" s="231">
        <v>1699.8333333333333</v>
      </c>
      <c r="G179" s="231">
        <v>1688.6666666666665</v>
      </c>
      <c r="H179" s="231">
        <v>1744.6666666666665</v>
      </c>
      <c r="I179" s="231">
        <v>1755.833333333333</v>
      </c>
      <c r="J179" s="231">
        <v>1772.6666666666665</v>
      </c>
      <c r="K179" s="230">
        <v>1739</v>
      </c>
      <c r="L179" s="230">
        <v>1711</v>
      </c>
      <c r="M179" s="230">
        <v>0.63051000000000001</v>
      </c>
      <c r="N179" s="1"/>
      <c r="O179" s="1"/>
    </row>
    <row r="180" spans="1:15" ht="12.75" customHeight="1">
      <c r="A180" s="30">
        <v>170</v>
      </c>
      <c r="B180" s="216" t="s">
        <v>254</v>
      </c>
      <c r="C180" s="230">
        <v>434.7</v>
      </c>
      <c r="D180" s="231">
        <v>434.16666666666669</v>
      </c>
      <c r="E180" s="231">
        <v>431.63333333333338</v>
      </c>
      <c r="F180" s="231">
        <v>428.56666666666672</v>
      </c>
      <c r="G180" s="231">
        <v>426.03333333333342</v>
      </c>
      <c r="H180" s="231">
        <v>437.23333333333335</v>
      </c>
      <c r="I180" s="231">
        <v>439.76666666666665</v>
      </c>
      <c r="J180" s="231">
        <v>442.83333333333331</v>
      </c>
      <c r="K180" s="230">
        <v>436.7</v>
      </c>
      <c r="L180" s="230">
        <v>431.1</v>
      </c>
      <c r="M180" s="230">
        <v>0.1812</v>
      </c>
      <c r="N180" s="1"/>
      <c r="O180" s="1"/>
    </row>
    <row r="181" spans="1:15" ht="12.75" customHeight="1">
      <c r="A181" s="30">
        <v>171</v>
      </c>
      <c r="B181" s="216" t="s">
        <v>107</v>
      </c>
      <c r="C181" s="230">
        <v>975.15</v>
      </c>
      <c r="D181" s="231">
        <v>972.31666666666661</v>
      </c>
      <c r="E181" s="231">
        <v>967.33333333333326</v>
      </c>
      <c r="F181" s="231">
        <v>959.51666666666665</v>
      </c>
      <c r="G181" s="231">
        <v>954.5333333333333</v>
      </c>
      <c r="H181" s="231">
        <v>980.13333333333321</v>
      </c>
      <c r="I181" s="231">
        <v>985.11666666666656</v>
      </c>
      <c r="J181" s="231">
        <v>992.93333333333317</v>
      </c>
      <c r="K181" s="230">
        <v>977.3</v>
      </c>
      <c r="L181" s="230">
        <v>964.5</v>
      </c>
      <c r="M181" s="230">
        <v>6.2881099999999996</v>
      </c>
      <c r="N181" s="1"/>
      <c r="O181" s="1"/>
    </row>
    <row r="182" spans="1:15" ht="12.75" customHeight="1">
      <c r="A182" s="30">
        <v>172</v>
      </c>
      <c r="B182" s="216" t="s">
        <v>255</v>
      </c>
      <c r="C182" s="230">
        <v>438.3</v>
      </c>
      <c r="D182" s="231">
        <v>440.4666666666667</v>
      </c>
      <c r="E182" s="231">
        <v>434.38333333333338</v>
      </c>
      <c r="F182" s="231">
        <v>430.4666666666667</v>
      </c>
      <c r="G182" s="231">
        <v>424.38333333333338</v>
      </c>
      <c r="H182" s="231">
        <v>444.38333333333338</v>
      </c>
      <c r="I182" s="231">
        <v>450.46666666666664</v>
      </c>
      <c r="J182" s="231">
        <v>454.38333333333338</v>
      </c>
      <c r="K182" s="230">
        <v>446.55</v>
      </c>
      <c r="L182" s="230">
        <v>436.55</v>
      </c>
      <c r="M182" s="230">
        <v>0.59302999999999995</v>
      </c>
      <c r="N182" s="1"/>
      <c r="O182" s="1"/>
    </row>
    <row r="183" spans="1:15" ht="12.75" customHeight="1">
      <c r="A183" s="30">
        <v>173</v>
      </c>
      <c r="B183" s="216" t="s">
        <v>108</v>
      </c>
      <c r="C183" s="230">
        <v>1279.45</v>
      </c>
      <c r="D183" s="231">
        <v>1281.9666666666667</v>
      </c>
      <c r="E183" s="231">
        <v>1267.0833333333335</v>
      </c>
      <c r="F183" s="231">
        <v>1254.7166666666667</v>
      </c>
      <c r="G183" s="231">
        <v>1239.8333333333335</v>
      </c>
      <c r="H183" s="231">
        <v>1294.3333333333335</v>
      </c>
      <c r="I183" s="231">
        <v>1309.2166666666667</v>
      </c>
      <c r="J183" s="231">
        <v>1321.5833333333335</v>
      </c>
      <c r="K183" s="230">
        <v>1296.8499999999999</v>
      </c>
      <c r="L183" s="230">
        <v>1269.5999999999999</v>
      </c>
      <c r="M183" s="230">
        <v>3.38395</v>
      </c>
      <c r="N183" s="1"/>
      <c r="O183" s="1"/>
    </row>
    <row r="184" spans="1:15" ht="12.75" customHeight="1">
      <c r="A184" s="30">
        <v>174</v>
      </c>
      <c r="B184" s="216" t="s">
        <v>109</v>
      </c>
      <c r="C184" s="230">
        <v>302.55</v>
      </c>
      <c r="D184" s="231">
        <v>303.43333333333334</v>
      </c>
      <c r="E184" s="231">
        <v>301.01666666666665</v>
      </c>
      <c r="F184" s="231">
        <v>299.48333333333329</v>
      </c>
      <c r="G184" s="231">
        <v>297.06666666666661</v>
      </c>
      <c r="H184" s="231">
        <v>304.9666666666667</v>
      </c>
      <c r="I184" s="231">
        <v>307.38333333333333</v>
      </c>
      <c r="J184" s="231">
        <v>308.91666666666674</v>
      </c>
      <c r="K184" s="230">
        <v>305.85000000000002</v>
      </c>
      <c r="L184" s="230">
        <v>301.89999999999998</v>
      </c>
      <c r="M184" s="230">
        <v>6.1098699999999999</v>
      </c>
      <c r="N184" s="1"/>
      <c r="O184" s="1"/>
    </row>
    <row r="185" spans="1:15" ht="12.75" customHeight="1">
      <c r="A185" s="30">
        <v>175</v>
      </c>
      <c r="B185" s="216" t="s">
        <v>356</v>
      </c>
      <c r="C185" s="230">
        <v>286.05</v>
      </c>
      <c r="D185" s="231">
        <v>287.2</v>
      </c>
      <c r="E185" s="231">
        <v>280.59999999999997</v>
      </c>
      <c r="F185" s="231">
        <v>275.14999999999998</v>
      </c>
      <c r="G185" s="231">
        <v>268.54999999999995</v>
      </c>
      <c r="H185" s="231">
        <v>292.64999999999998</v>
      </c>
      <c r="I185" s="231">
        <v>299.25</v>
      </c>
      <c r="J185" s="231">
        <v>304.7</v>
      </c>
      <c r="K185" s="230">
        <v>293.8</v>
      </c>
      <c r="L185" s="230">
        <v>281.75</v>
      </c>
      <c r="M185" s="230">
        <v>27.511939999999999</v>
      </c>
      <c r="N185" s="1"/>
      <c r="O185" s="1"/>
    </row>
    <row r="186" spans="1:15" ht="12.75" customHeight="1">
      <c r="A186" s="30">
        <v>176</v>
      </c>
      <c r="B186" s="216" t="s">
        <v>110</v>
      </c>
      <c r="C186" s="230">
        <v>1687.45</v>
      </c>
      <c r="D186" s="231">
        <v>1688.5833333333333</v>
      </c>
      <c r="E186" s="231">
        <v>1678.8666666666666</v>
      </c>
      <c r="F186" s="231">
        <v>1670.2833333333333</v>
      </c>
      <c r="G186" s="231">
        <v>1660.5666666666666</v>
      </c>
      <c r="H186" s="231">
        <v>1697.1666666666665</v>
      </c>
      <c r="I186" s="231">
        <v>1706.8833333333332</v>
      </c>
      <c r="J186" s="231">
        <v>1715.4666666666665</v>
      </c>
      <c r="K186" s="230">
        <v>1698.3</v>
      </c>
      <c r="L186" s="230">
        <v>1680</v>
      </c>
      <c r="M186" s="230">
        <v>1.98674</v>
      </c>
      <c r="N186" s="1"/>
      <c r="O186" s="1"/>
    </row>
    <row r="187" spans="1:15" ht="12.75" customHeight="1">
      <c r="A187" s="30">
        <v>177</v>
      </c>
      <c r="B187" s="216" t="s">
        <v>357</v>
      </c>
      <c r="C187" s="230">
        <v>647.70000000000005</v>
      </c>
      <c r="D187" s="231">
        <v>647.96666666666658</v>
      </c>
      <c r="E187" s="231">
        <v>642.78333333333319</v>
      </c>
      <c r="F187" s="231">
        <v>637.86666666666656</v>
      </c>
      <c r="G187" s="231">
        <v>632.68333333333317</v>
      </c>
      <c r="H187" s="231">
        <v>652.88333333333321</v>
      </c>
      <c r="I187" s="231">
        <v>658.06666666666661</v>
      </c>
      <c r="J187" s="231">
        <v>662.98333333333323</v>
      </c>
      <c r="K187" s="230">
        <v>653.15</v>
      </c>
      <c r="L187" s="230">
        <v>643.04999999999995</v>
      </c>
      <c r="M187" s="230">
        <v>1.47401</v>
      </c>
      <c r="N187" s="1"/>
      <c r="O187" s="1"/>
    </row>
    <row r="188" spans="1:15" ht="12.75" customHeight="1">
      <c r="A188" s="30">
        <v>178</v>
      </c>
      <c r="B188" s="216" t="s">
        <v>851</v>
      </c>
      <c r="C188" s="230">
        <v>299.8</v>
      </c>
      <c r="D188" s="231">
        <v>306.21666666666664</v>
      </c>
      <c r="E188" s="231">
        <v>290.48333333333329</v>
      </c>
      <c r="F188" s="231">
        <v>281.16666666666663</v>
      </c>
      <c r="G188" s="231">
        <v>265.43333333333328</v>
      </c>
      <c r="H188" s="231">
        <v>315.5333333333333</v>
      </c>
      <c r="I188" s="231">
        <v>331.26666666666665</v>
      </c>
      <c r="J188" s="231">
        <v>340.58333333333331</v>
      </c>
      <c r="K188" s="230">
        <v>321.95</v>
      </c>
      <c r="L188" s="230">
        <v>296.89999999999998</v>
      </c>
      <c r="M188" s="230">
        <v>21.707070000000002</v>
      </c>
      <c r="N188" s="1"/>
      <c r="O188" s="1"/>
    </row>
    <row r="189" spans="1:15" ht="12.75" customHeight="1">
      <c r="A189" s="30">
        <v>179</v>
      </c>
      <c r="B189" s="216" t="s">
        <v>359</v>
      </c>
      <c r="C189" s="230">
        <v>1861</v>
      </c>
      <c r="D189" s="231">
        <v>1864.1000000000001</v>
      </c>
      <c r="E189" s="231">
        <v>1845.2000000000003</v>
      </c>
      <c r="F189" s="231">
        <v>1829.4</v>
      </c>
      <c r="G189" s="231">
        <v>1810.5000000000002</v>
      </c>
      <c r="H189" s="231">
        <v>1879.9000000000003</v>
      </c>
      <c r="I189" s="231">
        <v>1898.8000000000004</v>
      </c>
      <c r="J189" s="231">
        <v>1914.6000000000004</v>
      </c>
      <c r="K189" s="230">
        <v>1883</v>
      </c>
      <c r="L189" s="230">
        <v>1848.3</v>
      </c>
      <c r="M189" s="230">
        <v>0.19497999999999999</v>
      </c>
      <c r="N189" s="1"/>
      <c r="O189" s="1"/>
    </row>
    <row r="190" spans="1:15" ht="12.75" customHeight="1">
      <c r="A190" s="30">
        <v>180</v>
      </c>
      <c r="B190" s="216" t="s">
        <v>360</v>
      </c>
      <c r="C190" s="230">
        <v>628.4</v>
      </c>
      <c r="D190" s="231">
        <v>634.80000000000007</v>
      </c>
      <c r="E190" s="231">
        <v>617.60000000000014</v>
      </c>
      <c r="F190" s="231">
        <v>606.80000000000007</v>
      </c>
      <c r="G190" s="231">
        <v>589.60000000000014</v>
      </c>
      <c r="H190" s="231">
        <v>645.60000000000014</v>
      </c>
      <c r="I190" s="231">
        <v>662.80000000000018</v>
      </c>
      <c r="J190" s="231">
        <v>673.60000000000014</v>
      </c>
      <c r="K190" s="230">
        <v>652</v>
      </c>
      <c r="L190" s="230">
        <v>624</v>
      </c>
      <c r="M190" s="230">
        <v>1.2360599999999999</v>
      </c>
      <c r="N190" s="1"/>
      <c r="O190" s="1"/>
    </row>
    <row r="191" spans="1:15" ht="12.75" customHeight="1">
      <c r="A191" s="30">
        <v>181</v>
      </c>
      <c r="B191" s="216" t="s">
        <v>361</v>
      </c>
      <c r="C191" s="230">
        <v>277.3</v>
      </c>
      <c r="D191" s="231">
        <v>276.59999999999997</v>
      </c>
      <c r="E191" s="231">
        <v>269.19999999999993</v>
      </c>
      <c r="F191" s="231">
        <v>261.09999999999997</v>
      </c>
      <c r="G191" s="231">
        <v>253.69999999999993</v>
      </c>
      <c r="H191" s="231">
        <v>284.69999999999993</v>
      </c>
      <c r="I191" s="231">
        <v>292.09999999999991</v>
      </c>
      <c r="J191" s="231">
        <v>300.19999999999993</v>
      </c>
      <c r="K191" s="230">
        <v>284</v>
      </c>
      <c r="L191" s="230">
        <v>268.5</v>
      </c>
      <c r="M191" s="230">
        <v>4.29643</v>
      </c>
      <c r="N191" s="1"/>
      <c r="O191" s="1"/>
    </row>
    <row r="192" spans="1:15" ht="12.75" customHeight="1">
      <c r="A192" s="30">
        <v>182</v>
      </c>
      <c r="B192" s="216" t="s">
        <v>362</v>
      </c>
      <c r="C192" s="230">
        <v>3303.3</v>
      </c>
      <c r="D192" s="231">
        <v>3294.2666666666664</v>
      </c>
      <c r="E192" s="231">
        <v>3274.0333333333328</v>
      </c>
      <c r="F192" s="231">
        <v>3244.7666666666664</v>
      </c>
      <c r="G192" s="231">
        <v>3224.5333333333328</v>
      </c>
      <c r="H192" s="231">
        <v>3323.5333333333328</v>
      </c>
      <c r="I192" s="231">
        <v>3343.7666666666664</v>
      </c>
      <c r="J192" s="231">
        <v>3373.0333333333328</v>
      </c>
      <c r="K192" s="230">
        <v>3314.5</v>
      </c>
      <c r="L192" s="230">
        <v>3265</v>
      </c>
      <c r="M192" s="230">
        <v>0.92661000000000004</v>
      </c>
      <c r="N192" s="1"/>
      <c r="O192" s="1"/>
    </row>
    <row r="193" spans="1:15" ht="12.75" customHeight="1">
      <c r="A193" s="30">
        <v>183</v>
      </c>
      <c r="B193" s="216" t="s">
        <v>111</v>
      </c>
      <c r="C193" s="230">
        <v>461.4</v>
      </c>
      <c r="D193" s="231">
        <v>462.5</v>
      </c>
      <c r="E193" s="231">
        <v>458.35</v>
      </c>
      <c r="F193" s="231">
        <v>455.3</v>
      </c>
      <c r="G193" s="231">
        <v>451.15000000000003</v>
      </c>
      <c r="H193" s="231">
        <v>465.55</v>
      </c>
      <c r="I193" s="231">
        <v>469.7</v>
      </c>
      <c r="J193" s="231">
        <v>472.75</v>
      </c>
      <c r="K193" s="230">
        <v>466.65</v>
      </c>
      <c r="L193" s="230">
        <v>459.45</v>
      </c>
      <c r="M193" s="230">
        <v>8.2797499999999999</v>
      </c>
      <c r="N193" s="1"/>
      <c r="O193" s="1"/>
    </row>
    <row r="194" spans="1:15" ht="12.75" customHeight="1">
      <c r="A194" s="30">
        <v>184</v>
      </c>
      <c r="B194" s="216" t="s">
        <v>363</v>
      </c>
      <c r="C194" s="230">
        <v>531.70000000000005</v>
      </c>
      <c r="D194" s="231">
        <v>534.1</v>
      </c>
      <c r="E194" s="231">
        <v>527.70000000000005</v>
      </c>
      <c r="F194" s="231">
        <v>523.70000000000005</v>
      </c>
      <c r="G194" s="231">
        <v>517.30000000000007</v>
      </c>
      <c r="H194" s="231">
        <v>538.1</v>
      </c>
      <c r="I194" s="231">
        <v>544.49999999999989</v>
      </c>
      <c r="J194" s="231">
        <v>548.5</v>
      </c>
      <c r="K194" s="230">
        <v>540.5</v>
      </c>
      <c r="L194" s="230">
        <v>530.1</v>
      </c>
      <c r="M194" s="230">
        <v>8.1534999999999993</v>
      </c>
      <c r="N194" s="1"/>
      <c r="O194" s="1"/>
    </row>
    <row r="195" spans="1:15" ht="12.75" customHeight="1">
      <c r="A195" s="30">
        <v>185</v>
      </c>
      <c r="B195" s="216" t="s">
        <v>364</v>
      </c>
      <c r="C195" s="230">
        <v>110.4</v>
      </c>
      <c r="D195" s="231">
        <v>110.05</v>
      </c>
      <c r="E195" s="231">
        <v>108.55</v>
      </c>
      <c r="F195" s="231">
        <v>106.7</v>
      </c>
      <c r="G195" s="231">
        <v>105.2</v>
      </c>
      <c r="H195" s="231">
        <v>111.89999999999999</v>
      </c>
      <c r="I195" s="231">
        <v>113.39999999999999</v>
      </c>
      <c r="J195" s="231">
        <v>115.24999999999999</v>
      </c>
      <c r="K195" s="230">
        <v>111.55</v>
      </c>
      <c r="L195" s="230">
        <v>108.2</v>
      </c>
      <c r="M195" s="230">
        <v>13.979480000000001</v>
      </c>
      <c r="N195" s="1"/>
      <c r="O195" s="1"/>
    </row>
    <row r="196" spans="1:15" ht="12.75" customHeight="1">
      <c r="A196" s="30">
        <v>186</v>
      </c>
      <c r="B196" s="216" t="s">
        <v>365</v>
      </c>
      <c r="C196" s="230">
        <v>125.25</v>
      </c>
      <c r="D196" s="231">
        <v>125.35000000000001</v>
      </c>
      <c r="E196" s="231">
        <v>124.40000000000002</v>
      </c>
      <c r="F196" s="231">
        <v>123.55000000000001</v>
      </c>
      <c r="G196" s="231">
        <v>122.60000000000002</v>
      </c>
      <c r="H196" s="231">
        <v>126.20000000000002</v>
      </c>
      <c r="I196" s="231">
        <v>127.15</v>
      </c>
      <c r="J196" s="231">
        <v>128</v>
      </c>
      <c r="K196" s="230">
        <v>126.3</v>
      </c>
      <c r="L196" s="230">
        <v>124.5</v>
      </c>
      <c r="M196" s="230">
        <v>6.7954800000000004</v>
      </c>
      <c r="N196" s="1"/>
      <c r="O196" s="1"/>
    </row>
    <row r="197" spans="1:15" ht="12.75" customHeight="1">
      <c r="A197" s="30">
        <v>187</v>
      </c>
      <c r="B197" s="216" t="s">
        <v>256</v>
      </c>
      <c r="C197" s="230">
        <v>263.55</v>
      </c>
      <c r="D197" s="231">
        <v>264.05</v>
      </c>
      <c r="E197" s="231">
        <v>261.5</v>
      </c>
      <c r="F197" s="231">
        <v>259.45</v>
      </c>
      <c r="G197" s="231">
        <v>256.89999999999998</v>
      </c>
      <c r="H197" s="231">
        <v>266.10000000000002</v>
      </c>
      <c r="I197" s="231">
        <v>268.65000000000009</v>
      </c>
      <c r="J197" s="231">
        <v>270.70000000000005</v>
      </c>
      <c r="K197" s="230">
        <v>266.60000000000002</v>
      </c>
      <c r="L197" s="230">
        <v>262</v>
      </c>
      <c r="M197" s="230">
        <v>2.5903999999999998</v>
      </c>
      <c r="N197" s="1"/>
      <c r="O197" s="1"/>
    </row>
    <row r="198" spans="1:15" ht="12.75" customHeight="1">
      <c r="A198" s="30">
        <v>188</v>
      </c>
      <c r="B198" s="216" t="s">
        <v>367</v>
      </c>
      <c r="C198" s="230">
        <v>1073.05</v>
      </c>
      <c r="D198" s="231">
        <v>1080.8500000000001</v>
      </c>
      <c r="E198" s="231">
        <v>1047.7000000000003</v>
      </c>
      <c r="F198" s="231">
        <v>1022.3500000000001</v>
      </c>
      <c r="G198" s="231">
        <v>989.20000000000027</v>
      </c>
      <c r="H198" s="231">
        <v>1106.2000000000003</v>
      </c>
      <c r="I198" s="231">
        <v>1139.3500000000004</v>
      </c>
      <c r="J198" s="231">
        <v>1164.7000000000003</v>
      </c>
      <c r="K198" s="230">
        <v>1114</v>
      </c>
      <c r="L198" s="230">
        <v>1055.5</v>
      </c>
      <c r="M198" s="230">
        <v>7.6751100000000001</v>
      </c>
      <c r="N198" s="1"/>
      <c r="O198" s="1"/>
    </row>
    <row r="199" spans="1:15" ht="12.75" customHeight="1">
      <c r="A199" s="30">
        <v>189</v>
      </c>
      <c r="B199" s="216" t="s">
        <v>113</v>
      </c>
      <c r="C199" s="230">
        <v>1037.5</v>
      </c>
      <c r="D199" s="231">
        <v>1038.8499999999999</v>
      </c>
      <c r="E199" s="231">
        <v>1030.4999999999998</v>
      </c>
      <c r="F199" s="231">
        <v>1023.4999999999998</v>
      </c>
      <c r="G199" s="231">
        <v>1015.1499999999996</v>
      </c>
      <c r="H199" s="231">
        <v>1045.8499999999999</v>
      </c>
      <c r="I199" s="231">
        <v>1054.2000000000003</v>
      </c>
      <c r="J199" s="231">
        <v>1061.2</v>
      </c>
      <c r="K199" s="230">
        <v>1047.2</v>
      </c>
      <c r="L199" s="230">
        <v>1031.8499999999999</v>
      </c>
      <c r="M199" s="230">
        <v>30.575600000000001</v>
      </c>
      <c r="N199" s="1"/>
      <c r="O199" s="1"/>
    </row>
    <row r="200" spans="1:15" ht="12.75" customHeight="1">
      <c r="A200" s="30">
        <v>190</v>
      </c>
      <c r="B200" s="216" t="s">
        <v>115</v>
      </c>
      <c r="C200" s="230">
        <v>1774.2</v>
      </c>
      <c r="D200" s="231">
        <v>1771.5833333333333</v>
      </c>
      <c r="E200" s="231">
        <v>1765.1666666666665</v>
      </c>
      <c r="F200" s="231">
        <v>1756.1333333333332</v>
      </c>
      <c r="G200" s="231">
        <v>1749.7166666666665</v>
      </c>
      <c r="H200" s="231">
        <v>1780.6166666666666</v>
      </c>
      <c r="I200" s="231">
        <v>1787.0333333333331</v>
      </c>
      <c r="J200" s="231">
        <v>1796.0666666666666</v>
      </c>
      <c r="K200" s="230">
        <v>1778</v>
      </c>
      <c r="L200" s="230">
        <v>1762.55</v>
      </c>
      <c r="M200" s="230">
        <v>1.92418</v>
      </c>
      <c r="N200" s="1"/>
      <c r="O200" s="1"/>
    </row>
    <row r="201" spans="1:15" ht="12.75" customHeight="1">
      <c r="A201" s="30">
        <v>191</v>
      </c>
      <c r="B201" s="216" t="s">
        <v>116</v>
      </c>
      <c r="C201" s="230">
        <v>1671.9</v>
      </c>
      <c r="D201" s="231">
        <v>1671.9166666666667</v>
      </c>
      <c r="E201" s="231">
        <v>1666.3833333333334</v>
      </c>
      <c r="F201" s="231">
        <v>1660.8666666666668</v>
      </c>
      <c r="G201" s="231">
        <v>1655.3333333333335</v>
      </c>
      <c r="H201" s="231">
        <v>1677.4333333333334</v>
      </c>
      <c r="I201" s="231">
        <v>1682.9666666666667</v>
      </c>
      <c r="J201" s="231">
        <v>1688.4833333333333</v>
      </c>
      <c r="K201" s="230">
        <v>1677.45</v>
      </c>
      <c r="L201" s="230">
        <v>1666.4</v>
      </c>
      <c r="M201" s="230">
        <v>164.61358000000001</v>
      </c>
      <c r="N201" s="1"/>
      <c r="O201" s="1"/>
    </row>
    <row r="202" spans="1:15" ht="12.75" customHeight="1">
      <c r="A202" s="30">
        <v>192</v>
      </c>
      <c r="B202" s="216" t="s">
        <v>117</v>
      </c>
      <c r="C202" s="230">
        <v>530.25</v>
      </c>
      <c r="D202" s="231">
        <v>528.21666666666658</v>
      </c>
      <c r="E202" s="231">
        <v>524.83333333333314</v>
      </c>
      <c r="F202" s="231">
        <v>519.41666666666652</v>
      </c>
      <c r="G202" s="231">
        <v>516.03333333333308</v>
      </c>
      <c r="H202" s="231">
        <v>533.63333333333321</v>
      </c>
      <c r="I202" s="231">
        <v>537.01666666666665</v>
      </c>
      <c r="J202" s="231">
        <v>542.43333333333328</v>
      </c>
      <c r="K202" s="230">
        <v>531.6</v>
      </c>
      <c r="L202" s="230">
        <v>522.79999999999995</v>
      </c>
      <c r="M202" s="230">
        <v>15.61641</v>
      </c>
      <c r="N202" s="1"/>
      <c r="O202" s="1"/>
    </row>
    <row r="203" spans="1:15" ht="12.75" customHeight="1">
      <c r="A203" s="30">
        <v>193</v>
      </c>
      <c r="B203" s="216" t="s">
        <v>368</v>
      </c>
      <c r="C203" s="230">
        <v>61.25</v>
      </c>
      <c r="D203" s="231">
        <v>61.333333333333336</v>
      </c>
      <c r="E203" s="231">
        <v>60.866666666666674</v>
      </c>
      <c r="F203" s="231">
        <v>60.483333333333341</v>
      </c>
      <c r="G203" s="231">
        <v>60.01666666666668</v>
      </c>
      <c r="H203" s="231">
        <v>61.716666666666669</v>
      </c>
      <c r="I203" s="231">
        <v>62.183333333333323</v>
      </c>
      <c r="J203" s="231">
        <v>62.566666666666663</v>
      </c>
      <c r="K203" s="230">
        <v>61.8</v>
      </c>
      <c r="L203" s="230">
        <v>60.95</v>
      </c>
      <c r="M203" s="230">
        <v>18.594080000000002</v>
      </c>
      <c r="N203" s="1"/>
      <c r="O203" s="1"/>
    </row>
    <row r="204" spans="1:15" ht="12.75" customHeight="1">
      <c r="A204" s="30">
        <v>194</v>
      </c>
      <c r="B204" s="216" t="s">
        <v>817</v>
      </c>
      <c r="C204" s="230">
        <v>582.79999999999995</v>
      </c>
      <c r="D204" s="231">
        <v>586.76666666666665</v>
      </c>
      <c r="E204" s="231">
        <v>573.83333333333326</v>
      </c>
      <c r="F204" s="231">
        <v>564.86666666666656</v>
      </c>
      <c r="G204" s="231">
        <v>551.93333333333317</v>
      </c>
      <c r="H204" s="231">
        <v>595.73333333333335</v>
      </c>
      <c r="I204" s="231">
        <v>608.66666666666674</v>
      </c>
      <c r="J204" s="231">
        <v>617.63333333333344</v>
      </c>
      <c r="K204" s="230">
        <v>599.70000000000005</v>
      </c>
      <c r="L204" s="230">
        <v>577.79999999999995</v>
      </c>
      <c r="M204" s="230">
        <v>0.45261000000000001</v>
      </c>
      <c r="N204" s="1"/>
      <c r="O204" s="1"/>
    </row>
    <row r="205" spans="1:15" ht="12.75" customHeight="1">
      <c r="A205" s="30">
        <v>195</v>
      </c>
      <c r="B205" s="216" t="s">
        <v>369</v>
      </c>
      <c r="C205" s="230">
        <v>798.75</v>
      </c>
      <c r="D205" s="231">
        <v>797.38333333333321</v>
      </c>
      <c r="E205" s="231">
        <v>789.9166666666664</v>
      </c>
      <c r="F205" s="231">
        <v>781.08333333333314</v>
      </c>
      <c r="G205" s="231">
        <v>773.61666666666633</v>
      </c>
      <c r="H205" s="231">
        <v>806.21666666666647</v>
      </c>
      <c r="I205" s="231">
        <v>813.68333333333317</v>
      </c>
      <c r="J205" s="231">
        <v>822.51666666666654</v>
      </c>
      <c r="K205" s="230">
        <v>804.85</v>
      </c>
      <c r="L205" s="230">
        <v>788.55</v>
      </c>
      <c r="M205" s="230">
        <v>1.0980099999999999</v>
      </c>
      <c r="N205" s="1"/>
      <c r="O205" s="1"/>
    </row>
    <row r="206" spans="1:15" ht="12.75" customHeight="1">
      <c r="A206" s="30">
        <v>196</v>
      </c>
      <c r="B206" s="216" t="s">
        <v>370</v>
      </c>
      <c r="C206" s="230">
        <v>847.65</v>
      </c>
      <c r="D206" s="231">
        <v>851.38333333333321</v>
      </c>
      <c r="E206" s="231">
        <v>841.81666666666638</v>
      </c>
      <c r="F206" s="231">
        <v>835.98333333333312</v>
      </c>
      <c r="G206" s="231">
        <v>826.41666666666629</v>
      </c>
      <c r="H206" s="231">
        <v>857.21666666666647</v>
      </c>
      <c r="I206" s="231">
        <v>866.7833333333333</v>
      </c>
      <c r="J206" s="231">
        <v>872.61666666666656</v>
      </c>
      <c r="K206" s="230">
        <v>860.95</v>
      </c>
      <c r="L206" s="230">
        <v>845.55</v>
      </c>
      <c r="M206" s="230">
        <v>5.8529999999999999E-2</v>
      </c>
      <c r="N206" s="1"/>
      <c r="O206" s="1"/>
    </row>
    <row r="207" spans="1:15" ht="12.75" customHeight="1">
      <c r="A207" s="30">
        <v>197</v>
      </c>
      <c r="B207" s="216" t="s">
        <v>112</v>
      </c>
      <c r="C207" s="230">
        <v>1205.8499999999999</v>
      </c>
      <c r="D207" s="231">
        <v>1210.8500000000001</v>
      </c>
      <c r="E207" s="231">
        <v>1196.7000000000003</v>
      </c>
      <c r="F207" s="231">
        <v>1187.5500000000002</v>
      </c>
      <c r="G207" s="231">
        <v>1173.4000000000003</v>
      </c>
      <c r="H207" s="231">
        <v>1220.0000000000002</v>
      </c>
      <c r="I207" s="231">
        <v>1234.1500000000003</v>
      </c>
      <c r="J207" s="231">
        <v>1243.3000000000002</v>
      </c>
      <c r="K207" s="230">
        <v>1225</v>
      </c>
      <c r="L207" s="230">
        <v>1201.7</v>
      </c>
      <c r="M207" s="230">
        <v>5.7238699999999998</v>
      </c>
      <c r="N207" s="1"/>
      <c r="O207" s="1"/>
    </row>
    <row r="208" spans="1:15" ht="12.75" customHeight="1">
      <c r="A208" s="30">
        <v>198</v>
      </c>
      <c r="B208" s="216" t="s">
        <v>118</v>
      </c>
      <c r="C208" s="230">
        <v>2448.5500000000002</v>
      </c>
      <c r="D208" s="231">
        <v>2447.5499999999997</v>
      </c>
      <c r="E208" s="231">
        <v>2432.8499999999995</v>
      </c>
      <c r="F208" s="231">
        <v>2417.1499999999996</v>
      </c>
      <c r="G208" s="231">
        <v>2402.4499999999994</v>
      </c>
      <c r="H208" s="231">
        <v>2463.2499999999995</v>
      </c>
      <c r="I208" s="231">
        <v>2477.9499999999994</v>
      </c>
      <c r="J208" s="231">
        <v>2493.6499999999996</v>
      </c>
      <c r="K208" s="230">
        <v>2462.25</v>
      </c>
      <c r="L208" s="230">
        <v>2431.85</v>
      </c>
      <c r="M208" s="230">
        <v>3.1531400000000001</v>
      </c>
      <c r="N208" s="1"/>
      <c r="O208" s="1"/>
    </row>
    <row r="209" spans="1:15" ht="12.75" customHeight="1">
      <c r="A209" s="30">
        <v>199</v>
      </c>
      <c r="B209" s="216" t="s">
        <v>765</v>
      </c>
      <c r="C209" s="230">
        <v>291.05</v>
      </c>
      <c r="D209" s="231">
        <v>292.08333333333331</v>
      </c>
      <c r="E209" s="231">
        <v>288.66666666666663</v>
      </c>
      <c r="F209" s="231">
        <v>286.2833333333333</v>
      </c>
      <c r="G209" s="231">
        <v>282.86666666666662</v>
      </c>
      <c r="H209" s="231">
        <v>294.46666666666664</v>
      </c>
      <c r="I209" s="231">
        <v>297.88333333333327</v>
      </c>
      <c r="J209" s="231">
        <v>300.26666666666665</v>
      </c>
      <c r="K209" s="230">
        <v>295.5</v>
      </c>
      <c r="L209" s="230">
        <v>289.7</v>
      </c>
      <c r="M209" s="230">
        <v>1.4934400000000001</v>
      </c>
      <c r="N209" s="1"/>
      <c r="O209" s="1"/>
    </row>
    <row r="210" spans="1:15" ht="12.75" customHeight="1">
      <c r="A210" s="30">
        <v>200</v>
      </c>
      <c r="B210" s="216" t="s">
        <v>120</v>
      </c>
      <c r="C210" s="230">
        <v>429.85</v>
      </c>
      <c r="D210" s="231">
        <v>431.2</v>
      </c>
      <c r="E210" s="231">
        <v>426.7</v>
      </c>
      <c r="F210" s="231">
        <v>423.55</v>
      </c>
      <c r="G210" s="231">
        <v>419.05</v>
      </c>
      <c r="H210" s="231">
        <v>434.34999999999997</v>
      </c>
      <c r="I210" s="231">
        <v>438.84999999999997</v>
      </c>
      <c r="J210" s="231">
        <v>441.99999999999994</v>
      </c>
      <c r="K210" s="230">
        <v>435.7</v>
      </c>
      <c r="L210" s="230">
        <v>428.05</v>
      </c>
      <c r="M210" s="230">
        <v>38.301180000000002</v>
      </c>
      <c r="N210" s="1"/>
      <c r="O210" s="1"/>
    </row>
    <row r="211" spans="1:15" ht="12.75" customHeight="1">
      <c r="A211" s="30">
        <v>201</v>
      </c>
      <c r="B211" s="216" t="s">
        <v>772</v>
      </c>
      <c r="C211" s="230">
        <v>1038.5</v>
      </c>
      <c r="D211" s="231">
        <v>1040.1833333333334</v>
      </c>
      <c r="E211" s="231">
        <v>1026.3166666666668</v>
      </c>
      <c r="F211" s="231">
        <v>1014.1333333333334</v>
      </c>
      <c r="G211" s="231">
        <v>1000.2666666666669</v>
      </c>
      <c r="H211" s="231">
        <v>1052.3666666666668</v>
      </c>
      <c r="I211" s="231">
        <v>1066.2333333333336</v>
      </c>
      <c r="J211" s="231">
        <v>1078.4166666666667</v>
      </c>
      <c r="K211" s="230">
        <v>1054.05</v>
      </c>
      <c r="L211" s="230">
        <v>1028</v>
      </c>
      <c r="M211" s="230">
        <v>0.18343999999999999</v>
      </c>
      <c r="N211" s="1"/>
      <c r="O211" s="1"/>
    </row>
    <row r="212" spans="1:15" ht="12.75" customHeight="1">
      <c r="A212" s="30">
        <v>202</v>
      </c>
      <c r="B212" s="216" t="s">
        <v>257</v>
      </c>
      <c r="C212" s="230">
        <v>2776.15</v>
      </c>
      <c r="D212" s="231">
        <v>2794.0166666666664</v>
      </c>
      <c r="E212" s="231">
        <v>2750.6833333333329</v>
      </c>
      <c r="F212" s="231">
        <v>2725.2166666666667</v>
      </c>
      <c r="G212" s="231">
        <v>2681.8833333333332</v>
      </c>
      <c r="H212" s="231">
        <v>2819.4833333333327</v>
      </c>
      <c r="I212" s="231">
        <v>2862.8166666666666</v>
      </c>
      <c r="J212" s="231">
        <v>2888.2833333333324</v>
      </c>
      <c r="K212" s="230">
        <v>2837.35</v>
      </c>
      <c r="L212" s="230">
        <v>2768.55</v>
      </c>
      <c r="M212" s="230">
        <v>6.4666899999999998</v>
      </c>
      <c r="N212" s="1"/>
      <c r="O212" s="1"/>
    </row>
    <row r="213" spans="1:15" ht="12.75" customHeight="1">
      <c r="A213" s="30">
        <v>203</v>
      </c>
      <c r="B213" s="216" t="s">
        <v>372</v>
      </c>
      <c r="C213" s="230">
        <v>101.1</v>
      </c>
      <c r="D213" s="231">
        <v>101.23333333333335</v>
      </c>
      <c r="E213" s="231">
        <v>100.26666666666669</v>
      </c>
      <c r="F213" s="231">
        <v>99.433333333333351</v>
      </c>
      <c r="G213" s="231">
        <v>98.466666666666697</v>
      </c>
      <c r="H213" s="231">
        <v>102.06666666666669</v>
      </c>
      <c r="I213" s="231">
        <v>103.03333333333333</v>
      </c>
      <c r="J213" s="231">
        <v>103.86666666666669</v>
      </c>
      <c r="K213" s="230">
        <v>102.2</v>
      </c>
      <c r="L213" s="230">
        <v>100.4</v>
      </c>
      <c r="M213" s="230">
        <v>18.968630000000001</v>
      </c>
      <c r="N213" s="1"/>
      <c r="O213" s="1"/>
    </row>
    <row r="214" spans="1:15" ht="12.75" customHeight="1">
      <c r="A214" s="30">
        <v>204</v>
      </c>
      <c r="B214" s="216" t="s">
        <v>121</v>
      </c>
      <c r="C214" s="230">
        <v>239.7</v>
      </c>
      <c r="D214" s="231">
        <v>240.35</v>
      </c>
      <c r="E214" s="231">
        <v>237.2</v>
      </c>
      <c r="F214" s="231">
        <v>234.7</v>
      </c>
      <c r="G214" s="231">
        <v>231.54999999999998</v>
      </c>
      <c r="H214" s="231">
        <v>242.85</v>
      </c>
      <c r="I214" s="231">
        <v>246.00000000000003</v>
      </c>
      <c r="J214" s="231">
        <v>248.5</v>
      </c>
      <c r="K214" s="230">
        <v>243.5</v>
      </c>
      <c r="L214" s="230">
        <v>237.85</v>
      </c>
      <c r="M214" s="230">
        <v>35.000729999999997</v>
      </c>
      <c r="N214" s="1"/>
      <c r="O214" s="1"/>
    </row>
    <row r="215" spans="1:15" ht="12.75" customHeight="1">
      <c r="A215" s="30">
        <v>205</v>
      </c>
      <c r="B215" s="216" t="s">
        <v>122</v>
      </c>
      <c r="C215" s="230">
        <v>2492.6</v>
      </c>
      <c r="D215" s="231">
        <v>2501.6666666666665</v>
      </c>
      <c r="E215" s="231">
        <v>2470.9333333333329</v>
      </c>
      <c r="F215" s="231">
        <v>2449.2666666666664</v>
      </c>
      <c r="G215" s="231">
        <v>2418.5333333333328</v>
      </c>
      <c r="H215" s="231">
        <v>2523.333333333333</v>
      </c>
      <c r="I215" s="231">
        <v>2554.0666666666666</v>
      </c>
      <c r="J215" s="231">
        <v>2575.7333333333331</v>
      </c>
      <c r="K215" s="230">
        <v>2532.4</v>
      </c>
      <c r="L215" s="230">
        <v>2480</v>
      </c>
      <c r="M215" s="230">
        <v>14.013640000000001</v>
      </c>
      <c r="N215" s="1"/>
      <c r="O215" s="1"/>
    </row>
    <row r="216" spans="1:15" ht="12.75" customHeight="1">
      <c r="A216" s="30">
        <v>206</v>
      </c>
      <c r="B216" s="216" t="s">
        <v>258</v>
      </c>
      <c r="C216" s="230">
        <v>327.55</v>
      </c>
      <c r="D216" s="231">
        <v>327.0333333333333</v>
      </c>
      <c r="E216" s="231">
        <v>325.56666666666661</v>
      </c>
      <c r="F216" s="231">
        <v>323.58333333333331</v>
      </c>
      <c r="G216" s="231">
        <v>322.11666666666662</v>
      </c>
      <c r="H216" s="231">
        <v>329.01666666666659</v>
      </c>
      <c r="I216" s="231">
        <v>330.48333333333329</v>
      </c>
      <c r="J216" s="231">
        <v>332.46666666666658</v>
      </c>
      <c r="K216" s="230">
        <v>328.5</v>
      </c>
      <c r="L216" s="230">
        <v>325.05</v>
      </c>
      <c r="M216" s="230">
        <v>7.9427399999999997</v>
      </c>
      <c r="N216" s="1"/>
      <c r="O216" s="1"/>
    </row>
    <row r="217" spans="1:15" ht="12.75" customHeight="1">
      <c r="A217" s="30">
        <v>207</v>
      </c>
      <c r="B217" s="216" t="s">
        <v>286</v>
      </c>
      <c r="C217" s="230">
        <v>3197.75</v>
      </c>
      <c r="D217" s="231">
        <v>3159.4</v>
      </c>
      <c r="E217" s="231">
        <v>3091.9</v>
      </c>
      <c r="F217" s="231">
        <v>2986.05</v>
      </c>
      <c r="G217" s="231">
        <v>2918.55</v>
      </c>
      <c r="H217" s="231">
        <v>3265.25</v>
      </c>
      <c r="I217" s="231">
        <v>3332.75</v>
      </c>
      <c r="J217" s="231">
        <v>3438.6</v>
      </c>
      <c r="K217" s="230">
        <v>3226.9</v>
      </c>
      <c r="L217" s="230">
        <v>3053.55</v>
      </c>
      <c r="M217" s="230">
        <v>0.36153999999999997</v>
      </c>
      <c r="N217" s="1"/>
      <c r="O217" s="1"/>
    </row>
    <row r="218" spans="1:15" ht="12.75" customHeight="1">
      <c r="A218" s="30">
        <v>208</v>
      </c>
      <c r="B218" s="216" t="s">
        <v>773</v>
      </c>
      <c r="C218" s="230">
        <v>725.85</v>
      </c>
      <c r="D218" s="231">
        <v>721.61666666666667</v>
      </c>
      <c r="E218" s="231">
        <v>713.33333333333337</v>
      </c>
      <c r="F218" s="231">
        <v>700.81666666666672</v>
      </c>
      <c r="G218" s="231">
        <v>692.53333333333342</v>
      </c>
      <c r="H218" s="231">
        <v>734.13333333333333</v>
      </c>
      <c r="I218" s="231">
        <v>742.41666666666663</v>
      </c>
      <c r="J218" s="231">
        <v>754.93333333333328</v>
      </c>
      <c r="K218" s="230">
        <v>729.9</v>
      </c>
      <c r="L218" s="230">
        <v>709.1</v>
      </c>
      <c r="M218" s="230">
        <v>0.55613999999999997</v>
      </c>
      <c r="N218" s="1"/>
      <c r="O218" s="1"/>
    </row>
    <row r="219" spans="1:15" ht="12.75" customHeight="1">
      <c r="A219" s="30">
        <v>209</v>
      </c>
      <c r="B219" s="216" t="s">
        <v>373</v>
      </c>
      <c r="C219" s="230">
        <v>36331.199999999997</v>
      </c>
      <c r="D219" s="231">
        <v>36110.400000000001</v>
      </c>
      <c r="E219" s="231">
        <v>35620.800000000003</v>
      </c>
      <c r="F219" s="231">
        <v>34910.400000000001</v>
      </c>
      <c r="G219" s="231">
        <v>34420.800000000003</v>
      </c>
      <c r="H219" s="231">
        <v>36820.800000000003</v>
      </c>
      <c r="I219" s="231">
        <v>37310.399999999994</v>
      </c>
      <c r="J219" s="231">
        <v>38020.800000000003</v>
      </c>
      <c r="K219" s="230">
        <v>36600</v>
      </c>
      <c r="L219" s="230">
        <v>35400</v>
      </c>
      <c r="M219" s="230">
        <v>4.8320000000000002E-2</v>
      </c>
      <c r="N219" s="1"/>
      <c r="O219" s="1"/>
    </row>
    <row r="220" spans="1:15" ht="12.75" customHeight="1">
      <c r="A220" s="30">
        <v>210</v>
      </c>
      <c r="B220" s="216" t="s">
        <v>374</v>
      </c>
      <c r="C220" s="230">
        <v>45.25</v>
      </c>
      <c r="D220" s="231">
        <v>45.550000000000004</v>
      </c>
      <c r="E220" s="231">
        <v>44.800000000000011</v>
      </c>
      <c r="F220" s="231">
        <v>44.350000000000009</v>
      </c>
      <c r="G220" s="231">
        <v>43.600000000000016</v>
      </c>
      <c r="H220" s="231">
        <v>46.000000000000007</v>
      </c>
      <c r="I220" s="231">
        <v>46.749999999999993</v>
      </c>
      <c r="J220" s="231">
        <v>47.2</v>
      </c>
      <c r="K220" s="230">
        <v>46.3</v>
      </c>
      <c r="L220" s="230">
        <v>45.1</v>
      </c>
      <c r="M220" s="230">
        <v>16.859269999999999</v>
      </c>
      <c r="N220" s="1"/>
      <c r="O220" s="1"/>
    </row>
    <row r="221" spans="1:15" ht="12.75" customHeight="1">
      <c r="A221" s="30">
        <v>211</v>
      </c>
      <c r="B221" s="216" t="s">
        <v>114</v>
      </c>
      <c r="C221" s="230">
        <v>2743</v>
      </c>
      <c r="D221" s="231">
        <v>2743.3666666666668</v>
      </c>
      <c r="E221" s="231">
        <v>2730.1833333333334</v>
      </c>
      <c r="F221" s="231">
        <v>2717.3666666666668</v>
      </c>
      <c r="G221" s="231">
        <v>2704.1833333333334</v>
      </c>
      <c r="H221" s="231">
        <v>2756.1833333333334</v>
      </c>
      <c r="I221" s="231">
        <v>2769.3666666666668</v>
      </c>
      <c r="J221" s="231">
        <v>2782.1833333333334</v>
      </c>
      <c r="K221" s="230">
        <v>2756.55</v>
      </c>
      <c r="L221" s="230">
        <v>2730.55</v>
      </c>
      <c r="M221" s="230">
        <v>25.018930000000001</v>
      </c>
      <c r="N221" s="1"/>
      <c r="O221" s="1"/>
    </row>
    <row r="222" spans="1:15" ht="12.75" customHeight="1">
      <c r="A222" s="30">
        <v>212</v>
      </c>
      <c r="B222" s="216" t="s">
        <v>124</v>
      </c>
      <c r="C222" s="230">
        <v>894.4</v>
      </c>
      <c r="D222" s="231">
        <v>894.29999999999984</v>
      </c>
      <c r="E222" s="231">
        <v>889.29999999999973</v>
      </c>
      <c r="F222" s="231">
        <v>884.19999999999993</v>
      </c>
      <c r="G222" s="231">
        <v>879.19999999999982</v>
      </c>
      <c r="H222" s="231">
        <v>899.39999999999964</v>
      </c>
      <c r="I222" s="231">
        <v>904.39999999999986</v>
      </c>
      <c r="J222" s="231">
        <v>909.49999999999955</v>
      </c>
      <c r="K222" s="230">
        <v>899.3</v>
      </c>
      <c r="L222" s="230">
        <v>889.2</v>
      </c>
      <c r="M222" s="230">
        <v>169.99919</v>
      </c>
      <c r="N222" s="1"/>
      <c r="O222" s="1"/>
    </row>
    <row r="223" spans="1:15" ht="12.75" customHeight="1">
      <c r="A223" s="30">
        <v>213</v>
      </c>
      <c r="B223" s="216" t="s">
        <v>125</v>
      </c>
      <c r="C223" s="230">
        <v>1076.25</v>
      </c>
      <c r="D223" s="231">
        <v>1076.2</v>
      </c>
      <c r="E223" s="231">
        <v>1061.4000000000001</v>
      </c>
      <c r="F223" s="231">
        <v>1046.55</v>
      </c>
      <c r="G223" s="231">
        <v>1031.75</v>
      </c>
      <c r="H223" s="231">
        <v>1091.0500000000002</v>
      </c>
      <c r="I223" s="231">
        <v>1105.8499999999999</v>
      </c>
      <c r="J223" s="231">
        <v>1120.7000000000003</v>
      </c>
      <c r="K223" s="230">
        <v>1091</v>
      </c>
      <c r="L223" s="230">
        <v>1061.3499999999999</v>
      </c>
      <c r="M223" s="230">
        <v>6.6632899999999999</v>
      </c>
      <c r="N223" s="1"/>
      <c r="O223" s="1"/>
    </row>
    <row r="224" spans="1:15" ht="12.75" customHeight="1">
      <c r="A224" s="30">
        <v>214</v>
      </c>
      <c r="B224" s="216" t="s">
        <v>126</v>
      </c>
      <c r="C224" s="230">
        <v>455.7</v>
      </c>
      <c r="D224" s="231">
        <v>452.73333333333335</v>
      </c>
      <c r="E224" s="231">
        <v>444.4666666666667</v>
      </c>
      <c r="F224" s="231">
        <v>433.23333333333335</v>
      </c>
      <c r="G224" s="231">
        <v>424.9666666666667</v>
      </c>
      <c r="H224" s="231">
        <v>463.9666666666667</v>
      </c>
      <c r="I224" s="231">
        <v>472.23333333333335</v>
      </c>
      <c r="J224" s="231">
        <v>483.4666666666667</v>
      </c>
      <c r="K224" s="230">
        <v>461</v>
      </c>
      <c r="L224" s="230">
        <v>441.5</v>
      </c>
      <c r="M224" s="230">
        <v>43.220399999999998</v>
      </c>
      <c r="N224" s="1"/>
      <c r="O224" s="1"/>
    </row>
    <row r="225" spans="1:15" ht="12.75" customHeight="1">
      <c r="A225" s="30">
        <v>215</v>
      </c>
      <c r="B225" s="216" t="s">
        <v>259</v>
      </c>
      <c r="C225" s="230">
        <v>439.95</v>
      </c>
      <c r="D225" s="231">
        <v>440.2166666666667</v>
      </c>
      <c r="E225" s="231">
        <v>431.73333333333341</v>
      </c>
      <c r="F225" s="231">
        <v>423.51666666666671</v>
      </c>
      <c r="G225" s="231">
        <v>415.03333333333342</v>
      </c>
      <c r="H225" s="231">
        <v>448.43333333333339</v>
      </c>
      <c r="I225" s="231">
        <v>456.91666666666674</v>
      </c>
      <c r="J225" s="231">
        <v>465.13333333333338</v>
      </c>
      <c r="K225" s="230">
        <v>448.7</v>
      </c>
      <c r="L225" s="230">
        <v>432</v>
      </c>
      <c r="M225" s="230">
        <v>10.23179</v>
      </c>
      <c r="N225" s="1"/>
      <c r="O225" s="1"/>
    </row>
    <row r="226" spans="1:15" ht="12.75" customHeight="1">
      <c r="A226" s="30">
        <v>216</v>
      </c>
      <c r="B226" s="216" t="s">
        <v>376</v>
      </c>
      <c r="C226" s="230">
        <v>52.6</v>
      </c>
      <c r="D226" s="231">
        <v>52.683333333333337</v>
      </c>
      <c r="E226" s="231">
        <v>52.116666666666674</v>
      </c>
      <c r="F226" s="231">
        <v>51.63333333333334</v>
      </c>
      <c r="G226" s="231">
        <v>51.066666666666677</v>
      </c>
      <c r="H226" s="231">
        <v>53.166666666666671</v>
      </c>
      <c r="I226" s="231">
        <v>53.733333333333334</v>
      </c>
      <c r="J226" s="231">
        <v>54.216666666666669</v>
      </c>
      <c r="K226" s="230">
        <v>53.25</v>
      </c>
      <c r="L226" s="230">
        <v>52.2</v>
      </c>
      <c r="M226" s="230">
        <v>51.598179999999999</v>
      </c>
      <c r="N226" s="1"/>
      <c r="O226" s="1"/>
    </row>
    <row r="227" spans="1:15" ht="12.75" customHeight="1">
      <c r="A227" s="30">
        <v>217</v>
      </c>
      <c r="B227" s="216" t="s">
        <v>128</v>
      </c>
      <c r="C227" s="230">
        <v>56.4</v>
      </c>
      <c r="D227" s="231">
        <v>56.633333333333326</v>
      </c>
      <c r="E227" s="231">
        <v>55.816666666666649</v>
      </c>
      <c r="F227" s="231">
        <v>55.23333333333332</v>
      </c>
      <c r="G227" s="231">
        <v>54.416666666666643</v>
      </c>
      <c r="H227" s="231">
        <v>57.216666666666654</v>
      </c>
      <c r="I227" s="231">
        <v>58.033333333333331</v>
      </c>
      <c r="J227" s="231">
        <v>58.61666666666666</v>
      </c>
      <c r="K227" s="230">
        <v>57.45</v>
      </c>
      <c r="L227" s="230">
        <v>56.05</v>
      </c>
      <c r="M227" s="230">
        <v>334.69015999999999</v>
      </c>
      <c r="N227" s="1"/>
      <c r="O227" s="1"/>
    </row>
    <row r="228" spans="1:15" ht="12.75" customHeight="1">
      <c r="A228" s="30">
        <v>218</v>
      </c>
      <c r="B228" s="216" t="s">
        <v>377</v>
      </c>
      <c r="C228" s="230">
        <v>81.5</v>
      </c>
      <c r="D228" s="231">
        <v>81.600000000000009</v>
      </c>
      <c r="E228" s="231">
        <v>80.40000000000002</v>
      </c>
      <c r="F228" s="231">
        <v>79.300000000000011</v>
      </c>
      <c r="G228" s="231">
        <v>78.100000000000023</v>
      </c>
      <c r="H228" s="231">
        <v>82.700000000000017</v>
      </c>
      <c r="I228" s="231">
        <v>83.9</v>
      </c>
      <c r="J228" s="231">
        <v>85.000000000000014</v>
      </c>
      <c r="K228" s="230">
        <v>82.8</v>
      </c>
      <c r="L228" s="230">
        <v>80.5</v>
      </c>
      <c r="M228" s="230">
        <v>60.294930000000001</v>
      </c>
      <c r="N228" s="1"/>
      <c r="O228" s="1"/>
    </row>
    <row r="229" spans="1:15" ht="12.75" customHeight="1">
      <c r="A229" s="30">
        <v>219</v>
      </c>
      <c r="B229" s="216" t="s">
        <v>378</v>
      </c>
      <c r="C229" s="230">
        <v>850.8</v>
      </c>
      <c r="D229" s="231">
        <v>855.18333333333339</v>
      </c>
      <c r="E229" s="231">
        <v>841.61666666666679</v>
      </c>
      <c r="F229" s="231">
        <v>832.43333333333339</v>
      </c>
      <c r="G229" s="231">
        <v>818.86666666666679</v>
      </c>
      <c r="H229" s="231">
        <v>864.36666666666679</v>
      </c>
      <c r="I229" s="231">
        <v>877.93333333333339</v>
      </c>
      <c r="J229" s="231">
        <v>887.11666666666679</v>
      </c>
      <c r="K229" s="230">
        <v>868.75</v>
      </c>
      <c r="L229" s="230">
        <v>846</v>
      </c>
      <c r="M229" s="230">
        <v>0.26669999999999999</v>
      </c>
      <c r="N229" s="1"/>
      <c r="O229" s="1"/>
    </row>
    <row r="230" spans="1:15" ht="12.75" customHeight="1">
      <c r="A230" s="30">
        <v>220</v>
      </c>
      <c r="B230" s="216" t="s">
        <v>379</v>
      </c>
      <c r="C230" s="230">
        <v>460.05</v>
      </c>
      <c r="D230" s="231">
        <v>461.68333333333339</v>
      </c>
      <c r="E230" s="231">
        <v>455.46666666666681</v>
      </c>
      <c r="F230" s="231">
        <v>450.88333333333344</v>
      </c>
      <c r="G230" s="231">
        <v>444.66666666666686</v>
      </c>
      <c r="H230" s="231">
        <v>466.26666666666677</v>
      </c>
      <c r="I230" s="231">
        <v>472.48333333333335</v>
      </c>
      <c r="J230" s="231">
        <v>477.06666666666672</v>
      </c>
      <c r="K230" s="230">
        <v>467.9</v>
      </c>
      <c r="L230" s="230">
        <v>457.1</v>
      </c>
      <c r="M230" s="230">
        <v>3.8399200000000002</v>
      </c>
      <c r="N230" s="1"/>
      <c r="O230" s="1"/>
    </row>
    <row r="231" spans="1:15" ht="12.75" customHeight="1">
      <c r="A231" s="30">
        <v>221</v>
      </c>
      <c r="B231" s="216" t="s">
        <v>380</v>
      </c>
      <c r="C231" s="230">
        <v>26.2</v>
      </c>
      <c r="D231" s="231">
        <v>26.399999999999995</v>
      </c>
      <c r="E231" s="231">
        <v>25.949999999999989</v>
      </c>
      <c r="F231" s="231">
        <v>25.699999999999992</v>
      </c>
      <c r="G231" s="231">
        <v>25.249999999999986</v>
      </c>
      <c r="H231" s="231">
        <v>26.649999999999991</v>
      </c>
      <c r="I231" s="231">
        <v>27.1</v>
      </c>
      <c r="J231" s="231">
        <v>27.349999999999994</v>
      </c>
      <c r="K231" s="230">
        <v>26.85</v>
      </c>
      <c r="L231" s="230">
        <v>26.15</v>
      </c>
      <c r="M231" s="230">
        <v>68.312280000000001</v>
      </c>
      <c r="N231" s="1"/>
      <c r="O231" s="1"/>
    </row>
    <row r="232" spans="1:15" ht="12.75" customHeight="1">
      <c r="A232" s="30">
        <v>222</v>
      </c>
      <c r="B232" s="216" t="s">
        <v>137</v>
      </c>
      <c r="C232" s="230">
        <v>400.3</v>
      </c>
      <c r="D232" s="231">
        <v>400.2166666666667</v>
      </c>
      <c r="E232" s="231">
        <v>397.78333333333342</v>
      </c>
      <c r="F232" s="231">
        <v>395.26666666666671</v>
      </c>
      <c r="G232" s="231">
        <v>392.83333333333343</v>
      </c>
      <c r="H232" s="231">
        <v>402.73333333333341</v>
      </c>
      <c r="I232" s="231">
        <v>405.16666666666669</v>
      </c>
      <c r="J232" s="231">
        <v>407.68333333333339</v>
      </c>
      <c r="K232" s="230">
        <v>402.65</v>
      </c>
      <c r="L232" s="230">
        <v>397.7</v>
      </c>
      <c r="M232" s="230">
        <v>66.677809999999994</v>
      </c>
      <c r="N232" s="1"/>
      <c r="O232" s="1"/>
    </row>
    <row r="233" spans="1:15" ht="12.75" customHeight="1">
      <c r="A233" s="30">
        <v>223</v>
      </c>
      <c r="B233" s="216" t="s">
        <v>382</v>
      </c>
      <c r="C233" s="230">
        <v>93.6</v>
      </c>
      <c r="D233" s="231">
        <v>93.850000000000009</v>
      </c>
      <c r="E233" s="231">
        <v>92.750000000000014</v>
      </c>
      <c r="F233" s="231">
        <v>91.9</v>
      </c>
      <c r="G233" s="231">
        <v>90.800000000000011</v>
      </c>
      <c r="H233" s="231">
        <v>94.700000000000017</v>
      </c>
      <c r="I233" s="231">
        <v>95.800000000000011</v>
      </c>
      <c r="J233" s="231">
        <v>96.65000000000002</v>
      </c>
      <c r="K233" s="230">
        <v>94.95</v>
      </c>
      <c r="L233" s="230">
        <v>93</v>
      </c>
      <c r="M233" s="230">
        <v>1.67604</v>
      </c>
      <c r="N233" s="1"/>
      <c r="O233" s="1"/>
    </row>
    <row r="234" spans="1:15" ht="12.75" customHeight="1">
      <c r="A234" s="30">
        <v>224</v>
      </c>
      <c r="B234" s="216" t="s">
        <v>383</v>
      </c>
      <c r="C234" s="230">
        <v>183.25</v>
      </c>
      <c r="D234" s="231">
        <v>184.41666666666666</v>
      </c>
      <c r="E234" s="231">
        <v>181.0333333333333</v>
      </c>
      <c r="F234" s="231">
        <v>178.81666666666663</v>
      </c>
      <c r="G234" s="231">
        <v>175.43333333333328</v>
      </c>
      <c r="H234" s="231">
        <v>186.63333333333333</v>
      </c>
      <c r="I234" s="231">
        <v>190.01666666666671</v>
      </c>
      <c r="J234" s="231">
        <v>192.23333333333335</v>
      </c>
      <c r="K234" s="230">
        <v>187.8</v>
      </c>
      <c r="L234" s="230">
        <v>182.2</v>
      </c>
      <c r="M234" s="230">
        <v>18.818000000000001</v>
      </c>
      <c r="N234" s="1"/>
      <c r="O234" s="1"/>
    </row>
    <row r="235" spans="1:15" ht="12.75" customHeight="1">
      <c r="A235" s="30">
        <v>225</v>
      </c>
      <c r="B235" s="216" t="s">
        <v>123</v>
      </c>
      <c r="C235" s="230">
        <v>103.15</v>
      </c>
      <c r="D235" s="231">
        <v>102.89999999999999</v>
      </c>
      <c r="E235" s="231">
        <v>101.94999999999999</v>
      </c>
      <c r="F235" s="231">
        <v>100.75</v>
      </c>
      <c r="G235" s="231">
        <v>99.8</v>
      </c>
      <c r="H235" s="231">
        <v>104.09999999999998</v>
      </c>
      <c r="I235" s="231">
        <v>105.05</v>
      </c>
      <c r="J235" s="231">
        <v>106.24999999999997</v>
      </c>
      <c r="K235" s="230">
        <v>103.85</v>
      </c>
      <c r="L235" s="230">
        <v>101.7</v>
      </c>
      <c r="M235" s="230">
        <v>55.09478</v>
      </c>
      <c r="N235" s="1"/>
      <c r="O235" s="1"/>
    </row>
    <row r="236" spans="1:15" ht="12.75" customHeight="1">
      <c r="A236" s="30">
        <v>226</v>
      </c>
      <c r="B236" s="216" t="s">
        <v>384</v>
      </c>
      <c r="C236" s="230">
        <v>59.45</v>
      </c>
      <c r="D236" s="231">
        <v>59.183333333333337</v>
      </c>
      <c r="E236" s="231">
        <v>57.766666666666673</v>
      </c>
      <c r="F236" s="231">
        <v>56.083333333333336</v>
      </c>
      <c r="G236" s="231">
        <v>54.666666666666671</v>
      </c>
      <c r="H236" s="231">
        <v>60.866666666666674</v>
      </c>
      <c r="I236" s="231">
        <v>62.283333333333331</v>
      </c>
      <c r="J236" s="231">
        <v>63.966666666666676</v>
      </c>
      <c r="K236" s="230">
        <v>60.6</v>
      </c>
      <c r="L236" s="230">
        <v>57.5</v>
      </c>
      <c r="M236" s="230">
        <v>130.31693000000001</v>
      </c>
      <c r="N236" s="1"/>
      <c r="O236" s="1"/>
    </row>
    <row r="237" spans="1:15" ht="12.75" customHeight="1">
      <c r="A237" s="30">
        <v>227</v>
      </c>
      <c r="B237" s="216" t="s">
        <v>260</v>
      </c>
      <c r="C237" s="230">
        <v>5408.2</v>
      </c>
      <c r="D237" s="231">
        <v>5430.55</v>
      </c>
      <c r="E237" s="231">
        <v>5377.9000000000005</v>
      </c>
      <c r="F237" s="231">
        <v>5347.6</v>
      </c>
      <c r="G237" s="231">
        <v>5294.9500000000007</v>
      </c>
      <c r="H237" s="231">
        <v>5460.85</v>
      </c>
      <c r="I237" s="231">
        <v>5513.5</v>
      </c>
      <c r="J237" s="231">
        <v>5543.8</v>
      </c>
      <c r="K237" s="230">
        <v>5483.2</v>
      </c>
      <c r="L237" s="230">
        <v>5400.25</v>
      </c>
      <c r="M237" s="230">
        <v>0.79622999999999999</v>
      </c>
      <c r="N237" s="1"/>
      <c r="O237" s="1"/>
    </row>
    <row r="238" spans="1:15" ht="12.75" customHeight="1">
      <c r="A238" s="30">
        <v>228</v>
      </c>
      <c r="B238" s="216" t="s">
        <v>385</v>
      </c>
      <c r="C238" s="230">
        <v>306.39999999999998</v>
      </c>
      <c r="D238" s="231">
        <v>310.60000000000002</v>
      </c>
      <c r="E238" s="231">
        <v>299.90000000000003</v>
      </c>
      <c r="F238" s="231">
        <v>293.40000000000003</v>
      </c>
      <c r="G238" s="231">
        <v>282.70000000000005</v>
      </c>
      <c r="H238" s="231">
        <v>317.10000000000002</v>
      </c>
      <c r="I238" s="231">
        <v>327.80000000000007</v>
      </c>
      <c r="J238" s="231">
        <v>334.3</v>
      </c>
      <c r="K238" s="230">
        <v>321.3</v>
      </c>
      <c r="L238" s="230">
        <v>304.10000000000002</v>
      </c>
      <c r="M238" s="230">
        <v>16.576499999999999</v>
      </c>
      <c r="N238" s="1"/>
      <c r="O238" s="1"/>
    </row>
    <row r="239" spans="1:15" ht="12.75" customHeight="1">
      <c r="A239" s="30">
        <v>229</v>
      </c>
      <c r="B239" s="216" t="s">
        <v>386</v>
      </c>
      <c r="C239" s="230">
        <v>153.85</v>
      </c>
      <c r="D239" s="231">
        <v>153.53333333333333</v>
      </c>
      <c r="E239" s="231">
        <v>151.91666666666666</v>
      </c>
      <c r="F239" s="231">
        <v>149.98333333333332</v>
      </c>
      <c r="G239" s="231">
        <v>148.36666666666665</v>
      </c>
      <c r="H239" s="231">
        <v>155.46666666666667</v>
      </c>
      <c r="I239" s="231">
        <v>157.08333333333334</v>
      </c>
      <c r="J239" s="231">
        <v>159.01666666666668</v>
      </c>
      <c r="K239" s="230">
        <v>155.15</v>
      </c>
      <c r="L239" s="230">
        <v>151.6</v>
      </c>
      <c r="M239" s="230">
        <v>36.116259999999997</v>
      </c>
      <c r="N239" s="1"/>
      <c r="O239" s="1"/>
    </row>
    <row r="240" spans="1:15" ht="12.75" customHeight="1">
      <c r="A240" s="30">
        <v>230</v>
      </c>
      <c r="B240" s="216" t="s">
        <v>130</v>
      </c>
      <c r="C240" s="230">
        <v>335.1</v>
      </c>
      <c r="D240" s="231">
        <v>333.65000000000003</v>
      </c>
      <c r="E240" s="231">
        <v>331.05000000000007</v>
      </c>
      <c r="F240" s="231">
        <v>327.00000000000006</v>
      </c>
      <c r="G240" s="231">
        <v>324.40000000000009</v>
      </c>
      <c r="H240" s="231">
        <v>337.70000000000005</v>
      </c>
      <c r="I240" s="231">
        <v>340.30000000000007</v>
      </c>
      <c r="J240" s="231">
        <v>344.35</v>
      </c>
      <c r="K240" s="230">
        <v>336.25</v>
      </c>
      <c r="L240" s="230">
        <v>329.6</v>
      </c>
      <c r="M240" s="230">
        <v>29.03755</v>
      </c>
      <c r="N240" s="1"/>
      <c r="O240" s="1"/>
    </row>
    <row r="241" spans="1:15" ht="12.75" customHeight="1">
      <c r="A241" s="30">
        <v>231</v>
      </c>
      <c r="B241" s="216" t="s">
        <v>135</v>
      </c>
      <c r="C241" s="230">
        <v>78.2</v>
      </c>
      <c r="D241" s="231">
        <v>78.466666666666669</v>
      </c>
      <c r="E241" s="231">
        <v>77.833333333333343</v>
      </c>
      <c r="F241" s="231">
        <v>77.466666666666669</v>
      </c>
      <c r="G241" s="231">
        <v>76.833333333333343</v>
      </c>
      <c r="H241" s="231">
        <v>78.833333333333343</v>
      </c>
      <c r="I241" s="231">
        <v>79.466666666666669</v>
      </c>
      <c r="J241" s="231">
        <v>79.833333333333343</v>
      </c>
      <c r="K241" s="230">
        <v>79.099999999999994</v>
      </c>
      <c r="L241" s="230">
        <v>78.099999999999994</v>
      </c>
      <c r="M241" s="230">
        <v>77.893770000000004</v>
      </c>
      <c r="N241" s="1"/>
      <c r="O241" s="1"/>
    </row>
    <row r="242" spans="1:15" ht="12.75" customHeight="1">
      <c r="A242" s="30">
        <v>232</v>
      </c>
      <c r="B242" s="216" t="s">
        <v>387</v>
      </c>
      <c r="C242" s="230">
        <v>23.85</v>
      </c>
      <c r="D242" s="231">
        <v>23.916666666666668</v>
      </c>
      <c r="E242" s="231">
        <v>23.633333333333336</v>
      </c>
      <c r="F242" s="231">
        <v>23.416666666666668</v>
      </c>
      <c r="G242" s="231">
        <v>23.133333333333336</v>
      </c>
      <c r="H242" s="231">
        <v>24.133333333333336</v>
      </c>
      <c r="I242" s="231">
        <v>24.416666666666668</v>
      </c>
      <c r="J242" s="231">
        <v>24.633333333333336</v>
      </c>
      <c r="K242" s="230">
        <v>24.2</v>
      </c>
      <c r="L242" s="230">
        <v>23.7</v>
      </c>
      <c r="M242" s="230">
        <v>64.919960000000003</v>
      </c>
      <c r="N242" s="1"/>
      <c r="O242" s="1"/>
    </row>
    <row r="243" spans="1:15" ht="12.75" customHeight="1">
      <c r="A243" s="30">
        <v>233</v>
      </c>
      <c r="B243" s="216" t="s">
        <v>136</v>
      </c>
      <c r="C243" s="230">
        <v>601.75</v>
      </c>
      <c r="D243" s="231">
        <v>603.55000000000007</v>
      </c>
      <c r="E243" s="231">
        <v>597.20000000000016</v>
      </c>
      <c r="F243" s="231">
        <v>592.65000000000009</v>
      </c>
      <c r="G243" s="231">
        <v>586.30000000000018</v>
      </c>
      <c r="H243" s="231">
        <v>608.10000000000014</v>
      </c>
      <c r="I243" s="231">
        <v>614.45000000000005</v>
      </c>
      <c r="J243" s="231">
        <v>619.00000000000011</v>
      </c>
      <c r="K243" s="230">
        <v>609.9</v>
      </c>
      <c r="L243" s="230">
        <v>599</v>
      </c>
      <c r="M243" s="230">
        <v>6.9828200000000002</v>
      </c>
      <c r="N243" s="1"/>
      <c r="O243" s="1"/>
    </row>
    <row r="244" spans="1:15" ht="12.75" customHeight="1">
      <c r="A244" s="30">
        <v>234</v>
      </c>
      <c r="B244" s="216" t="s">
        <v>768</v>
      </c>
      <c r="C244" s="230">
        <v>28.2</v>
      </c>
      <c r="D244" s="231">
        <v>28.116666666666664</v>
      </c>
      <c r="E244" s="231">
        <v>27.883333333333326</v>
      </c>
      <c r="F244" s="231">
        <v>27.566666666666663</v>
      </c>
      <c r="G244" s="231">
        <v>27.333333333333325</v>
      </c>
      <c r="H244" s="231">
        <v>28.433333333333326</v>
      </c>
      <c r="I244" s="231">
        <v>28.666666666666668</v>
      </c>
      <c r="J244" s="231">
        <v>28.983333333333327</v>
      </c>
      <c r="K244" s="230">
        <v>28.35</v>
      </c>
      <c r="L244" s="230">
        <v>27.8</v>
      </c>
      <c r="M244" s="230">
        <v>211.80929</v>
      </c>
      <c r="N244" s="1"/>
      <c r="O244" s="1"/>
    </row>
    <row r="245" spans="1:15" ht="12.75" customHeight="1">
      <c r="A245" s="30">
        <v>235</v>
      </c>
      <c r="B245" s="216" t="s">
        <v>774</v>
      </c>
      <c r="C245" s="230">
        <v>1135.95</v>
      </c>
      <c r="D245" s="231">
        <v>1137.7666666666667</v>
      </c>
      <c r="E245" s="231">
        <v>1078.5333333333333</v>
      </c>
      <c r="F245" s="231">
        <v>1021.1166666666666</v>
      </c>
      <c r="G245" s="231">
        <v>961.88333333333321</v>
      </c>
      <c r="H245" s="231">
        <v>1195.1833333333334</v>
      </c>
      <c r="I245" s="231">
        <v>1254.4166666666665</v>
      </c>
      <c r="J245" s="231">
        <v>1311.8333333333335</v>
      </c>
      <c r="K245" s="230">
        <v>1197</v>
      </c>
      <c r="L245" s="230">
        <v>1080.3499999999999</v>
      </c>
      <c r="M245" s="230">
        <v>18.238910000000001</v>
      </c>
      <c r="N245" s="1"/>
      <c r="O245" s="1"/>
    </row>
    <row r="246" spans="1:15" ht="12.75" customHeight="1">
      <c r="A246" s="30">
        <v>236</v>
      </c>
      <c r="B246" s="216" t="s">
        <v>388</v>
      </c>
      <c r="C246" s="230">
        <v>313</v>
      </c>
      <c r="D246" s="231">
        <v>314.81666666666666</v>
      </c>
      <c r="E246" s="231">
        <v>310.18333333333334</v>
      </c>
      <c r="F246" s="231">
        <v>307.36666666666667</v>
      </c>
      <c r="G246" s="231">
        <v>302.73333333333335</v>
      </c>
      <c r="H246" s="231">
        <v>317.63333333333333</v>
      </c>
      <c r="I246" s="231">
        <v>322.26666666666665</v>
      </c>
      <c r="J246" s="231">
        <v>325.08333333333331</v>
      </c>
      <c r="K246" s="230">
        <v>319.45</v>
      </c>
      <c r="L246" s="230">
        <v>312</v>
      </c>
      <c r="M246" s="230">
        <v>0.69969999999999999</v>
      </c>
      <c r="N246" s="1"/>
      <c r="O246" s="1"/>
    </row>
    <row r="247" spans="1:15" ht="12.75" customHeight="1">
      <c r="A247" s="30">
        <v>237</v>
      </c>
      <c r="B247" s="216" t="s">
        <v>129</v>
      </c>
      <c r="C247" s="230">
        <v>488.05</v>
      </c>
      <c r="D247" s="231">
        <v>487.63333333333338</v>
      </c>
      <c r="E247" s="231">
        <v>485.31666666666678</v>
      </c>
      <c r="F247" s="231">
        <v>482.58333333333337</v>
      </c>
      <c r="G247" s="231">
        <v>480.26666666666677</v>
      </c>
      <c r="H247" s="231">
        <v>490.36666666666679</v>
      </c>
      <c r="I247" s="231">
        <v>492.68333333333339</v>
      </c>
      <c r="J247" s="231">
        <v>495.4166666666668</v>
      </c>
      <c r="K247" s="230">
        <v>489.95</v>
      </c>
      <c r="L247" s="230">
        <v>484.9</v>
      </c>
      <c r="M247" s="230">
        <v>9.3986300000000007</v>
      </c>
      <c r="N247" s="1"/>
      <c r="O247" s="1"/>
    </row>
    <row r="248" spans="1:15" ht="12.75" customHeight="1">
      <c r="A248" s="30">
        <v>238</v>
      </c>
      <c r="B248" s="216" t="s">
        <v>133</v>
      </c>
      <c r="C248" s="230">
        <v>137.69999999999999</v>
      </c>
      <c r="D248" s="231">
        <v>137.38333333333335</v>
      </c>
      <c r="E248" s="231">
        <v>136.1166666666667</v>
      </c>
      <c r="F248" s="231">
        <v>134.53333333333336</v>
      </c>
      <c r="G248" s="231">
        <v>133.26666666666671</v>
      </c>
      <c r="H248" s="231">
        <v>138.9666666666667</v>
      </c>
      <c r="I248" s="231">
        <v>140.23333333333335</v>
      </c>
      <c r="J248" s="231">
        <v>141.81666666666669</v>
      </c>
      <c r="K248" s="230">
        <v>138.65</v>
      </c>
      <c r="L248" s="230">
        <v>135.80000000000001</v>
      </c>
      <c r="M248" s="230">
        <v>27.10999</v>
      </c>
      <c r="N248" s="1"/>
      <c r="O248" s="1"/>
    </row>
    <row r="249" spans="1:15" ht="12.75" customHeight="1">
      <c r="A249" s="30">
        <v>239</v>
      </c>
      <c r="B249" s="216" t="s">
        <v>132</v>
      </c>
      <c r="C249" s="230">
        <v>1126.2</v>
      </c>
      <c r="D249" s="231">
        <v>1123.3833333333334</v>
      </c>
      <c r="E249" s="231">
        <v>1115.2166666666669</v>
      </c>
      <c r="F249" s="231">
        <v>1104.2333333333336</v>
      </c>
      <c r="G249" s="231">
        <v>1096.0666666666671</v>
      </c>
      <c r="H249" s="231">
        <v>1134.3666666666668</v>
      </c>
      <c r="I249" s="231">
        <v>1142.5333333333333</v>
      </c>
      <c r="J249" s="231">
        <v>1153.5166666666667</v>
      </c>
      <c r="K249" s="230">
        <v>1131.55</v>
      </c>
      <c r="L249" s="230">
        <v>1112.4000000000001</v>
      </c>
      <c r="M249" s="230">
        <v>25.305969999999999</v>
      </c>
      <c r="N249" s="1"/>
      <c r="O249" s="1"/>
    </row>
    <row r="250" spans="1:15" ht="12.75" customHeight="1">
      <c r="A250" s="30">
        <v>240</v>
      </c>
      <c r="B250" s="216" t="s">
        <v>389</v>
      </c>
      <c r="C250" s="230">
        <v>13.65</v>
      </c>
      <c r="D250" s="231">
        <v>13.700000000000001</v>
      </c>
      <c r="E250" s="231">
        <v>13.550000000000002</v>
      </c>
      <c r="F250" s="231">
        <v>13.450000000000001</v>
      </c>
      <c r="G250" s="231">
        <v>13.300000000000002</v>
      </c>
      <c r="H250" s="231">
        <v>13.800000000000002</v>
      </c>
      <c r="I250" s="231">
        <v>13.950000000000001</v>
      </c>
      <c r="J250" s="231">
        <v>14.050000000000002</v>
      </c>
      <c r="K250" s="230">
        <v>13.85</v>
      </c>
      <c r="L250" s="230">
        <v>13.6</v>
      </c>
      <c r="M250" s="230">
        <v>28.743860000000002</v>
      </c>
      <c r="N250" s="1"/>
      <c r="O250" s="1"/>
    </row>
    <row r="251" spans="1:15" ht="12.75" customHeight="1">
      <c r="A251" s="30">
        <v>241</v>
      </c>
      <c r="B251" s="216" t="s">
        <v>162</v>
      </c>
      <c r="C251" s="230">
        <v>3606.7</v>
      </c>
      <c r="D251" s="231">
        <v>3620.8166666666671</v>
      </c>
      <c r="E251" s="231">
        <v>3584.9333333333343</v>
      </c>
      <c r="F251" s="231">
        <v>3563.1666666666674</v>
      </c>
      <c r="G251" s="231">
        <v>3527.2833333333347</v>
      </c>
      <c r="H251" s="231">
        <v>3642.5833333333339</v>
      </c>
      <c r="I251" s="231">
        <v>3678.4666666666662</v>
      </c>
      <c r="J251" s="231">
        <v>3700.2333333333336</v>
      </c>
      <c r="K251" s="230">
        <v>3656.7</v>
      </c>
      <c r="L251" s="230">
        <v>3599.05</v>
      </c>
      <c r="M251" s="230">
        <v>2.10995</v>
      </c>
      <c r="N251" s="1"/>
      <c r="O251" s="1"/>
    </row>
    <row r="252" spans="1:15" ht="12.75" customHeight="1">
      <c r="A252" s="30">
        <v>242</v>
      </c>
      <c r="B252" s="216" t="s">
        <v>134</v>
      </c>
      <c r="C252" s="230">
        <v>1223.4000000000001</v>
      </c>
      <c r="D252" s="231">
        <v>1227.55</v>
      </c>
      <c r="E252" s="231">
        <v>1217.25</v>
      </c>
      <c r="F252" s="231">
        <v>1211.1000000000001</v>
      </c>
      <c r="G252" s="231">
        <v>1200.8000000000002</v>
      </c>
      <c r="H252" s="231">
        <v>1233.6999999999998</v>
      </c>
      <c r="I252" s="231">
        <v>1243.9999999999995</v>
      </c>
      <c r="J252" s="231">
        <v>1250.1499999999996</v>
      </c>
      <c r="K252" s="230">
        <v>1237.8499999999999</v>
      </c>
      <c r="L252" s="230">
        <v>1221.4000000000001</v>
      </c>
      <c r="M252" s="230">
        <v>86.212490000000003</v>
      </c>
      <c r="N252" s="1"/>
      <c r="O252" s="1"/>
    </row>
    <row r="253" spans="1:15" ht="12.75" customHeight="1">
      <c r="A253" s="30">
        <v>243</v>
      </c>
      <c r="B253" s="216" t="s">
        <v>390</v>
      </c>
      <c r="C253" s="230">
        <v>426.8</v>
      </c>
      <c r="D253" s="231">
        <v>429.13333333333338</v>
      </c>
      <c r="E253" s="231">
        <v>423.26666666666677</v>
      </c>
      <c r="F253" s="231">
        <v>419.73333333333341</v>
      </c>
      <c r="G253" s="231">
        <v>413.86666666666679</v>
      </c>
      <c r="H253" s="231">
        <v>432.66666666666674</v>
      </c>
      <c r="I253" s="231">
        <v>438.53333333333342</v>
      </c>
      <c r="J253" s="231">
        <v>442.06666666666672</v>
      </c>
      <c r="K253" s="230">
        <v>435</v>
      </c>
      <c r="L253" s="230">
        <v>425.6</v>
      </c>
      <c r="M253" s="230">
        <v>1.5787800000000001</v>
      </c>
      <c r="N253" s="1"/>
      <c r="O253" s="1"/>
    </row>
    <row r="254" spans="1:15" ht="12.75" customHeight="1">
      <c r="A254" s="30">
        <v>244</v>
      </c>
      <c r="B254" s="216" t="s">
        <v>131</v>
      </c>
      <c r="C254" s="230">
        <v>1990.35</v>
      </c>
      <c r="D254" s="231">
        <v>1982.5166666666667</v>
      </c>
      <c r="E254" s="231">
        <v>1970.3333333333333</v>
      </c>
      <c r="F254" s="231">
        <v>1950.3166666666666</v>
      </c>
      <c r="G254" s="231">
        <v>1938.1333333333332</v>
      </c>
      <c r="H254" s="231">
        <v>2002.5333333333333</v>
      </c>
      <c r="I254" s="231">
        <v>2014.7166666666667</v>
      </c>
      <c r="J254" s="231">
        <v>2034.7333333333333</v>
      </c>
      <c r="K254" s="230">
        <v>1994.7</v>
      </c>
      <c r="L254" s="230">
        <v>1962.5</v>
      </c>
      <c r="M254" s="230">
        <v>3.9199700000000002</v>
      </c>
      <c r="N254" s="1"/>
      <c r="O254" s="1"/>
    </row>
    <row r="255" spans="1:15" ht="12.75" customHeight="1">
      <c r="A255" s="30">
        <v>245</v>
      </c>
      <c r="B255" s="216" t="s">
        <v>261</v>
      </c>
      <c r="C255" s="230">
        <v>830.75</v>
      </c>
      <c r="D255" s="231">
        <v>830.66666666666663</v>
      </c>
      <c r="E255" s="231">
        <v>821.38333333333321</v>
      </c>
      <c r="F255" s="231">
        <v>812.01666666666654</v>
      </c>
      <c r="G255" s="231">
        <v>802.73333333333312</v>
      </c>
      <c r="H255" s="231">
        <v>840.0333333333333</v>
      </c>
      <c r="I255" s="231">
        <v>849.31666666666683</v>
      </c>
      <c r="J255" s="231">
        <v>858.68333333333339</v>
      </c>
      <c r="K255" s="230">
        <v>839.95</v>
      </c>
      <c r="L255" s="230">
        <v>821.3</v>
      </c>
      <c r="M255" s="230">
        <v>11.115320000000001</v>
      </c>
      <c r="N255" s="1"/>
      <c r="O255" s="1"/>
    </row>
    <row r="256" spans="1:15" ht="12.75" customHeight="1">
      <c r="A256" s="30">
        <v>246</v>
      </c>
      <c r="B256" s="216" t="s">
        <v>391</v>
      </c>
      <c r="C256" s="230">
        <v>2110.15</v>
      </c>
      <c r="D256" s="231">
        <v>2117.3833333333332</v>
      </c>
      <c r="E256" s="231">
        <v>2087.7666666666664</v>
      </c>
      <c r="F256" s="231">
        <v>2065.3833333333332</v>
      </c>
      <c r="G256" s="231">
        <v>2035.7666666666664</v>
      </c>
      <c r="H256" s="231">
        <v>2139.7666666666664</v>
      </c>
      <c r="I256" s="231">
        <v>2169.3833333333332</v>
      </c>
      <c r="J256" s="231">
        <v>2191.7666666666664</v>
      </c>
      <c r="K256" s="230">
        <v>2147</v>
      </c>
      <c r="L256" s="230">
        <v>2095</v>
      </c>
      <c r="M256" s="230">
        <v>0.88636000000000004</v>
      </c>
      <c r="N256" s="1"/>
      <c r="O256" s="1"/>
    </row>
    <row r="257" spans="1:15" ht="12.75" customHeight="1">
      <c r="A257" s="30">
        <v>247</v>
      </c>
      <c r="B257" s="216" t="s">
        <v>392</v>
      </c>
      <c r="C257" s="230">
        <v>2943.75</v>
      </c>
      <c r="D257" s="231">
        <v>2966.5666666666671</v>
      </c>
      <c r="E257" s="231">
        <v>2903.233333333334</v>
      </c>
      <c r="F257" s="231">
        <v>2862.7166666666672</v>
      </c>
      <c r="G257" s="231">
        <v>2799.3833333333341</v>
      </c>
      <c r="H257" s="231">
        <v>3007.0833333333339</v>
      </c>
      <c r="I257" s="231">
        <v>3070.416666666667</v>
      </c>
      <c r="J257" s="231">
        <v>3110.9333333333338</v>
      </c>
      <c r="K257" s="230">
        <v>3029.9</v>
      </c>
      <c r="L257" s="230">
        <v>2926.05</v>
      </c>
      <c r="M257" s="230">
        <v>0.46643000000000001</v>
      </c>
      <c r="N257" s="1"/>
      <c r="O257" s="1"/>
    </row>
    <row r="258" spans="1:15" ht="12.75" customHeight="1">
      <c r="A258" s="30">
        <v>248</v>
      </c>
      <c r="B258" s="216" t="s">
        <v>852</v>
      </c>
      <c r="C258" s="230">
        <v>807.95</v>
      </c>
      <c r="D258" s="231">
        <v>806.75</v>
      </c>
      <c r="E258" s="231">
        <v>793.25</v>
      </c>
      <c r="F258" s="231">
        <v>778.55</v>
      </c>
      <c r="G258" s="231">
        <v>765.05</v>
      </c>
      <c r="H258" s="231">
        <v>821.45</v>
      </c>
      <c r="I258" s="231">
        <v>834.95</v>
      </c>
      <c r="J258" s="231">
        <v>849.65000000000009</v>
      </c>
      <c r="K258" s="230">
        <v>820.25</v>
      </c>
      <c r="L258" s="230">
        <v>792.05</v>
      </c>
      <c r="M258" s="230">
        <v>8.1743299999999994</v>
      </c>
      <c r="N258" s="1"/>
      <c r="O258" s="1"/>
    </row>
    <row r="259" spans="1:15" ht="12.75" customHeight="1">
      <c r="A259" s="30">
        <v>249</v>
      </c>
      <c r="B259" s="216" t="s">
        <v>393</v>
      </c>
      <c r="C259" s="230">
        <v>769.45</v>
      </c>
      <c r="D259" s="231">
        <v>773.61666666666667</v>
      </c>
      <c r="E259" s="231">
        <v>761.83333333333337</v>
      </c>
      <c r="F259" s="231">
        <v>754.2166666666667</v>
      </c>
      <c r="G259" s="231">
        <v>742.43333333333339</v>
      </c>
      <c r="H259" s="231">
        <v>781.23333333333335</v>
      </c>
      <c r="I259" s="231">
        <v>793.01666666666665</v>
      </c>
      <c r="J259" s="231">
        <v>800.63333333333333</v>
      </c>
      <c r="K259" s="230">
        <v>785.4</v>
      </c>
      <c r="L259" s="230">
        <v>766</v>
      </c>
      <c r="M259" s="230">
        <v>1.6482600000000001</v>
      </c>
      <c r="N259" s="1"/>
      <c r="O259" s="1"/>
    </row>
    <row r="260" spans="1:15" ht="12.75" customHeight="1">
      <c r="A260" s="30">
        <v>250</v>
      </c>
      <c r="B260" s="216" t="s">
        <v>394</v>
      </c>
      <c r="C260" s="230">
        <v>369.55</v>
      </c>
      <c r="D260" s="231">
        <v>371.7166666666667</v>
      </c>
      <c r="E260" s="231">
        <v>366.73333333333341</v>
      </c>
      <c r="F260" s="231">
        <v>363.91666666666669</v>
      </c>
      <c r="G260" s="231">
        <v>358.93333333333339</v>
      </c>
      <c r="H260" s="231">
        <v>374.53333333333342</v>
      </c>
      <c r="I260" s="231">
        <v>379.51666666666677</v>
      </c>
      <c r="J260" s="231">
        <v>382.33333333333343</v>
      </c>
      <c r="K260" s="230">
        <v>376.7</v>
      </c>
      <c r="L260" s="230">
        <v>368.9</v>
      </c>
      <c r="M260" s="230">
        <v>2.3013599999999999</v>
      </c>
      <c r="N260" s="1"/>
      <c r="O260" s="1"/>
    </row>
    <row r="261" spans="1:15" ht="12.75" customHeight="1">
      <c r="A261" s="30">
        <v>251</v>
      </c>
      <c r="B261" s="216" t="s">
        <v>395</v>
      </c>
      <c r="C261" s="230">
        <v>61.9</v>
      </c>
      <c r="D261" s="231">
        <v>62.416666666666664</v>
      </c>
      <c r="E261" s="231">
        <v>61.18333333333333</v>
      </c>
      <c r="F261" s="231">
        <v>60.466666666666669</v>
      </c>
      <c r="G261" s="231">
        <v>59.233333333333334</v>
      </c>
      <c r="H261" s="231">
        <v>63.133333333333326</v>
      </c>
      <c r="I261" s="231">
        <v>64.36666666666666</v>
      </c>
      <c r="J261" s="231">
        <v>65.083333333333314</v>
      </c>
      <c r="K261" s="230">
        <v>63.65</v>
      </c>
      <c r="L261" s="230">
        <v>61.7</v>
      </c>
      <c r="M261" s="230">
        <v>9.2883200000000006</v>
      </c>
      <c r="N261" s="1"/>
      <c r="O261" s="1"/>
    </row>
    <row r="262" spans="1:15" ht="12.75" customHeight="1">
      <c r="A262" s="30">
        <v>252</v>
      </c>
      <c r="B262" s="216" t="s">
        <v>262</v>
      </c>
      <c r="C262" s="230">
        <v>259.45</v>
      </c>
      <c r="D262" s="231">
        <v>256.34999999999997</v>
      </c>
      <c r="E262" s="231">
        <v>250.79999999999995</v>
      </c>
      <c r="F262" s="231">
        <v>242.14999999999998</v>
      </c>
      <c r="G262" s="231">
        <v>236.59999999999997</v>
      </c>
      <c r="H262" s="231">
        <v>264.99999999999994</v>
      </c>
      <c r="I262" s="231">
        <v>270.55</v>
      </c>
      <c r="J262" s="231">
        <v>279.19999999999993</v>
      </c>
      <c r="K262" s="230">
        <v>261.89999999999998</v>
      </c>
      <c r="L262" s="230">
        <v>247.7</v>
      </c>
      <c r="M262" s="230">
        <v>31.03454</v>
      </c>
      <c r="N262" s="1"/>
      <c r="O262" s="1"/>
    </row>
    <row r="263" spans="1:15" ht="12.75" customHeight="1">
      <c r="A263" s="30">
        <v>253</v>
      </c>
      <c r="B263" s="216" t="s">
        <v>139</v>
      </c>
      <c r="C263" s="230">
        <v>715.8</v>
      </c>
      <c r="D263" s="231">
        <v>718.5</v>
      </c>
      <c r="E263" s="231">
        <v>710</v>
      </c>
      <c r="F263" s="231">
        <v>704.2</v>
      </c>
      <c r="G263" s="231">
        <v>695.7</v>
      </c>
      <c r="H263" s="231">
        <v>724.3</v>
      </c>
      <c r="I263" s="231">
        <v>732.8</v>
      </c>
      <c r="J263" s="231">
        <v>738.59999999999991</v>
      </c>
      <c r="K263" s="230">
        <v>727</v>
      </c>
      <c r="L263" s="230">
        <v>712.7</v>
      </c>
      <c r="M263" s="230">
        <v>10.339</v>
      </c>
      <c r="N263" s="1"/>
      <c r="O263" s="1"/>
    </row>
    <row r="264" spans="1:15" ht="12.75" customHeight="1">
      <c r="A264" s="30">
        <v>254</v>
      </c>
      <c r="B264" s="216" t="s">
        <v>396</v>
      </c>
      <c r="C264" s="230">
        <v>100.4</v>
      </c>
      <c r="D264" s="231">
        <v>100.45</v>
      </c>
      <c r="E264" s="231">
        <v>100</v>
      </c>
      <c r="F264" s="231">
        <v>99.6</v>
      </c>
      <c r="G264" s="231">
        <v>99.149999999999991</v>
      </c>
      <c r="H264" s="231">
        <v>100.85000000000001</v>
      </c>
      <c r="I264" s="231">
        <v>101.30000000000003</v>
      </c>
      <c r="J264" s="231">
        <v>101.70000000000002</v>
      </c>
      <c r="K264" s="230">
        <v>100.9</v>
      </c>
      <c r="L264" s="230">
        <v>100.05</v>
      </c>
      <c r="M264" s="230">
        <v>1.1594800000000001</v>
      </c>
      <c r="N264" s="1"/>
      <c r="O264" s="1"/>
    </row>
    <row r="265" spans="1:15" ht="12.75" customHeight="1">
      <c r="A265" s="30">
        <v>255</v>
      </c>
      <c r="B265" s="216" t="s">
        <v>397</v>
      </c>
      <c r="C265" s="230">
        <v>265.14999999999998</v>
      </c>
      <c r="D265" s="231">
        <v>263.90000000000003</v>
      </c>
      <c r="E265" s="231">
        <v>260.25000000000006</v>
      </c>
      <c r="F265" s="231">
        <v>255.35000000000002</v>
      </c>
      <c r="G265" s="231">
        <v>251.70000000000005</v>
      </c>
      <c r="H265" s="231">
        <v>268.80000000000007</v>
      </c>
      <c r="I265" s="231">
        <v>272.45000000000005</v>
      </c>
      <c r="J265" s="231">
        <v>277.35000000000008</v>
      </c>
      <c r="K265" s="230">
        <v>267.55</v>
      </c>
      <c r="L265" s="230">
        <v>259</v>
      </c>
      <c r="M265" s="230">
        <v>6.1169399999999996</v>
      </c>
      <c r="N265" s="1"/>
      <c r="O265" s="1"/>
    </row>
    <row r="266" spans="1:15" ht="12.75" customHeight="1">
      <c r="A266" s="30">
        <v>256</v>
      </c>
      <c r="B266" s="216" t="s">
        <v>138</v>
      </c>
      <c r="C266" s="230">
        <v>584.54999999999995</v>
      </c>
      <c r="D266" s="231">
        <v>584.11666666666667</v>
      </c>
      <c r="E266" s="231">
        <v>579.23333333333335</v>
      </c>
      <c r="F266" s="231">
        <v>573.91666666666663</v>
      </c>
      <c r="G266" s="231">
        <v>569.0333333333333</v>
      </c>
      <c r="H266" s="231">
        <v>589.43333333333339</v>
      </c>
      <c r="I266" s="231">
        <v>594.31666666666683</v>
      </c>
      <c r="J266" s="231">
        <v>599.63333333333344</v>
      </c>
      <c r="K266" s="230">
        <v>589</v>
      </c>
      <c r="L266" s="230">
        <v>578.79999999999995</v>
      </c>
      <c r="M266" s="230">
        <v>12.40024</v>
      </c>
      <c r="N266" s="1"/>
      <c r="O266" s="1"/>
    </row>
    <row r="267" spans="1:15" ht="12.75" customHeight="1">
      <c r="A267" s="30">
        <v>257</v>
      </c>
      <c r="B267" s="216" t="s">
        <v>140</v>
      </c>
      <c r="C267" s="230">
        <v>438.2</v>
      </c>
      <c r="D267" s="231">
        <v>438.93333333333334</v>
      </c>
      <c r="E267" s="231">
        <v>433.91666666666669</v>
      </c>
      <c r="F267" s="231">
        <v>429.63333333333333</v>
      </c>
      <c r="G267" s="231">
        <v>424.61666666666667</v>
      </c>
      <c r="H267" s="231">
        <v>443.2166666666667</v>
      </c>
      <c r="I267" s="231">
        <v>448.23333333333335</v>
      </c>
      <c r="J267" s="231">
        <v>452.51666666666671</v>
      </c>
      <c r="K267" s="230">
        <v>443.95</v>
      </c>
      <c r="L267" s="230">
        <v>434.65</v>
      </c>
      <c r="M267" s="230">
        <v>11.291410000000001</v>
      </c>
      <c r="N267" s="1"/>
      <c r="O267" s="1"/>
    </row>
    <row r="268" spans="1:15" ht="12.75" customHeight="1">
      <c r="A268" s="30">
        <v>258</v>
      </c>
      <c r="B268" s="216" t="s">
        <v>775</v>
      </c>
      <c r="C268" s="230">
        <v>406.3</v>
      </c>
      <c r="D268" s="231">
        <v>405.16666666666669</v>
      </c>
      <c r="E268" s="231">
        <v>400.13333333333338</v>
      </c>
      <c r="F268" s="231">
        <v>393.9666666666667</v>
      </c>
      <c r="G268" s="231">
        <v>388.93333333333339</v>
      </c>
      <c r="H268" s="231">
        <v>411.33333333333337</v>
      </c>
      <c r="I268" s="231">
        <v>416.36666666666667</v>
      </c>
      <c r="J268" s="231">
        <v>422.53333333333336</v>
      </c>
      <c r="K268" s="230">
        <v>410.2</v>
      </c>
      <c r="L268" s="230">
        <v>399</v>
      </c>
      <c r="M268" s="230">
        <v>3.1524999999999999</v>
      </c>
      <c r="N268" s="1"/>
      <c r="O268" s="1"/>
    </row>
    <row r="269" spans="1:15" ht="12.75" customHeight="1">
      <c r="A269" s="30">
        <v>259</v>
      </c>
      <c r="B269" s="216" t="s">
        <v>776</v>
      </c>
      <c r="C269" s="230">
        <v>311.60000000000002</v>
      </c>
      <c r="D269" s="231">
        <v>309.91666666666669</v>
      </c>
      <c r="E269" s="231">
        <v>307.18333333333339</v>
      </c>
      <c r="F269" s="231">
        <v>302.76666666666671</v>
      </c>
      <c r="G269" s="231">
        <v>300.03333333333342</v>
      </c>
      <c r="H269" s="231">
        <v>314.33333333333337</v>
      </c>
      <c r="I269" s="231">
        <v>317.06666666666661</v>
      </c>
      <c r="J269" s="231">
        <v>321.48333333333335</v>
      </c>
      <c r="K269" s="230">
        <v>312.64999999999998</v>
      </c>
      <c r="L269" s="230">
        <v>305.5</v>
      </c>
      <c r="M269" s="230">
        <v>0.72931000000000001</v>
      </c>
      <c r="N269" s="1"/>
      <c r="O269" s="1"/>
    </row>
    <row r="270" spans="1:15" ht="12.75" customHeight="1">
      <c r="A270" s="30">
        <v>260</v>
      </c>
      <c r="B270" s="216" t="s">
        <v>398</v>
      </c>
      <c r="C270" s="230">
        <v>660.35</v>
      </c>
      <c r="D270" s="231">
        <v>658.01666666666677</v>
      </c>
      <c r="E270" s="231">
        <v>651.33333333333348</v>
      </c>
      <c r="F270" s="231">
        <v>642.31666666666672</v>
      </c>
      <c r="G270" s="231">
        <v>635.63333333333344</v>
      </c>
      <c r="H270" s="231">
        <v>667.03333333333353</v>
      </c>
      <c r="I270" s="231">
        <v>673.7166666666667</v>
      </c>
      <c r="J270" s="231">
        <v>682.73333333333358</v>
      </c>
      <c r="K270" s="230">
        <v>664.7</v>
      </c>
      <c r="L270" s="230">
        <v>649</v>
      </c>
      <c r="M270" s="230">
        <v>2.7800199999999999</v>
      </c>
      <c r="N270" s="1"/>
      <c r="O270" s="1"/>
    </row>
    <row r="271" spans="1:15" ht="12.75" customHeight="1">
      <c r="A271" s="30">
        <v>261</v>
      </c>
      <c r="B271" s="216" t="s">
        <v>399</v>
      </c>
      <c r="C271" s="230">
        <v>194.6</v>
      </c>
      <c r="D271" s="231">
        <v>194.93333333333331</v>
      </c>
      <c r="E271" s="231">
        <v>192.16666666666663</v>
      </c>
      <c r="F271" s="231">
        <v>189.73333333333332</v>
      </c>
      <c r="G271" s="231">
        <v>186.96666666666664</v>
      </c>
      <c r="H271" s="231">
        <v>197.36666666666662</v>
      </c>
      <c r="I271" s="231">
        <v>200.13333333333333</v>
      </c>
      <c r="J271" s="231">
        <v>202.56666666666661</v>
      </c>
      <c r="K271" s="230">
        <v>197.7</v>
      </c>
      <c r="L271" s="230">
        <v>192.5</v>
      </c>
      <c r="M271" s="230">
        <v>1.90785</v>
      </c>
      <c r="N271" s="1"/>
      <c r="O271" s="1"/>
    </row>
    <row r="272" spans="1:15" ht="12.75" customHeight="1">
      <c r="A272" s="30">
        <v>262</v>
      </c>
      <c r="B272" s="216" t="s">
        <v>400</v>
      </c>
      <c r="C272" s="230">
        <v>616.4</v>
      </c>
      <c r="D272" s="231">
        <v>621.2166666666667</v>
      </c>
      <c r="E272" s="231">
        <v>609.18333333333339</v>
      </c>
      <c r="F272" s="231">
        <v>601.9666666666667</v>
      </c>
      <c r="G272" s="231">
        <v>589.93333333333339</v>
      </c>
      <c r="H272" s="231">
        <v>628.43333333333339</v>
      </c>
      <c r="I272" s="231">
        <v>640.4666666666667</v>
      </c>
      <c r="J272" s="231">
        <v>647.68333333333339</v>
      </c>
      <c r="K272" s="230">
        <v>633.25</v>
      </c>
      <c r="L272" s="230">
        <v>614</v>
      </c>
      <c r="M272" s="230">
        <v>3.2604899999999999</v>
      </c>
      <c r="N272" s="1"/>
      <c r="O272" s="1"/>
    </row>
    <row r="273" spans="1:15" ht="12.75" customHeight="1">
      <c r="A273" s="30">
        <v>263</v>
      </c>
      <c r="B273" s="216" t="s">
        <v>401</v>
      </c>
      <c r="C273" s="230">
        <v>1738</v>
      </c>
      <c r="D273" s="231">
        <v>1738.8166666666666</v>
      </c>
      <c r="E273" s="231">
        <v>1714.3833333333332</v>
      </c>
      <c r="F273" s="231">
        <v>1690.7666666666667</v>
      </c>
      <c r="G273" s="231">
        <v>1666.3333333333333</v>
      </c>
      <c r="H273" s="231">
        <v>1762.4333333333332</v>
      </c>
      <c r="I273" s="231">
        <v>1786.8666666666666</v>
      </c>
      <c r="J273" s="231">
        <v>1810.4833333333331</v>
      </c>
      <c r="K273" s="230">
        <v>1763.25</v>
      </c>
      <c r="L273" s="230">
        <v>1715.2</v>
      </c>
      <c r="M273" s="230">
        <v>1.8262</v>
      </c>
      <c r="N273" s="1"/>
      <c r="O273" s="1"/>
    </row>
    <row r="274" spans="1:15" ht="12.75" customHeight="1">
      <c r="A274" s="30">
        <v>264</v>
      </c>
      <c r="B274" s="216" t="s">
        <v>402</v>
      </c>
      <c r="C274" s="230">
        <v>234.55</v>
      </c>
      <c r="D274" s="231">
        <v>235.4</v>
      </c>
      <c r="E274" s="231">
        <v>231.55</v>
      </c>
      <c r="F274" s="231">
        <v>228.55</v>
      </c>
      <c r="G274" s="231">
        <v>224.70000000000002</v>
      </c>
      <c r="H274" s="231">
        <v>238.4</v>
      </c>
      <c r="I274" s="231">
        <v>242.24999999999997</v>
      </c>
      <c r="J274" s="231">
        <v>245.25</v>
      </c>
      <c r="K274" s="230">
        <v>239.25</v>
      </c>
      <c r="L274" s="230">
        <v>232.4</v>
      </c>
      <c r="M274" s="230">
        <v>4.5144900000000003</v>
      </c>
      <c r="N274" s="1"/>
      <c r="O274" s="1"/>
    </row>
    <row r="275" spans="1:15" ht="12.75" customHeight="1">
      <c r="A275" s="30">
        <v>265</v>
      </c>
      <c r="B275" s="216" t="s">
        <v>403</v>
      </c>
      <c r="C275" s="230">
        <v>856.4</v>
      </c>
      <c r="D275" s="231">
        <v>860.15</v>
      </c>
      <c r="E275" s="231">
        <v>848.55</v>
      </c>
      <c r="F275" s="231">
        <v>840.69999999999993</v>
      </c>
      <c r="G275" s="231">
        <v>829.09999999999991</v>
      </c>
      <c r="H275" s="231">
        <v>868</v>
      </c>
      <c r="I275" s="231">
        <v>879.60000000000014</v>
      </c>
      <c r="J275" s="231">
        <v>887.45</v>
      </c>
      <c r="K275" s="230">
        <v>871.75</v>
      </c>
      <c r="L275" s="230">
        <v>852.3</v>
      </c>
      <c r="M275" s="230">
        <v>11.146660000000001</v>
      </c>
      <c r="N275" s="1"/>
      <c r="O275" s="1"/>
    </row>
    <row r="276" spans="1:15" ht="12.75" customHeight="1">
      <c r="A276" s="30">
        <v>266</v>
      </c>
      <c r="B276" s="216" t="s">
        <v>404</v>
      </c>
      <c r="C276" s="230">
        <v>376.85</v>
      </c>
      <c r="D276" s="231">
        <v>381.25</v>
      </c>
      <c r="E276" s="231">
        <v>370.7</v>
      </c>
      <c r="F276" s="231">
        <v>364.55</v>
      </c>
      <c r="G276" s="231">
        <v>354</v>
      </c>
      <c r="H276" s="231">
        <v>387.4</v>
      </c>
      <c r="I276" s="231">
        <v>397.94999999999993</v>
      </c>
      <c r="J276" s="231">
        <v>404.09999999999997</v>
      </c>
      <c r="K276" s="230">
        <v>391.8</v>
      </c>
      <c r="L276" s="230">
        <v>375.1</v>
      </c>
      <c r="M276" s="230">
        <v>15.51892</v>
      </c>
      <c r="N276" s="1"/>
      <c r="O276" s="1"/>
    </row>
    <row r="277" spans="1:15" ht="12.75" customHeight="1">
      <c r="A277" s="30">
        <v>267</v>
      </c>
      <c r="B277" s="216" t="s">
        <v>405</v>
      </c>
      <c r="C277" s="230">
        <v>1093.1500000000001</v>
      </c>
      <c r="D277" s="231">
        <v>1102.6333333333334</v>
      </c>
      <c r="E277" s="231">
        <v>1078.2666666666669</v>
      </c>
      <c r="F277" s="231">
        <v>1063.3833333333334</v>
      </c>
      <c r="G277" s="231">
        <v>1039.0166666666669</v>
      </c>
      <c r="H277" s="231">
        <v>1117.5166666666669</v>
      </c>
      <c r="I277" s="231">
        <v>1141.8833333333332</v>
      </c>
      <c r="J277" s="231">
        <v>1156.7666666666669</v>
      </c>
      <c r="K277" s="230">
        <v>1127</v>
      </c>
      <c r="L277" s="230">
        <v>1087.75</v>
      </c>
      <c r="M277" s="230">
        <v>1.69499</v>
      </c>
      <c r="N277" s="1"/>
      <c r="O277" s="1"/>
    </row>
    <row r="278" spans="1:15" ht="12.75" customHeight="1">
      <c r="A278" s="30">
        <v>268</v>
      </c>
      <c r="B278" s="216" t="s">
        <v>406</v>
      </c>
      <c r="C278" s="230">
        <v>523.29999999999995</v>
      </c>
      <c r="D278" s="231">
        <v>521.1</v>
      </c>
      <c r="E278" s="231">
        <v>512.85</v>
      </c>
      <c r="F278" s="231">
        <v>502.4</v>
      </c>
      <c r="G278" s="231">
        <v>494.15</v>
      </c>
      <c r="H278" s="231">
        <v>531.55000000000007</v>
      </c>
      <c r="I278" s="231">
        <v>539.80000000000007</v>
      </c>
      <c r="J278" s="231">
        <v>550.25000000000011</v>
      </c>
      <c r="K278" s="230">
        <v>529.35</v>
      </c>
      <c r="L278" s="230">
        <v>510.65</v>
      </c>
      <c r="M278" s="230">
        <v>2.5803799999999999</v>
      </c>
      <c r="N278" s="1"/>
      <c r="O278" s="1"/>
    </row>
    <row r="279" spans="1:15" ht="12.75" customHeight="1">
      <c r="A279" s="30">
        <v>269</v>
      </c>
      <c r="B279" s="216" t="s">
        <v>777</v>
      </c>
      <c r="C279" s="230">
        <v>102.9</v>
      </c>
      <c r="D279" s="231">
        <v>103.25</v>
      </c>
      <c r="E279" s="231">
        <v>102.2</v>
      </c>
      <c r="F279" s="231">
        <v>101.5</v>
      </c>
      <c r="G279" s="231">
        <v>100.45</v>
      </c>
      <c r="H279" s="231">
        <v>103.95</v>
      </c>
      <c r="I279" s="231">
        <v>105.00000000000001</v>
      </c>
      <c r="J279" s="231">
        <v>105.7</v>
      </c>
      <c r="K279" s="230">
        <v>104.3</v>
      </c>
      <c r="L279" s="230">
        <v>102.55</v>
      </c>
      <c r="M279" s="230">
        <v>13.46022</v>
      </c>
      <c r="N279" s="1"/>
      <c r="O279" s="1"/>
    </row>
    <row r="280" spans="1:15" ht="12.75" customHeight="1">
      <c r="A280" s="30">
        <v>270</v>
      </c>
      <c r="B280" s="216" t="s">
        <v>407</v>
      </c>
      <c r="C280" s="230">
        <v>381.1</v>
      </c>
      <c r="D280" s="231">
        <v>383.08333333333331</v>
      </c>
      <c r="E280" s="231">
        <v>378.31666666666661</v>
      </c>
      <c r="F280" s="231">
        <v>375.5333333333333</v>
      </c>
      <c r="G280" s="231">
        <v>370.76666666666659</v>
      </c>
      <c r="H280" s="231">
        <v>385.86666666666662</v>
      </c>
      <c r="I280" s="231">
        <v>390.63333333333338</v>
      </c>
      <c r="J280" s="231">
        <v>393.41666666666663</v>
      </c>
      <c r="K280" s="230">
        <v>387.85</v>
      </c>
      <c r="L280" s="230">
        <v>380.3</v>
      </c>
      <c r="M280" s="230">
        <v>1.15961</v>
      </c>
      <c r="N280" s="1"/>
      <c r="O280" s="1"/>
    </row>
    <row r="281" spans="1:15" ht="12.75" customHeight="1">
      <c r="A281" s="30">
        <v>271</v>
      </c>
      <c r="B281" s="216" t="s">
        <v>408</v>
      </c>
      <c r="C281" s="230">
        <v>94.1</v>
      </c>
      <c r="D281" s="231">
        <v>94.733333333333334</v>
      </c>
      <c r="E281" s="231">
        <v>93.166666666666671</v>
      </c>
      <c r="F281" s="231">
        <v>92.233333333333334</v>
      </c>
      <c r="G281" s="231">
        <v>90.666666666666671</v>
      </c>
      <c r="H281" s="231">
        <v>95.666666666666671</v>
      </c>
      <c r="I281" s="231">
        <v>97.233333333333334</v>
      </c>
      <c r="J281" s="231">
        <v>98.166666666666671</v>
      </c>
      <c r="K281" s="230">
        <v>96.3</v>
      </c>
      <c r="L281" s="230">
        <v>93.8</v>
      </c>
      <c r="M281" s="230">
        <v>23.96641</v>
      </c>
      <c r="N281" s="1"/>
      <c r="O281" s="1"/>
    </row>
    <row r="282" spans="1:15" ht="12.75" customHeight="1">
      <c r="A282" s="30">
        <v>272</v>
      </c>
      <c r="B282" s="216" t="s">
        <v>409</v>
      </c>
      <c r="C282" s="230">
        <v>475.45</v>
      </c>
      <c r="D282" s="231">
        <v>477.68333333333334</v>
      </c>
      <c r="E282" s="231">
        <v>470.76666666666665</v>
      </c>
      <c r="F282" s="231">
        <v>466.08333333333331</v>
      </c>
      <c r="G282" s="231">
        <v>459.16666666666663</v>
      </c>
      <c r="H282" s="231">
        <v>482.36666666666667</v>
      </c>
      <c r="I282" s="231">
        <v>489.2833333333333</v>
      </c>
      <c r="J282" s="231">
        <v>493.9666666666667</v>
      </c>
      <c r="K282" s="230">
        <v>484.6</v>
      </c>
      <c r="L282" s="230">
        <v>473</v>
      </c>
      <c r="M282" s="230">
        <v>0.73109999999999997</v>
      </c>
      <c r="N282" s="1"/>
      <c r="O282" s="1"/>
    </row>
    <row r="283" spans="1:15" ht="12.75" customHeight="1">
      <c r="A283" s="30">
        <v>273</v>
      </c>
      <c r="B283" s="216" t="s">
        <v>141</v>
      </c>
      <c r="C283" s="230">
        <v>1884</v>
      </c>
      <c r="D283" s="231">
        <v>1886.4833333333333</v>
      </c>
      <c r="E283" s="231">
        <v>1869.5666666666666</v>
      </c>
      <c r="F283" s="231">
        <v>1855.1333333333332</v>
      </c>
      <c r="G283" s="231">
        <v>1838.2166666666665</v>
      </c>
      <c r="H283" s="231">
        <v>1900.9166666666667</v>
      </c>
      <c r="I283" s="231">
        <v>1917.8333333333333</v>
      </c>
      <c r="J283" s="231">
        <v>1932.2666666666669</v>
      </c>
      <c r="K283" s="230">
        <v>1903.4</v>
      </c>
      <c r="L283" s="230">
        <v>1872.05</v>
      </c>
      <c r="M283" s="230">
        <v>23.22777</v>
      </c>
      <c r="N283" s="1"/>
      <c r="O283" s="1"/>
    </row>
    <row r="284" spans="1:15" ht="12.75" customHeight="1">
      <c r="A284" s="30">
        <v>274</v>
      </c>
      <c r="B284" s="216" t="s">
        <v>762</v>
      </c>
      <c r="C284" s="230">
        <v>1515.3</v>
      </c>
      <c r="D284" s="231">
        <v>1506.9666666666665</v>
      </c>
      <c r="E284" s="231">
        <v>1495.9333333333329</v>
      </c>
      <c r="F284" s="231">
        <v>1476.5666666666664</v>
      </c>
      <c r="G284" s="231">
        <v>1465.5333333333328</v>
      </c>
      <c r="H284" s="231">
        <v>1526.333333333333</v>
      </c>
      <c r="I284" s="231">
        <v>1537.3666666666663</v>
      </c>
      <c r="J284" s="231">
        <v>1556.7333333333331</v>
      </c>
      <c r="K284" s="230">
        <v>1518</v>
      </c>
      <c r="L284" s="230">
        <v>1487.6</v>
      </c>
      <c r="M284" s="230">
        <v>0.25753999999999999</v>
      </c>
      <c r="N284" s="1"/>
      <c r="O284" s="1"/>
    </row>
    <row r="285" spans="1:15" ht="12.75" customHeight="1">
      <c r="A285" s="30">
        <v>275</v>
      </c>
      <c r="B285" s="216" t="s">
        <v>142</v>
      </c>
      <c r="C285" s="230">
        <v>88.95</v>
      </c>
      <c r="D285" s="231">
        <v>88.683333333333337</v>
      </c>
      <c r="E285" s="231">
        <v>88.166666666666671</v>
      </c>
      <c r="F285" s="231">
        <v>87.38333333333334</v>
      </c>
      <c r="G285" s="231">
        <v>86.866666666666674</v>
      </c>
      <c r="H285" s="231">
        <v>89.466666666666669</v>
      </c>
      <c r="I285" s="231">
        <v>89.98333333333332</v>
      </c>
      <c r="J285" s="231">
        <v>90.766666666666666</v>
      </c>
      <c r="K285" s="230">
        <v>89.2</v>
      </c>
      <c r="L285" s="230">
        <v>87.9</v>
      </c>
      <c r="M285" s="230">
        <v>20.833410000000001</v>
      </c>
      <c r="N285" s="1"/>
      <c r="O285" s="1"/>
    </row>
    <row r="286" spans="1:15" ht="12.75" customHeight="1">
      <c r="A286" s="30">
        <v>276</v>
      </c>
      <c r="B286" s="216" t="s">
        <v>146</v>
      </c>
      <c r="C286" s="230">
        <v>3359.6</v>
      </c>
      <c r="D286" s="231">
        <v>3384.3166666666662</v>
      </c>
      <c r="E286" s="231">
        <v>3319.6833333333325</v>
      </c>
      <c r="F286" s="231">
        <v>3279.7666666666664</v>
      </c>
      <c r="G286" s="231">
        <v>3215.1333333333328</v>
      </c>
      <c r="H286" s="231">
        <v>3424.2333333333322</v>
      </c>
      <c r="I286" s="231">
        <v>3488.8666666666663</v>
      </c>
      <c r="J286" s="231">
        <v>3528.7833333333319</v>
      </c>
      <c r="K286" s="230">
        <v>3448.95</v>
      </c>
      <c r="L286" s="230">
        <v>3344.4</v>
      </c>
      <c r="M286" s="230">
        <v>3.4197899999999999</v>
      </c>
      <c r="N286" s="1"/>
      <c r="O286" s="1"/>
    </row>
    <row r="287" spans="1:15" ht="12.75" customHeight="1">
      <c r="A287" s="30">
        <v>277</v>
      </c>
      <c r="B287" s="216" t="s">
        <v>144</v>
      </c>
      <c r="C287" s="230">
        <v>332.25</v>
      </c>
      <c r="D287" s="231">
        <v>332.11666666666667</v>
      </c>
      <c r="E287" s="231">
        <v>330.53333333333336</v>
      </c>
      <c r="F287" s="231">
        <v>328.81666666666666</v>
      </c>
      <c r="G287" s="231">
        <v>327.23333333333335</v>
      </c>
      <c r="H287" s="231">
        <v>333.83333333333337</v>
      </c>
      <c r="I287" s="231">
        <v>335.41666666666663</v>
      </c>
      <c r="J287" s="231">
        <v>337.13333333333338</v>
      </c>
      <c r="K287" s="230">
        <v>333.7</v>
      </c>
      <c r="L287" s="230">
        <v>330.4</v>
      </c>
      <c r="M287" s="230">
        <v>6.4819300000000002</v>
      </c>
      <c r="N287" s="1"/>
      <c r="O287" s="1"/>
    </row>
    <row r="288" spans="1:15" ht="12.75" customHeight="1">
      <c r="A288" s="30">
        <v>278</v>
      </c>
      <c r="B288" s="216" t="s">
        <v>864</v>
      </c>
      <c r="C288" s="230">
        <v>4152.8500000000004</v>
      </c>
      <c r="D288" s="231">
        <v>4176.9666666666662</v>
      </c>
      <c r="E288" s="231">
        <v>4111.9833333333327</v>
      </c>
      <c r="F288" s="231">
        <v>4071.1166666666668</v>
      </c>
      <c r="G288" s="231">
        <v>4006.1333333333332</v>
      </c>
      <c r="H288" s="231">
        <v>4217.8333333333321</v>
      </c>
      <c r="I288" s="231">
        <v>4282.8166666666657</v>
      </c>
      <c r="J288" s="231">
        <v>4323.6833333333316</v>
      </c>
      <c r="K288" s="230">
        <v>4241.95</v>
      </c>
      <c r="L288" s="230">
        <v>4136.1000000000004</v>
      </c>
      <c r="M288" s="230">
        <v>5.4873200000000004</v>
      </c>
      <c r="N288" s="1"/>
      <c r="O288" s="1"/>
    </row>
    <row r="289" spans="1:15" ht="12.75" customHeight="1">
      <c r="A289" s="30">
        <v>279</v>
      </c>
      <c r="B289" s="216" t="s">
        <v>410</v>
      </c>
      <c r="C289" s="230">
        <v>10595.7</v>
      </c>
      <c r="D289" s="231">
        <v>10650.883333333333</v>
      </c>
      <c r="E289" s="231">
        <v>10481.416666666666</v>
      </c>
      <c r="F289" s="231">
        <v>10367.133333333333</v>
      </c>
      <c r="G289" s="231">
        <v>10197.666666666666</v>
      </c>
      <c r="H289" s="231">
        <v>10765.166666666666</v>
      </c>
      <c r="I289" s="231">
        <v>10934.633333333333</v>
      </c>
      <c r="J289" s="231">
        <v>11048.916666666666</v>
      </c>
      <c r="K289" s="230">
        <v>10820.35</v>
      </c>
      <c r="L289" s="230">
        <v>10536.6</v>
      </c>
      <c r="M289" s="230">
        <v>3.3829999999999999E-2</v>
      </c>
      <c r="N289" s="1"/>
      <c r="O289" s="1"/>
    </row>
    <row r="290" spans="1:15" ht="12.75" customHeight="1">
      <c r="A290" s="30">
        <v>280</v>
      </c>
      <c r="B290" s="216" t="s">
        <v>145</v>
      </c>
      <c r="C290" s="230">
        <v>2232.75</v>
      </c>
      <c r="D290" s="231">
        <v>2235.4833333333331</v>
      </c>
      <c r="E290" s="231">
        <v>2219.5166666666664</v>
      </c>
      <c r="F290" s="231">
        <v>2206.2833333333333</v>
      </c>
      <c r="G290" s="231">
        <v>2190.3166666666666</v>
      </c>
      <c r="H290" s="231">
        <v>2248.7166666666662</v>
      </c>
      <c r="I290" s="231">
        <v>2264.6833333333325</v>
      </c>
      <c r="J290" s="231">
        <v>2277.9166666666661</v>
      </c>
      <c r="K290" s="230">
        <v>2251.4499999999998</v>
      </c>
      <c r="L290" s="230">
        <v>2222.25</v>
      </c>
      <c r="M290" s="230">
        <v>18.98996</v>
      </c>
      <c r="N290" s="1"/>
      <c r="O290" s="1"/>
    </row>
    <row r="291" spans="1:15" ht="12.75" customHeight="1">
      <c r="A291" s="30">
        <v>281</v>
      </c>
      <c r="B291" s="216" t="s">
        <v>818</v>
      </c>
      <c r="C291" s="230">
        <v>349.35</v>
      </c>
      <c r="D291" s="231">
        <v>350.88333333333338</v>
      </c>
      <c r="E291" s="231">
        <v>345.06666666666678</v>
      </c>
      <c r="F291" s="231">
        <v>340.78333333333342</v>
      </c>
      <c r="G291" s="231">
        <v>334.96666666666681</v>
      </c>
      <c r="H291" s="231">
        <v>355.16666666666674</v>
      </c>
      <c r="I291" s="231">
        <v>360.98333333333335</v>
      </c>
      <c r="J291" s="231">
        <v>365.26666666666671</v>
      </c>
      <c r="K291" s="230">
        <v>356.7</v>
      </c>
      <c r="L291" s="230">
        <v>346.6</v>
      </c>
      <c r="M291" s="230">
        <v>1.0420400000000001</v>
      </c>
      <c r="N291" s="1"/>
      <c r="O291" s="1"/>
    </row>
    <row r="292" spans="1:15" ht="12.75" customHeight="1">
      <c r="A292" s="30">
        <v>282</v>
      </c>
      <c r="B292" s="216" t="s">
        <v>263</v>
      </c>
      <c r="C292" s="230">
        <v>306.3</v>
      </c>
      <c r="D292" s="231">
        <v>308.05</v>
      </c>
      <c r="E292" s="231">
        <v>303.3</v>
      </c>
      <c r="F292" s="231">
        <v>300.3</v>
      </c>
      <c r="G292" s="231">
        <v>295.55</v>
      </c>
      <c r="H292" s="231">
        <v>311.05</v>
      </c>
      <c r="I292" s="231">
        <v>315.8</v>
      </c>
      <c r="J292" s="231">
        <v>318.8</v>
      </c>
      <c r="K292" s="230">
        <v>312.8</v>
      </c>
      <c r="L292" s="230">
        <v>305.05</v>
      </c>
      <c r="M292" s="230">
        <v>22.898199999999999</v>
      </c>
      <c r="N292" s="1"/>
      <c r="O292" s="1"/>
    </row>
    <row r="293" spans="1:15" ht="12.75" customHeight="1">
      <c r="A293" s="30">
        <v>283</v>
      </c>
      <c r="B293" s="216" t="s">
        <v>779</v>
      </c>
      <c r="C293" s="230">
        <v>280.14999999999998</v>
      </c>
      <c r="D293" s="231">
        <v>286.51666666666665</v>
      </c>
      <c r="E293" s="231">
        <v>271.5333333333333</v>
      </c>
      <c r="F293" s="231">
        <v>262.91666666666663</v>
      </c>
      <c r="G293" s="231">
        <v>247.93333333333328</v>
      </c>
      <c r="H293" s="231">
        <v>295.13333333333333</v>
      </c>
      <c r="I293" s="231">
        <v>310.11666666666667</v>
      </c>
      <c r="J293" s="231">
        <v>318.73333333333335</v>
      </c>
      <c r="K293" s="230">
        <v>301.5</v>
      </c>
      <c r="L293" s="230">
        <v>277.89999999999998</v>
      </c>
      <c r="M293" s="230">
        <v>43.170450000000002</v>
      </c>
      <c r="N293" s="1"/>
      <c r="O293" s="1"/>
    </row>
    <row r="294" spans="1:15" ht="12.75" customHeight="1">
      <c r="A294" s="30">
        <v>284</v>
      </c>
      <c r="B294" s="216" t="s">
        <v>880</v>
      </c>
      <c r="C294" s="230">
        <v>86.75</v>
      </c>
      <c r="D294" s="231">
        <v>86.399999999999991</v>
      </c>
      <c r="E294" s="231">
        <v>84.299999999999983</v>
      </c>
      <c r="F294" s="231">
        <v>81.849999999999994</v>
      </c>
      <c r="G294" s="231">
        <v>79.749999999999986</v>
      </c>
      <c r="H294" s="231">
        <v>88.84999999999998</v>
      </c>
      <c r="I294" s="231">
        <v>90.949999999999974</v>
      </c>
      <c r="J294" s="231">
        <v>93.399999999999977</v>
      </c>
      <c r="K294" s="230">
        <v>88.5</v>
      </c>
      <c r="L294" s="230">
        <v>83.95</v>
      </c>
      <c r="M294" s="230">
        <v>258.74408</v>
      </c>
      <c r="N294" s="1"/>
      <c r="O294" s="1"/>
    </row>
    <row r="295" spans="1:15" ht="12.75" customHeight="1">
      <c r="A295" s="30">
        <v>285</v>
      </c>
      <c r="B295" s="216" t="s">
        <v>844</v>
      </c>
      <c r="C295" s="230">
        <v>551.9</v>
      </c>
      <c r="D295" s="231">
        <v>551.51666666666665</v>
      </c>
      <c r="E295" s="231">
        <v>546.83333333333326</v>
      </c>
      <c r="F295" s="231">
        <v>541.76666666666665</v>
      </c>
      <c r="G295" s="231">
        <v>537.08333333333326</v>
      </c>
      <c r="H295" s="231">
        <v>556.58333333333326</v>
      </c>
      <c r="I295" s="231">
        <v>561.26666666666665</v>
      </c>
      <c r="J295" s="231">
        <v>566.33333333333326</v>
      </c>
      <c r="K295" s="230">
        <v>556.20000000000005</v>
      </c>
      <c r="L295" s="230">
        <v>546.45000000000005</v>
      </c>
      <c r="M295" s="230">
        <v>7.3151299999999999</v>
      </c>
      <c r="N295" s="1"/>
      <c r="O295" s="1"/>
    </row>
    <row r="296" spans="1:15" ht="12.75" customHeight="1">
      <c r="A296" s="30">
        <v>286</v>
      </c>
      <c r="B296" s="216" t="s">
        <v>411</v>
      </c>
      <c r="C296" s="230">
        <v>4066.4</v>
      </c>
      <c r="D296" s="231">
        <v>4086.7000000000003</v>
      </c>
      <c r="E296" s="231">
        <v>4030.7000000000007</v>
      </c>
      <c r="F296" s="231">
        <v>3995.0000000000005</v>
      </c>
      <c r="G296" s="231">
        <v>3939.0000000000009</v>
      </c>
      <c r="H296" s="231">
        <v>4122.4000000000005</v>
      </c>
      <c r="I296" s="231">
        <v>4178.3999999999996</v>
      </c>
      <c r="J296" s="231">
        <v>4214.1000000000004</v>
      </c>
      <c r="K296" s="230">
        <v>4142.7</v>
      </c>
      <c r="L296" s="230">
        <v>4051</v>
      </c>
      <c r="M296" s="230">
        <v>0.15726000000000001</v>
      </c>
      <c r="N296" s="1"/>
      <c r="O296" s="1"/>
    </row>
    <row r="297" spans="1:15" ht="12.75" customHeight="1">
      <c r="A297" s="30">
        <v>287</v>
      </c>
      <c r="B297" s="216" t="s">
        <v>147</v>
      </c>
      <c r="C297" s="230">
        <v>684.25</v>
      </c>
      <c r="D297" s="231">
        <v>684.29999999999984</v>
      </c>
      <c r="E297" s="231">
        <v>678.49999999999966</v>
      </c>
      <c r="F297" s="231">
        <v>672.74999999999977</v>
      </c>
      <c r="G297" s="231">
        <v>666.94999999999959</v>
      </c>
      <c r="H297" s="231">
        <v>690.04999999999973</v>
      </c>
      <c r="I297" s="231">
        <v>695.84999999999991</v>
      </c>
      <c r="J297" s="231">
        <v>701.5999999999998</v>
      </c>
      <c r="K297" s="230">
        <v>690.1</v>
      </c>
      <c r="L297" s="230">
        <v>678.55</v>
      </c>
      <c r="M297" s="230">
        <v>7.8911899999999999</v>
      </c>
      <c r="N297" s="1"/>
      <c r="O297" s="1"/>
    </row>
    <row r="298" spans="1:15" ht="12.75" customHeight="1">
      <c r="A298" s="30">
        <v>288</v>
      </c>
      <c r="B298" s="216" t="s">
        <v>412</v>
      </c>
      <c r="C298" s="230">
        <v>1368.1</v>
      </c>
      <c r="D298" s="231">
        <v>1334.25</v>
      </c>
      <c r="E298" s="231">
        <v>1263.5</v>
      </c>
      <c r="F298" s="231">
        <v>1158.9000000000001</v>
      </c>
      <c r="G298" s="231">
        <v>1088.1500000000001</v>
      </c>
      <c r="H298" s="231">
        <v>1438.85</v>
      </c>
      <c r="I298" s="231">
        <v>1509.6</v>
      </c>
      <c r="J298" s="231">
        <v>1614.1999999999998</v>
      </c>
      <c r="K298" s="230">
        <v>1405</v>
      </c>
      <c r="L298" s="230">
        <v>1229.6500000000001</v>
      </c>
      <c r="M298" s="230">
        <v>20.611419999999999</v>
      </c>
      <c r="N298" s="1"/>
      <c r="O298" s="1"/>
    </row>
    <row r="299" spans="1:15" ht="12.75" customHeight="1">
      <c r="A299" s="30">
        <v>289</v>
      </c>
      <c r="B299" s="216" t="s">
        <v>413</v>
      </c>
      <c r="C299" s="230">
        <v>29.15</v>
      </c>
      <c r="D299" s="231">
        <v>29.466666666666669</v>
      </c>
      <c r="E299" s="231">
        <v>28.683333333333337</v>
      </c>
      <c r="F299" s="231">
        <v>28.216666666666669</v>
      </c>
      <c r="G299" s="231">
        <v>27.433333333333337</v>
      </c>
      <c r="H299" s="231">
        <v>29.933333333333337</v>
      </c>
      <c r="I299" s="231">
        <v>30.716666666666669</v>
      </c>
      <c r="J299" s="231">
        <v>31.183333333333337</v>
      </c>
      <c r="K299" s="230">
        <v>30.25</v>
      </c>
      <c r="L299" s="230">
        <v>29</v>
      </c>
      <c r="M299" s="230">
        <v>11.433529999999999</v>
      </c>
      <c r="N299" s="1"/>
      <c r="O299" s="1"/>
    </row>
    <row r="300" spans="1:15" ht="12.75" customHeight="1">
      <c r="A300" s="30">
        <v>290</v>
      </c>
      <c r="B300" s="216" t="s">
        <v>414</v>
      </c>
      <c r="C300" s="230">
        <v>150.94999999999999</v>
      </c>
      <c r="D300" s="231">
        <v>151.08333333333334</v>
      </c>
      <c r="E300" s="231">
        <v>150.16666666666669</v>
      </c>
      <c r="F300" s="231">
        <v>149.38333333333335</v>
      </c>
      <c r="G300" s="231">
        <v>148.4666666666667</v>
      </c>
      <c r="H300" s="231">
        <v>151.86666666666667</v>
      </c>
      <c r="I300" s="231">
        <v>152.78333333333336</v>
      </c>
      <c r="J300" s="231">
        <v>153.56666666666666</v>
      </c>
      <c r="K300" s="230">
        <v>152</v>
      </c>
      <c r="L300" s="230">
        <v>150.30000000000001</v>
      </c>
      <c r="M300" s="230">
        <v>0.48457</v>
      </c>
      <c r="N300" s="1"/>
      <c r="O300" s="1"/>
    </row>
    <row r="301" spans="1:15" ht="12.75" customHeight="1">
      <c r="A301" s="30">
        <v>291</v>
      </c>
      <c r="B301" s="216" t="s">
        <v>158</v>
      </c>
      <c r="C301" s="230">
        <v>86502.65</v>
      </c>
      <c r="D301" s="231">
        <v>86461.333333333328</v>
      </c>
      <c r="E301" s="231">
        <v>86053.46666666666</v>
      </c>
      <c r="F301" s="231">
        <v>85604.283333333326</v>
      </c>
      <c r="G301" s="231">
        <v>85196.416666666657</v>
      </c>
      <c r="H301" s="231">
        <v>86910.516666666663</v>
      </c>
      <c r="I301" s="231">
        <v>87318.383333333331</v>
      </c>
      <c r="J301" s="231">
        <v>87767.566666666666</v>
      </c>
      <c r="K301" s="230">
        <v>86869.2</v>
      </c>
      <c r="L301" s="230">
        <v>86012.15</v>
      </c>
      <c r="M301" s="230">
        <v>2.998E-2</v>
      </c>
      <c r="N301" s="1"/>
      <c r="O301" s="1"/>
    </row>
    <row r="302" spans="1:15" ht="12.75" customHeight="1">
      <c r="A302" s="30">
        <v>292</v>
      </c>
      <c r="B302" s="216" t="s">
        <v>819</v>
      </c>
      <c r="C302" s="230">
        <v>1725.6</v>
      </c>
      <c r="D302" s="231">
        <v>1734.1166666666668</v>
      </c>
      <c r="E302" s="231">
        <v>1710.4833333333336</v>
      </c>
      <c r="F302" s="231">
        <v>1695.3666666666668</v>
      </c>
      <c r="G302" s="231">
        <v>1671.7333333333336</v>
      </c>
      <c r="H302" s="231">
        <v>1749.2333333333336</v>
      </c>
      <c r="I302" s="231">
        <v>1772.8666666666668</v>
      </c>
      <c r="J302" s="231">
        <v>1787.9833333333336</v>
      </c>
      <c r="K302" s="230">
        <v>1757.75</v>
      </c>
      <c r="L302" s="230">
        <v>1719</v>
      </c>
      <c r="M302" s="230">
        <v>0.58626999999999996</v>
      </c>
      <c r="N302" s="1"/>
      <c r="O302" s="1"/>
    </row>
    <row r="303" spans="1:15" ht="12.75" customHeight="1">
      <c r="A303" s="30">
        <v>293</v>
      </c>
      <c r="B303" s="216" t="s">
        <v>778</v>
      </c>
      <c r="C303" s="230">
        <v>941.9</v>
      </c>
      <c r="D303" s="231">
        <v>945.35</v>
      </c>
      <c r="E303" s="231">
        <v>931.85</v>
      </c>
      <c r="F303" s="231">
        <v>921.8</v>
      </c>
      <c r="G303" s="231">
        <v>908.3</v>
      </c>
      <c r="H303" s="231">
        <v>955.40000000000009</v>
      </c>
      <c r="I303" s="231">
        <v>968.90000000000009</v>
      </c>
      <c r="J303" s="231">
        <v>978.95000000000016</v>
      </c>
      <c r="K303" s="230">
        <v>958.85</v>
      </c>
      <c r="L303" s="230">
        <v>935.3</v>
      </c>
      <c r="M303" s="230">
        <v>2.0892499999999998</v>
      </c>
      <c r="N303" s="1"/>
      <c r="O303" s="1"/>
    </row>
    <row r="304" spans="1:15" ht="12.75" customHeight="1">
      <c r="A304" s="30">
        <v>294</v>
      </c>
      <c r="B304" s="216" t="s">
        <v>156</v>
      </c>
      <c r="C304" s="230">
        <v>1008.65</v>
      </c>
      <c r="D304" s="231">
        <v>1013.5</v>
      </c>
      <c r="E304" s="231">
        <v>1002.1500000000001</v>
      </c>
      <c r="F304" s="231">
        <v>995.65000000000009</v>
      </c>
      <c r="G304" s="231">
        <v>984.30000000000018</v>
      </c>
      <c r="H304" s="231">
        <v>1020</v>
      </c>
      <c r="I304" s="231">
        <v>1031.3499999999999</v>
      </c>
      <c r="J304" s="231">
        <v>1037.8499999999999</v>
      </c>
      <c r="K304" s="230">
        <v>1024.8499999999999</v>
      </c>
      <c r="L304" s="230">
        <v>1007</v>
      </c>
      <c r="M304" s="230">
        <v>3.3859599999999999</v>
      </c>
      <c r="N304" s="1"/>
      <c r="O304" s="1"/>
    </row>
    <row r="305" spans="1:15" ht="12.75" customHeight="1">
      <c r="A305" s="30">
        <v>295</v>
      </c>
      <c r="B305" s="216" t="s">
        <v>149</v>
      </c>
      <c r="C305" s="230">
        <v>260.95</v>
      </c>
      <c r="D305" s="231">
        <v>261.51666666666665</v>
      </c>
      <c r="E305" s="231">
        <v>259.43333333333328</v>
      </c>
      <c r="F305" s="231">
        <v>257.91666666666663</v>
      </c>
      <c r="G305" s="231">
        <v>255.83333333333326</v>
      </c>
      <c r="H305" s="231">
        <v>263.0333333333333</v>
      </c>
      <c r="I305" s="231">
        <v>265.11666666666667</v>
      </c>
      <c r="J305" s="231">
        <v>266.63333333333333</v>
      </c>
      <c r="K305" s="230">
        <v>263.60000000000002</v>
      </c>
      <c r="L305" s="230">
        <v>260</v>
      </c>
      <c r="M305" s="230">
        <v>15.911199999999999</v>
      </c>
      <c r="N305" s="1"/>
      <c r="O305" s="1"/>
    </row>
    <row r="306" spans="1:15" ht="12.75" customHeight="1">
      <c r="A306" s="30">
        <v>296</v>
      </c>
      <c r="B306" s="216" t="s">
        <v>148</v>
      </c>
      <c r="C306" s="230">
        <v>1218.5999999999999</v>
      </c>
      <c r="D306" s="231">
        <v>1219.3500000000001</v>
      </c>
      <c r="E306" s="231">
        <v>1213.8000000000002</v>
      </c>
      <c r="F306" s="231">
        <v>1209</v>
      </c>
      <c r="G306" s="231">
        <v>1203.45</v>
      </c>
      <c r="H306" s="231">
        <v>1224.1500000000003</v>
      </c>
      <c r="I306" s="231">
        <v>1229.7</v>
      </c>
      <c r="J306" s="231">
        <v>1234.5000000000005</v>
      </c>
      <c r="K306" s="230">
        <v>1224.9000000000001</v>
      </c>
      <c r="L306" s="230">
        <v>1214.55</v>
      </c>
      <c r="M306" s="230">
        <v>21.726769999999998</v>
      </c>
      <c r="N306" s="1"/>
      <c r="O306" s="1"/>
    </row>
    <row r="307" spans="1:15" ht="12.75" customHeight="1">
      <c r="A307" s="30">
        <v>297</v>
      </c>
      <c r="B307" s="216" t="s">
        <v>415</v>
      </c>
      <c r="C307" s="230">
        <v>369.85</v>
      </c>
      <c r="D307" s="231">
        <v>370.25</v>
      </c>
      <c r="E307" s="231">
        <v>363.6</v>
      </c>
      <c r="F307" s="231">
        <v>357.35</v>
      </c>
      <c r="G307" s="231">
        <v>350.70000000000005</v>
      </c>
      <c r="H307" s="231">
        <v>376.5</v>
      </c>
      <c r="I307" s="231">
        <v>383.15</v>
      </c>
      <c r="J307" s="231">
        <v>389.4</v>
      </c>
      <c r="K307" s="230">
        <v>376.9</v>
      </c>
      <c r="L307" s="230">
        <v>364</v>
      </c>
      <c r="M307" s="230">
        <v>7.5225200000000001</v>
      </c>
      <c r="N307" s="1"/>
      <c r="O307" s="1"/>
    </row>
    <row r="308" spans="1:15" ht="12.75" customHeight="1">
      <c r="A308" s="30">
        <v>298</v>
      </c>
      <c r="B308" s="216" t="s">
        <v>416</v>
      </c>
      <c r="C308" s="230">
        <v>290.89999999999998</v>
      </c>
      <c r="D308" s="231">
        <v>290.86666666666662</v>
      </c>
      <c r="E308" s="231">
        <v>286.28333333333325</v>
      </c>
      <c r="F308" s="231">
        <v>281.66666666666663</v>
      </c>
      <c r="G308" s="231">
        <v>277.08333333333326</v>
      </c>
      <c r="H308" s="231">
        <v>295.48333333333323</v>
      </c>
      <c r="I308" s="231">
        <v>300.06666666666661</v>
      </c>
      <c r="J308" s="231">
        <v>304.68333333333322</v>
      </c>
      <c r="K308" s="230">
        <v>295.45</v>
      </c>
      <c r="L308" s="230">
        <v>286.25</v>
      </c>
      <c r="M308" s="230">
        <v>1.4549000000000001</v>
      </c>
      <c r="N308" s="1"/>
      <c r="O308" s="1"/>
    </row>
    <row r="309" spans="1:15" ht="12.75" customHeight="1">
      <c r="A309" s="30">
        <v>299</v>
      </c>
      <c r="B309" s="216" t="s">
        <v>853</v>
      </c>
      <c r="C309" s="230">
        <v>370.3</v>
      </c>
      <c r="D309" s="231">
        <v>368.2166666666667</v>
      </c>
      <c r="E309" s="231">
        <v>363.08333333333337</v>
      </c>
      <c r="F309" s="231">
        <v>355.86666666666667</v>
      </c>
      <c r="G309" s="231">
        <v>350.73333333333335</v>
      </c>
      <c r="H309" s="231">
        <v>375.43333333333339</v>
      </c>
      <c r="I309" s="231">
        <v>380.56666666666672</v>
      </c>
      <c r="J309" s="231">
        <v>387.78333333333342</v>
      </c>
      <c r="K309" s="230">
        <v>373.35</v>
      </c>
      <c r="L309" s="230">
        <v>361</v>
      </c>
      <c r="M309" s="230">
        <v>0.87883999999999995</v>
      </c>
      <c r="N309" s="1"/>
      <c r="O309" s="1"/>
    </row>
    <row r="310" spans="1:15" ht="12.75" customHeight="1">
      <c r="A310" s="30">
        <v>300</v>
      </c>
      <c r="B310" s="216" t="s">
        <v>417</v>
      </c>
      <c r="C310" s="230">
        <v>381.05</v>
      </c>
      <c r="D310" s="231">
        <v>384.95</v>
      </c>
      <c r="E310" s="231">
        <v>375.95</v>
      </c>
      <c r="F310" s="231">
        <v>370.85</v>
      </c>
      <c r="G310" s="231">
        <v>361.85</v>
      </c>
      <c r="H310" s="231">
        <v>390.04999999999995</v>
      </c>
      <c r="I310" s="231">
        <v>399.04999999999995</v>
      </c>
      <c r="J310" s="231">
        <v>404.14999999999992</v>
      </c>
      <c r="K310" s="230">
        <v>393.95</v>
      </c>
      <c r="L310" s="230">
        <v>379.85</v>
      </c>
      <c r="M310" s="230">
        <v>0.43156</v>
      </c>
      <c r="N310" s="1"/>
      <c r="O310" s="1"/>
    </row>
    <row r="311" spans="1:15" ht="12.75" customHeight="1">
      <c r="A311" s="30">
        <v>301</v>
      </c>
      <c r="B311" s="216" t="s">
        <v>150</v>
      </c>
      <c r="C311" s="230">
        <v>128.85</v>
      </c>
      <c r="D311" s="231">
        <v>129.38333333333333</v>
      </c>
      <c r="E311" s="231">
        <v>127.86666666666665</v>
      </c>
      <c r="F311" s="231">
        <v>126.88333333333333</v>
      </c>
      <c r="G311" s="231">
        <v>125.36666666666665</v>
      </c>
      <c r="H311" s="231">
        <v>130.36666666666665</v>
      </c>
      <c r="I311" s="231">
        <v>131.8833333333333</v>
      </c>
      <c r="J311" s="231">
        <v>132.86666666666665</v>
      </c>
      <c r="K311" s="230">
        <v>130.9</v>
      </c>
      <c r="L311" s="230">
        <v>128.4</v>
      </c>
      <c r="M311" s="230">
        <v>39.448300000000003</v>
      </c>
      <c r="N311" s="1"/>
      <c r="O311" s="1"/>
    </row>
    <row r="312" spans="1:15" ht="12.75" customHeight="1">
      <c r="A312" s="30">
        <v>302</v>
      </c>
      <c r="B312" s="216" t="s">
        <v>418</v>
      </c>
      <c r="C312" s="230">
        <v>54.15</v>
      </c>
      <c r="D312" s="231">
        <v>54.216666666666669</v>
      </c>
      <c r="E312" s="231">
        <v>53.583333333333336</v>
      </c>
      <c r="F312" s="231">
        <v>53.016666666666666</v>
      </c>
      <c r="G312" s="231">
        <v>52.383333333333333</v>
      </c>
      <c r="H312" s="231">
        <v>54.783333333333339</v>
      </c>
      <c r="I312" s="231">
        <v>55.416666666666664</v>
      </c>
      <c r="J312" s="231">
        <v>55.983333333333341</v>
      </c>
      <c r="K312" s="230">
        <v>54.85</v>
      </c>
      <c r="L312" s="230">
        <v>53.65</v>
      </c>
      <c r="M312" s="230">
        <v>38.110039999999998</v>
      </c>
      <c r="N312" s="1"/>
      <c r="O312" s="1"/>
    </row>
    <row r="313" spans="1:15" ht="12.75" customHeight="1">
      <c r="A313" s="30">
        <v>303</v>
      </c>
      <c r="B313" s="216" t="s">
        <v>151</v>
      </c>
      <c r="C313" s="230">
        <v>471.75</v>
      </c>
      <c r="D313" s="231">
        <v>469.01666666666665</v>
      </c>
      <c r="E313" s="231">
        <v>465.43333333333328</v>
      </c>
      <c r="F313" s="231">
        <v>459.11666666666662</v>
      </c>
      <c r="G313" s="231">
        <v>455.53333333333325</v>
      </c>
      <c r="H313" s="231">
        <v>475.33333333333331</v>
      </c>
      <c r="I313" s="231">
        <v>478.91666666666669</v>
      </c>
      <c r="J313" s="231">
        <v>485.23333333333335</v>
      </c>
      <c r="K313" s="230">
        <v>472.6</v>
      </c>
      <c r="L313" s="230">
        <v>462.7</v>
      </c>
      <c r="M313" s="230">
        <v>27.740480000000002</v>
      </c>
      <c r="N313" s="1"/>
      <c r="O313" s="1"/>
    </row>
    <row r="314" spans="1:15" ht="12.75" customHeight="1">
      <c r="A314" s="30">
        <v>304</v>
      </c>
      <c r="B314" s="216" t="s">
        <v>152</v>
      </c>
      <c r="C314" s="230">
        <v>8714.65</v>
      </c>
      <c r="D314" s="231">
        <v>8706.5666666666657</v>
      </c>
      <c r="E314" s="231">
        <v>8673.2333333333318</v>
      </c>
      <c r="F314" s="231">
        <v>8631.8166666666657</v>
      </c>
      <c r="G314" s="231">
        <v>8598.4833333333318</v>
      </c>
      <c r="H314" s="231">
        <v>8747.9833333333318</v>
      </c>
      <c r="I314" s="231">
        <v>8781.3166666666675</v>
      </c>
      <c r="J314" s="231">
        <v>8822.7333333333318</v>
      </c>
      <c r="K314" s="230">
        <v>8739.9</v>
      </c>
      <c r="L314" s="230">
        <v>8665.15</v>
      </c>
      <c r="M314" s="230">
        <v>3.6905999999999999</v>
      </c>
      <c r="N314" s="1"/>
      <c r="O314" s="1"/>
    </row>
    <row r="315" spans="1:15" ht="12.75" customHeight="1">
      <c r="A315" s="30">
        <v>305</v>
      </c>
      <c r="B315" s="216" t="s">
        <v>780</v>
      </c>
      <c r="C315" s="230">
        <v>1786.2</v>
      </c>
      <c r="D315" s="231">
        <v>1745.7333333333333</v>
      </c>
      <c r="E315" s="231">
        <v>1666.4666666666667</v>
      </c>
      <c r="F315" s="231">
        <v>1546.7333333333333</v>
      </c>
      <c r="G315" s="231">
        <v>1467.4666666666667</v>
      </c>
      <c r="H315" s="231">
        <v>1865.4666666666667</v>
      </c>
      <c r="I315" s="231">
        <v>1944.7333333333336</v>
      </c>
      <c r="J315" s="231">
        <v>2064.4666666666667</v>
      </c>
      <c r="K315" s="230">
        <v>1825</v>
      </c>
      <c r="L315" s="230">
        <v>1626</v>
      </c>
      <c r="M315" s="230">
        <v>52.567010000000003</v>
      </c>
      <c r="N315" s="1"/>
      <c r="O315" s="1"/>
    </row>
    <row r="316" spans="1:15" ht="12.75" customHeight="1">
      <c r="A316" s="30">
        <v>306</v>
      </c>
      <c r="B316" s="216" t="s">
        <v>155</v>
      </c>
      <c r="C316" s="230">
        <v>641.15</v>
      </c>
      <c r="D316" s="231">
        <v>639.85</v>
      </c>
      <c r="E316" s="231">
        <v>634.70000000000005</v>
      </c>
      <c r="F316" s="231">
        <v>628.25</v>
      </c>
      <c r="G316" s="231">
        <v>623.1</v>
      </c>
      <c r="H316" s="231">
        <v>646.30000000000007</v>
      </c>
      <c r="I316" s="231">
        <v>651.44999999999993</v>
      </c>
      <c r="J316" s="231">
        <v>657.90000000000009</v>
      </c>
      <c r="K316" s="230">
        <v>645</v>
      </c>
      <c r="L316" s="230">
        <v>633.4</v>
      </c>
      <c r="M316" s="230">
        <v>2.2046100000000002</v>
      </c>
      <c r="N316" s="1"/>
      <c r="O316" s="1"/>
    </row>
    <row r="317" spans="1:15" ht="12.75" customHeight="1">
      <c r="A317" s="30">
        <v>307</v>
      </c>
      <c r="B317" s="216" t="s">
        <v>419</v>
      </c>
      <c r="C317" s="230">
        <v>465.4</v>
      </c>
      <c r="D317" s="231">
        <v>468.76666666666665</v>
      </c>
      <c r="E317" s="231">
        <v>461.63333333333333</v>
      </c>
      <c r="F317" s="231">
        <v>457.86666666666667</v>
      </c>
      <c r="G317" s="231">
        <v>450.73333333333335</v>
      </c>
      <c r="H317" s="231">
        <v>472.5333333333333</v>
      </c>
      <c r="I317" s="231">
        <v>479.66666666666663</v>
      </c>
      <c r="J317" s="231">
        <v>483.43333333333328</v>
      </c>
      <c r="K317" s="230">
        <v>475.9</v>
      </c>
      <c r="L317" s="230">
        <v>465</v>
      </c>
      <c r="M317" s="230">
        <v>11.160030000000001</v>
      </c>
      <c r="N317" s="1"/>
      <c r="O317" s="1"/>
    </row>
    <row r="318" spans="1:15" ht="12.75" customHeight="1">
      <c r="A318" s="30">
        <v>308</v>
      </c>
      <c r="B318" s="216" t="s">
        <v>420</v>
      </c>
      <c r="C318" s="230">
        <v>719.8</v>
      </c>
      <c r="D318" s="231">
        <v>714.7166666666667</v>
      </c>
      <c r="E318" s="231">
        <v>707.43333333333339</v>
      </c>
      <c r="F318" s="231">
        <v>695.06666666666672</v>
      </c>
      <c r="G318" s="231">
        <v>687.78333333333342</v>
      </c>
      <c r="H318" s="231">
        <v>727.08333333333337</v>
      </c>
      <c r="I318" s="231">
        <v>734.36666666666667</v>
      </c>
      <c r="J318" s="231">
        <v>746.73333333333335</v>
      </c>
      <c r="K318" s="230">
        <v>722</v>
      </c>
      <c r="L318" s="230">
        <v>702.35</v>
      </c>
      <c r="M318" s="230">
        <v>6.3162099999999999</v>
      </c>
      <c r="N318" s="1"/>
      <c r="O318" s="1"/>
    </row>
    <row r="319" spans="1:15" ht="12.75" customHeight="1">
      <c r="A319" s="30">
        <v>309</v>
      </c>
      <c r="B319" s="216" t="s">
        <v>820</v>
      </c>
      <c r="C319" s="230">
        <v>729.85</v>
      </c>
      <c r="D319" s="231">
        <v>732.61666666666667</v>
      </c>
      <c r="E319" s="231">
        <v>720.58333333333337</v>
      </c>
      <c r="F319" s="231">
        <v>711.31666666666672</v>
      </c>
      <c r="G319" s="231">
        <v>699.28333333333342</v>
      </c>
      <c r="H319" s="231">
        <v>741.88333333333333</v>
      </c>
      <c r="I319" s="231">
        <v>753.91666666666663</v>
      </c>
      <c r="J319" s="231">
        <v>763.18333333333328</v>
      </c>
      <c r="K319" s="230">
        <v>744.65</v>
      </c>
      <c r="L319" s="230">
        <v>723.35</v>
      </c>
      <c r="M319" s="230">
        <v>0.24473</v>
      </c>
      <c r="N319" s="1"/>
      <c r="O319" s="1"/>
    </row>
    <row r="320" spans="1:15" ht="12.75" customHeight="1">
      <c r="A320" s="30">
        <v>310</v>
      </c>
      <c r="B320" s="216" t="s">
        <v>821</v>
      </c>
      <c r="C320" s="230">
        <v>845.5</v>
      </c>
      <c r="D320" s="231">
        <v>831.5</v>
      </c>
      <c r="E320" s="231">
        <v>808</v>
      </c>
      <c r="F320" s="231">
        <v>770.5</v>
      </c>
      <c r="G320" s="231">
        <v>747</v>
      </c>
      <c r="H320" s="231">
        <v>869</v>
      </c>
      <c r="I320" s="231">
        <v>892.5</v>
      </c>
      <c r="J320" s="231">
        <v>930</v>
      </c>
      <c r="K320" s="230">
        <v>855</v>
      </c>
      <c r="L320" s="230">
        <v>794</v>
      </c>
      <c r="M320" s="230">
        <v>6.2146299999999997</v>
      </c>
      <c r="N320" s="1"/>
      <c r="O320" s="1"/>
    </row>
    <row r="321" spans="1:15" ht="12.75" customHeight="1">
      <c r="A321" s="30">
        <v>311</v>
      </c>
      <c r="B321" s="216" t="s">
        <v>154</v>
      </c>
      <c r="C321" s="230">
        <v>1243.1500000000001</v>
      </c>
      <c r="D321" s="231">
        <v>1254.3</v>
      </c>
      <c r="E321" s="231">
        <v>1228.8499999999999</v>
      </c>
      <c r="F321" s="231">
        <v>1214.55</v>
      </c>
      <c r="G321" s="231">
        <v>1189.0999999999999</v>
      </c>
      <c r="H321" s="231">
        <v>1268.5999999999999</v>
      </c>
      <c r="I321" s="231">
        <v>1294.0500000000002</v>
      </c>
      <c r="J321" s="231">
        <v>1308.3499999999999</v>
      </c>
      <c r="K321" s="230">
        <v>1279.75</v>
      </c>
      <c r="L321" s="230">
        <v>1240</v>
      </c>
      <c r="M321" s="230">
        <v>1.2345699999999999</v>
      </c>
      <c r="N321" s="1"/>
      <c r="O321" s="1"/>
    </row>
    <row r="322" spans="1:15" ht="12.75" customHeight="1">
      <c r="A322" s="30">
        <v>312</v>
      </c>
      <c r="B322" s="216" t="s">
        <v>845</v>
      </c>
      <c r="C322" s="230">
        <v>50.15</v>
      </c>
      <c r="D322" s="231">
        <v>50.1</v>
      </c>
      <c r="E322" s="231">
        <v>49.550000000000004</v>
      </c>
      <c r="F322" s="231">
        <v>48.95</v>
      </c>
      <c r="G322" s="231">
        <v>48.400000000000006</v>
      </c>
      <c r="H322" s="231">
        <v>50.7</v>
      </c>
      <c r="I322" s="231">
        <v>51.25</v>
      </c>
      <c r="J322" s="231">
        <v>51.85</v>
      </c>
      <c r="K322" s="230">
        <v>50.65</v>
      </c>
      <c r="L322" s="230">
        <v>49.5</v>
      </c>
      <c r="M322" s="230">
        <v>23.674140000000001</v>
      </c>
      <c r="N322" s="1"/>
      <c r="O322" s="1"/>
    </row>
    <row r="323" spans="1:15" ht="12.75" customHeight="1">
      <c r="A323" s="30">
        <v>313</v>
      </c>
      <c r="B323" s="216" t="s">
        <v>422</v>
      </c>
      <c r="C323" s="230">
        <v>600.35</v>
      </c>
      <c r="D323" s="231">
        <v>605.43333333333328</v>
      </c>
      <c r="E323" s="231">
        <v>593.86666666666656</v>
      </c>
      <c r="F323" s="231">
        <v>587.38333333333333</v>
      </c>
      <c r="G323" s="231">
        <v>575.81666666666661</v>
      </c>
      <c r="H323" s="231">
        <v>611.91666666666652</v>
      </c>
      <c r="I323" s="231">
        <v>623.48333333333335</v>
      </c>
      <c r="J323" s="231">
        <v>629.96666666666647</v>
      </c>
      <c r="K323" s="230">
        <v>617</v>
      </c>
      <c r="L323" s="230">
        <v>598.95000000000005</v>
      </c>
      <c r="M323" s="230">
        <v>0.85972000000000004</v>
      </c>
      <c r="N323" s="1"/>
      <c r="O323" s="1"/>
    </row>
    <row r="324" spans="1:15" ht="12.75" customHeight="1">
      <c r="A324" s="30">
        <v>314</v>
      </c>
      <c r="B324" s="216" t="s">
        <v>157</v>
      </c>
      <c r="C324" s="230">
        <v>1758</v>
      </c>
      <c r="D324" s="231">
        <v>1770.3666666666668</v>
      </c>
      <c r="E324" s="231">
        <v>1741.7333333333336</v>
      </c>
      <c r="F324" s="231">
        <v>1725.4666666666667</v>
      </c>
      <c r="G324" s="231">
        <v>1696.8333333333335</v>
      </c>
      <c r="H324" s="231">
        <v>1786.6333333333337</v>
      </c>
      <c r="I324" s="231">
        <v>1815.2666666666669</v>
      </c>
      <c r="J324" s="231">
        <v>1831.5333333333338</v>
      </c>
      <c r="K324" s="230">
        <v>1799</v>
      </c>
      <c r="L324" s="230">
        <v>1754.1</v>
      </c>
      <c r="M324" s="230">
        <v>2.52068</v>
      </c>
      <c r="N324" s="1"/>
      <c r="O324" s="1"/>
    </row>
    <row r="325" spans="1:15" ht="12.75" customHeight="1">
      <c r="A325" s="30">
        <v>315</v>
      </c>
      <c r="B325" s="216" t="s">
        <v>423</v>
      </c>
      <c r="C325" s="230">
        <v>1451.4</v>
      </c>
      <c r="D325" s="231">
        <v>1448.3</v>
      </c>
      <c r="E325" s="231">
        <v>1440.75</v>
      </c>
      <c r="F325" s="231">
        <v>1430.1000000000001</v>
      </c>
      <c r="G325" s="231">
        <v>1422.5500000000002</v>
      </c>
      <c r="H325" s="231">
        <v>1458.9499999999998</v>
      </c>
      <c r="I325" s="231">
        <v>1466.4999999999995</v>
      </c>
      <c r="J325" s="231">
        <v>1477.1499999999996</v>
      </c>
      <c r="K325" s="230">
        <v>1455.85</v>
      </c>
      <c r="L325" s="230">
        <v>1437.65</v>
      </c>
      <c r="M325" s="230">
        <v>1.30948</v>
      </c>
      <c r="N325" s="1"/>
      <c r="O325" s="1"/>
    </row>
    <row r="326" spans="1:15" ht="12.75" customHeight="1">
      <c r="A326" s="30">
        <v>316</v>
      </c>
      <c r="B326" s="216" t="s">
        <v>159</v>
      </c>
      <c r="C326" s="230">
        <v>1039.3</v>
      </c>
      <c r="D326" s="231">
        <v>1034.7666666666667</v>
      </c>
      <c r="E326" s="231">
        <v>1026.9333333333334</v>
      </c>
      <c r="F326" s="231">
        <v>1014.5666666666667</v>
      </c>
      <c r="G326" s="231">
        <v>1006.7333333333335</v>
      </c>
      <c r="H326" s="231">
        <v>1047.1333333333332</v>
      </c>
      <c r="I326" s="231">
        <v>1054.9666666666667</v>
      </c>
      <c r="J326" s="231">
        <v>1067.3333333333333</v>
      </c>
      <c r="K326" s="230">
        <v>1042.5999999999999</v>
      </c>
      <c r="L326" s="230">
        <v>1022.4</v>
      </c>
      <c r="M326" s="230">
        <v>8.0583500000000008</v>
      </c>
      <c r="N326" s="1"/>
      <c r="O326" s="1"/>
    </row>
    <row r="327" spans="1:15" ht="12.75" customHeight="1">
      <c r="A327" s="30">
        <v>317</v>
      </c>
      <c r="B327" s="216" t="s">
        <v>264</v>
      </c>
      <c r="C327" s="230">
        <v>553.9</v>
      </c>
      <c r="D327" s="231">
        <v>554.7833333333333</v>
      </c>
      <c r="E327" s="231">
        <v>550.11666666666656</v>
      </c>
      <c r="F327" s="231">
        <v>546.33333333333326</v>
      </c>
      <c r="G327" s="231">
        <v>541.66666666666652</v>
      </c>
      <c r="H327" s="231">
        <v>558.56666666666661</v>
      </c>
      <c r="I327" s="231">
        <v>563.23333333333335</v>
      </c>
      <c r="J327" s="231">
        <v>567.01666666666665</v>
      </c>
      <c r="K327" s="230">
        <v>559.45000000000005</v>
      </c>
      <c r="L327" s="230">
        <v>551</v>
      </c>
      <c r="M327" s="230">
        <v>5.5452199999999996</v>
      </c>
      <c r="N327" s="1"/>
      <c r="O327" s="1"/>
    </row>
    <row r="328" spans="1:15" ht="12.75" customHeight="1">
      <c r="A328" s="30">
        <v>318</v>
      </c>
      <c r="B328" s="216" t="s">
        <v>424</v>
      </c>
      <c r="C328" s="230">
        <v>39</v>
      </c>
      <c r="D328" s="231">
        <v>38.983333333333334</v>
      </c>
      <c r="E328" s="231">
        <v>38.56666666666667</v>
      </c>
      <c r="F328" s="231">
        <v>38.133333333333333</v>
      </c>
      <c r="G328" s="231">
        <v>37.716666666666669</v>
      </c>
      <c r="H328" s="231">
        <v>39.416666666666671</v>
      </c>
      <c r="I328" s="231">
        <v>39.833333333333329</v>
      </c>
      <c r="J328" s="231">
        <v>40.266666666666673</v>
      </c>
      <c r="K328" s="230">
        <v>39.4</v>
      </c>
      <c r="L328" s="230">
        <v>38.549999999999997</v>
      </c>
      <c r="M328" s="230">
        <v>94.230109999999996</v>
      </c>
      <c r="N328" s="1"/>
      <c r="O328" s="1"/>
    </row>
    <row r="329" spans="1:15" ht="12.75" customHeight="1">
      <c r="A329" s="30">
        <v>319</v>
      </c>
      <c r="B329" s="216" t="s">
        <v>425</v>
      </c>
      <c r="C329" s="230">
        <v>113.35</v>
      </c>
      <c r="D329" s="231">
        <v>111.96666666666665</v>
      </c>
      <c r="E329" s="231">
        <v>109.93333333333331</v>
      </c>
      <c r="F329" s="231">
        <v>106.51666666666665</v>
      </c>
      <c r="G329" s="231">
        <v>104.48333333333331</v>
      </c>
      <c r="H329" s="231">
        <v>115.38333333333331</v>
      </c>
      <c r="I329" s="231">
        <v>117.41666666666664</v>
      </c>
      <c r="J329" s="231">
        <v>120.83333333333331</v>
      </c>
      <c r="K329" s="230">
        <v>114</v>
      </c>
      <c r="L329" s="230">
        <v>108.55</v>
      </c>
      <c r="M329" s="230">
        <v>75.078729999999993</v>
      </c>
      <c r="N329" s="1"/>
      <c r="O329" s="1"/>
    </row>
    <row r="330" spans="1:15" ht="12.75" customHeight="1">
      <c r="A330" s="30">
        <v>320</v>
      </c>
      <c r="B330" s="216" t="s">
        <v>426</v>
      </c>
      <c r="C330" s="230">
        <v>41.9</v>
      </c>
      <c r="D330" s="231">
        <v>42.3</v>
      </c>
      <c r="E330" s="231">
        <v>41.399999999999991</v>
      </c>
      <c r="F330" s="231">
        <v>40.899999999999991</v>
      </c>
      <c r="G330" s="231">
        <v>39.999999999999986</v>
      </c>
      <c r="H330" s="231">
        <v>42.8</v>
      </c>
      <c r="I330" s="231">
        <v>43.7</v>
      </c>
      <c r="J330" s="231">
        <v>44.2</v>
      </c>
      <c r="K330" s="230">
        <v>43.2</v>
      </c>
      <c r="L330" s="230">
        <v>41.8</v>
      </c>
      <c r="M330" s="230">
        <v>56.794510000000002</v>
      </c>
      <c r="N330" s="1"/>
      <c r="O330" s="1"/>
    </row>
    <row r="331" spans="1:15" ht="12.75" customHeight="1">
      <c r="A331" s="30">
        <v>321</v>
      </c>
      <c r="B331" s="216" t="s">
        <v>427</v>
      </c>
      <c r="C331" s="230">
        <v>82</v>
      </c>
      <c r="D331" s="231">
        <v>81.55</v>
      </c>
      <c r="E331" s="231">
        <v>80.3</v>
      </c>
      <c r="F331" s="231">
        <v>78.599999999999994</v>
      </c>
      <c r="G331" s="231">
        <v>77.349999999999994</v>
      </c>
      <c r="H331" s="231">
        <v>83.25</v>
      </c>
      <c r="I331" s="231">
        <v>84.5</v>
      </c>
      <c r="J331" s="231">
        <v>86.2</v>
      </c>
      <c r="K331" s="230">
        <v>82.8</v>
      </c>
      <c r="L331" s="230">
        <v>79.849999999999994</v>
      </c>
      <c r="M331" s="230">
        <v>29.720549999999999</v>
      </c>
      <c r="N331" s="1"/>
      <c r="O331" s="1"/>
    </row>
    <row r="332" spans="1:15" ht="12.75" customHeight="1">
      <c r="A332" s="30">
        <v>322</v>
      </c>
      <c r="B332" s="216" t="s">
        <v>428</v>
      </c>
      <c r="C332" s="230">
        <v>214.65</v>
      </c>
      <c r="D332" s="231">
        <v>214.69999999999996</v>
      </c>
      <c r="E332" s="231">
        <v>212.39999999999992</v>
      </c>
      <c r="F332" s="231">
        <v>210.14999999999995</v>
      </c>
      <c r="G332" s="231">
        <v>207.84999999999991</v>
      </c>
      <c r="H332" s="231">
        <v>216.94999999999993</v>
      </c>
      <c r="I332" s="231">
        <v>219.24999999999994</v>
      </c>
      <c r="J332" s="231">
        <v>221.49999999999994</v>
      </c>
      <c r="K332" s="230">
        <v>217</v>
      </c>
      <c r="L332" s="230">
        <v>212.45</v>
      </c>
      <c r="M332" s="230">
        <v>3.0558100000000001</v>
      </c>
      <c r="N332" s="1"/>
      <c r="O332" s="1"/>
    </row>
    <row r="333" spans="1:15" ht="12.75" customHeight="1">
      <c r="A333" s="30">
        <v>323</v>
      </c>
      <c r="B333" s="216" t="s">
        <v>167</v>
      </c>
      <c r="C333" s="230">
        <v>169.7</v>
      </c>
      <c r="D333" s="231">
        <v>168.9</v>
      </c>
      <c r="E333" s="231">
        <v>167.60000000000002</v>
      </c>
      <c r="F333" s="231">
        <v>165.50000000000003</v>
      </c>
      <c r="G333" s="231">
        <v>164.20000000000005</v>
      </c>
      <c r="H333" s="231">
        <v>171</v>
      </c>
      <c r="I333" s="231">
        <v>172.3</v>
      </c>
      <c r="J333" s="231">
        <v>174.39999999999998</v>
      </c>
      <c r="K333" s="230">
        <v>170.2</v>
      </c>
      <c r="L333" s="230">
        <v>166.8</v>
      </c>
      <c r="M333" s="230">
        <v>154.98083</v>
      </c>
      <c r="N333" s="1"/>
      <c r="O333" s="1"/>
    </row>
    <row r="334" spans="1:15" ht="12.75" customHeight="1">
      <c r="A334" s="30">
        <v>324</v>
      </c>
      <c r="B334" s="216" t="s">
        <v>429</v>
      </c>
      <c r="C334" s="230">
        <v>754.55</v>
      </c>
      <c r="D334" s="231">
        <v>757.98333333333323</v>
      </c>
      <c r="E334" s="231">
        <v>749.51666666666642</v>
      </c>
      <c r="F334" s="231">
        <v>744.48333333333323</v>
      </c>
      <c r="G334" s="231">
        <v>736.01666666666642</v>
      </c>
      <c r="H334" s="231">
        <v>763.01666666666642</v>
      </c>
      <c r="I334" s="231">
        <v>771.48333333333335</v>
      </c>
      <c r="J334" s="231">
        <v>776.51666666666642</v>
      </c>
      <c r="K334" s="230">
        <v>766.45</v>
      </c>
      <c r="L334" s="230">
        <v>752.95</v>
      </c>
      <c r="M334" s="230">
        <v>3.7461799999999998</v>
      </c>
      <c r="N334" s="1"/>
      <c r="O334" s="1"/>
    </row>
    <row r="335" spans="1:15" ht="12.75" customHeight="1">
      <c r="A335" s="30">
        <v>325</v>
      </c>
      <c r="B335" s="216" t="s">
        <v>161</v>
      </c>
      <c r="C335" s="230">
        <v>83.05</v>
      </c>
      <c r="D335" s="231">
        <v>83.383333333333326</v>
      </c>
      <c r="E335" s="231">
        <v>82.666666666666657</v>
      </c>
      <c r="F335" s="231">
        <v>82.283333333333331</v>
      </c>
      <c r="G335" s="231">
        <v>81.566666666666663</v>
      </c>
      <c r="H335" s="231">
        <v>83.766666666666652</v>
      </c>
      <c r="I335" s="231">
        <v>84.48333333333332</v>
      </c>
      <c r="J335" s="231">
        <v>84.866666666666646</v>
      </c>
      <c r="K335" s="230">
        <v>84.1</v>
      </c>
      <c r="L335" s="230">
        <v>83</v>
      </c>
      <c r="M335" s="230">
        <v>47.450560000000003</v>
      </c>
      <c r="N335" s="1"/>
      <c r="O335" s="1"/>
    </row>
    <row r="336" spans="1:15" ht="12.75" customHeight="1">
      <c r="A336" s="30">
        <v>326</v>
      </c>
      <c r="B336" s="216" t="s">
        <v>163</v>
      </c>
      <c r="C336" s="230">
        <v>4687.7</v>
      </c>
      <c r="D336" s="231">
        <v>4679.916666666667</v>
      </c>
      <c r="E336" s="231">
        <v>4651.8833333333341</v>
      </c>
      <c r="F336" s="231">
        <v>4616.0666666666675</v>
      </c>
      <c r="G336" s="231">
        <v>4588.0333333333347</v>
      </c>
      <c r="H336" s="231">
        <v>4715.7333333333336</v>
      </c>
      <c r="I336" s="231">
        <v>4743.7666666666664</v>
      </c>
      <c r="J336" s="231">
        <v>4779.583333333333</v>
      </c>
      <c r="K336" s="230">
        <v>4707.95</v>
      </c>
      <c r="L336" s="230">
        <v>4644.1000000000004</v>
      </c>
      <c r="M336" s="230">
        <v>1.43506</v>
      </c>
      <c r="N336" s="1"/>
      <c r="O336" s="1"/>
    </row>
    <row r="337" spans="1:15" ht="12.75" customHeight="1">
      <c r="A337" s="30">
        <v>327</v>
      </c>
      <c r="B337" s="216" t="s">
        <v>781</v>
      </c>
      <c r="C337" s="230">
        <v>531.79999999999995</v>
      </c>
      <c r="D337" s="231">
        <v>528.6</v>
      </c>
      <c r="E337" s="231">
        <v>509.20000000000005</v>
      </c>
      <c r="F337" s="231">
        <v>486.6</v>
      </c>
      <c r="G337" s="231">
        <v>467.20000000000005</v>
      </c>
      <c r="H337" s="231">
        <v>551.20000000000005</v>
      </c>
      <c r="I337" s="231">
        <v>570.59999999999991</v>
      </c>
      <c r="J337" s="231">
        <v>593.20000000000005</v>
      </c>
      <c r="K337" s="230">
        <v>548</v>
      </c>
      <c r="L337" s="230">
        <v>506</v>
      </c>
      <c r="M337" s="230">
        <v>8.0396699999999992</v>
      </c>
      <c r="N337" s="1"/>
      <c r="O337" s="1"/>
    </row>
    <row r="338" spans="1:15" ht="12.75" customHeight="1">
      <c r="A338" s="30">
        <v>328</v>
      </c>
      <c r="B338" s="216" t="s">
        <v>164</v>
      </c>
      <c r="C338" s="230">
        <v>20473.099999999999</v>
      </c>
      <c r="D338" s="231">
        <v>20524.600000000002</v>
      </c>
      <c r="E338" s="231">
        <v>20328.500000000004</v>
      </c>
      <c r="F338" s="231">
        <v>20183.900000000001</v>
      </c>
      <c r="G338" s="231">
        <v>19987.800000000003</v>
      </c>
      <c r="H338" s="231">
        <v>20669.200000000004</v>
      </c>
      <c r="I338" s="231">
        <v>20865.300000000003</v>
      </c>
      <c r="J338" s="231">
        <v>21009.900000000005</v>
      </c>
      <c r="K338" s="230">
        <v>20720.7</v>
      </c>
      <c r="L338" s="230">
        <v>20380</v>
      </c>
      <c r="M338" s="230">
        <v>0.52212999999999998</v>
      </c>
      <c r="N338" s="1"/>
      <c r="O338" s="1"/>
    </row>
    <row r="339" spans="1:15" ht="12.75" customHeight="1">
      <c r="A339" s="30">
        <v>329</v>
      </c>
      <c r="B339" s="216" t="s">
        <v>430</v>
      </c>
      <c r="C339" s="230">
        <v>54.8</v>
      </c>
      <c r="D339" s="231">
        <v>54.9</v>
      </c>
      <c r="E339" s="231">
        <v>54.5</v>
      </c>
      <c r="F339" s="231">
        <v>54.2</v>
      </c>
      <c r="G339" s="231">
        <v>53.800000000000004</v>
      </c>
      <c r="H339" s="231">
        <v>55.199999999999996</v>
      </c>
      <c r="I339" s="231">
        <v>55.599999999999987</v>
      </c>
      <c r="J339" s="231">
        <v>55.899999999999991</v>
      </c>
      <c r="K339" s="230">
        <v>55.3</v>
      </c>
      <c r="L339" s="230">
        <v>54.6</v>
      </c>
      <c r="M339" s="230">
        <v>4.4988200000000003</v>
      </c>
      <c r="N339" s="1"/>
      <c r="O339" s="1"/>
    </row>
    <row r="340" spans="1:15" ht="12.75" customHeight="1">
      <c r="A340" s="30">
        <v>330</v>
      </c>
      <c r="B340" s="216" t="s">
        <v>160</v>
      </c>
      <c r="C340" s="230">
        <v>235.65</v>
      </c>
      <c r="D340" s="231">
        <v>235.26666666666668</v>
      </c>
      <c r="E340" s="231">
        <v>232.73333333333335</v>
      </c>
      <c r="F340" s="231">
        <v>229.81666666666666</v>
      </c>
      <c r="G340" s="231">
        <v>227.28333333333333</v>
      </c>
      <c r="H340" s="231">
        <v>238.18333333333337</v>
      </c>
      <c r="I340" s="231">
        <v>240.71666666666673</v>
      </c>
      <c r="J340" s="231">
        <v>243.63333333333338</v>
      </c>
      <c r="K340" s="230">
        <v>237.8</v>
      </c>
      <c r="L340" s="230">
        <v>232.35</v>
      </c>
      <c r="M340" s="230">
        <v>6.2460100000000001</v>
      </c>
      <c r="N340" s="1"/>
      <c r="O340" s="1"/>
    </row>
    <row r="341" spans="1:15" ht="12.75" customHeight="1">
      <c r="A341" s="30">
        <v>331</v>
      </c>
      <c r="B341" s="216" t="s">
        <v>822</v>
      </c>
      <c r="C341" s="230">
        <v>334.2</v>
      </c>
      <c r="D341" s="231">
        <v>333.43333333333334</v>
      </c>
      <c r="E341" s="231">
        <v>331.2166666666667</v>
      </c>
      <c r="F341" s="231">
        <v>328.23333333333335</v>
      </c>
      <c r="G341" s="231">
        <v>326.01666666666671</v>
      </c>
      <c r="H341" s="231">
        <v>336.41666666666669</v>
      </c>
      <c r="I341" s="231">
        <v>338.63333333333327</v>
      </c>
      <c r="J341" s="231">
        <v>341.61666666666667</v>
      </c>
      <c r="K341" s="230">
        <v>335.65</v>
      </c>
      <c r="L341" s="230">
        <v>330.45</v>
      </c>
      <c r="M341" s="230">
        <v>0.24861</v>
      </c>
      <c r="N341" s="1"/>
      <c r="O341" s="1"/>
    </row>
    <row r="342" spans="1:15" ht="12.75" customHeight="1">
      <c r="A342" s="30">
        <v>332</v>
      </c>
      <c r="B342" s="216" t="s">
        <v>265</v>
      </c>
      <c r="C342" s="230">
        <v>913.5</v>
      </c>
      <c r="D342" s="231">
        <v>916</v>
      </c>
      <c r="E342" s="231">
        <v>906.25</v>
      </c>
      <c r="F342" s="231">
        <v>899</v>
      </c>
      <c r="G342" s="231">
        <v>889.25</v>
      </c>
      <c r="H342" s="231">
        <v>923.25</v>
      </c>
      <c r="I342" s="231">
        <v>933</v>
      </c>
      <c r="J342" s="231">
        <v>940.25</v>
      </c>
      <c r="K342" s="230">
        <v>925.75</v>
      </c>
      <c r="L342" s="230">
        <v>908.75</v>
      </c>
      <c r="M342" s="230">
        <v>2.9706600000000001</v>
      </c>
      <c r="N342" s="1"/>
      <c r="O342" s="1"/>
    </row>
    <row r="343" spans="1:15" ht="12.75" customHeight="1">
      <c r="A343" s="30">
        <v>333</v>
      </c>
      <c r="B343" s="216" t="s">
        <v>168</v>
      </c>
      <c r="C343" s="230">
        <v>159.15</v>
      </c>
      <c r="D343" s="231">
        <v>159.25</v>
      </c>
      <c r="E343" s="231">
        <v>158.4</v>
      </c>
      <c r="F343" s="231">
        <v>157.65</v>
      </c>
      <c r="G343" s="231">
        <v>156.80000000000001</v>
      </c>
      <c r="H343" s="231">
        <v>160</v>
      </c>
      <c r="I343" s="231">
        <v>160.85000000000002</v>
      </c>
      <c r="J343" s="231">
        <v>161.6</v>
      </c>
      <c r="K343" s="230">
        <v>160.1</v>
      </c>
      <c r="L343" s="230">
        <v>158.5</v>
      </c>
      <c r="M343" s="230">
        <v>57.3367</v>
      </c>
      <c r="N343" s="1"/>
      <c r="O343" s="1"/>
    </row>
    <row r="344" spans="1:15" ht="12.75" customHeight="1">
      <c r="A344" s="30">
        <v>334</v>
      </c>
      <c r="B344" s="216" t="s">
        <v>266</v>
      </c>
      <c r="C344" s="230">
        <v>253.45</v>
      </c>
      <c r="D344" s="231">
        <v>255.58333333333334</v>
      </c>
      <c r="E344" s="231">
        <v>250.41666666666669</v>
      </c>
      <c r="F344" s="231">
        <v>247.38333333333335</v>
      </c>
      <c r="G344" s="231">
        <v>242.2166666666667</v>
      </c>
      <c r="H344" s="231">
        <v>258.61666666666667</v>
      </c>
      <c r="I344" s="231">
        <v>263.78333333333336</v>
      </c>
      <c r="J344" s="231">
        <v>266.81666666666666</v>
      </c>
      <c r="K344" s="230">
        <v>260.75</v>
      </c>
      <c r="L344" s="230">
        <v>252.55</v>
      </c>
      <c r="M344" s="230">
        <v>16.584700000000002</v>
      </c>
      <c r="N344" s="1"/>
      <c r="O344" s="1"/>
    </row>
    <row r="345" spans="1:15" ht="12.75" customHeight="1">
      <c r="A345" s="30">
        <v>335</v>
      </c>
      <c r="B345" s="216" t="s">
        <v>854</v>
      </c>
      <c r="C345" s="230">
        <v>692.75</v>
      </c>
      <c r="D345" s="231">
        <v>692.11666666666667</v>
      </c>
      <c r="E345" s="231">
        <v>676.88333333333333</v>
      </c>
      <c r="F345" s="231">
        <v>661.01666666666665</v>
      </c>
      <c r="G345" s="231">
        <v>645.7833333333333</v>
      </c>
      <c r="H345" s="231">
        <v>707.98333333333335</v>
      </c>
      <c r="I345" s="231">
        <v>723.2166666666667</v>
      </c>
      <c r="J345" s="231">
        <v>739.08333333333337</v>
      </c>
      <c r="K345" s="230">
        <v>707.35</v>
      </c>
      <c r="L345" s="230">
        <v>676.25</v>
      </c>
      <c r="M345" s="230">
        <v>16.979579999999999</v>
      </c>
      <c r="N345" s="1"/>
      <c r="O345" s="1"/>
    </row>
    <row r="346" spans="1:15" ht="12.75" customHeight="1">
      <c r="A346" s="30">
        <v>336</v>
      </c>
      <c r="B346" s="216" t="s">
        <v>804</v>
      </c>
      <c r="C346" s="230">
        <v>656.85</v>
      </c>
      <c r="D346" s="231">
        <v>658.63333333333333</v>
      </c>
      <c r="E346" s="231">
        <v>648.26666666666665</v>
      </c>
      <c r="F346" s="231">
        <v>639.68333333333328</v>
      </c>
      <c r="G346" s="231">
        <v>629.31666666666661</v>
      </c>
      <c r="H346" s="231">
        <v>667.2166666666667</v>
      </c>
      <c r="I346" s="231">
        <v>677.58333333333326</v>
      </c>
      <c r="J346" s="231">
        <v>686.16666666666674</v>
      </c>
      <c r="K346" s="230">
        <v>669</v>
      </c>
      <c r="L346" s="230">
        <v>650.04999999999995</v>
      </c>
      <c r="M346" s="230">
        <v>58.322969999999998</v>
      </c>
      <c r="N346" s="1"/>
      <c r="O346" s="1"/>
    </row>
    <row r="347" spans="1:15" ht="12.75" customHeight="1">
      <c r="A347" s="30">
        <v>337</v>
      </c>
      <c r="B347" s="216" t="s">
        <v>431</v>
      </c>
      <c r="C347" s="230">
        <v>3296.4</v>
      </c>
      <c r="D347" s="231">
        <v>3292.2166666666667</v>
      </c>
      <c r="E347" s="231">
        <v>3269.4333333333334</v>
      </c>
      <c r="F347" s="231">
        <v>3242.4666666666667</v>
      </c>
      <c r="G347" s="231">
        <v>3219.6833333333334</v>
      </c>
      <c r="H347" s="231">
        <v>3319.1833333333334</v>
      </c>
      <c r="I347" s="231">
        <v>3341.9666666666672</v>
      </c>
      <c r="J347" s="231">
        <v>3368.9333333333334</v>
      </c>
      <c r="K347" s="230">
        <v>3315</v>
      </c>
      <c r="L347" s="230">
        <v>3265.25</v>
      </c>
      <c r="M347" s="230">
        <v>0.45574999999999999</v>
      </c>
      <c r="N347" s="1"/>
      <c r="O347" s="1"/>
    </row>
    <row r="348" spans="1:15" ht="12.75" customHeight="1">
      <c r="A348" s="30">
        <v>338</v>
      </c>
      <c r="B348" s="216" t="s">
        <v>432</v>
      </c>
      <c r="C348" s="230">
        <v>225.85</v>
      </c>
      <c r="D348" s="231">
        <v>224.58333333333334</v>
      </c>
      <c r="E348" s="231">
        <v>222.26666666666668</v>
      </c>
      <c r="F348" s="231">
        <v>218.68333333333334</v>
      </c>
      <c r="G348" s="231">
        <v>216.36666666666667</v>
      </c>
      <c r="H348" s="231">
        <v>228.16666666666669</v>
      </c>
      <c r="I348" s="231">
        <v>230.48333333333335</v>
      </c>
      <c r="J348" s="231">
        <v>234.06666666666669</v>
      </c>
      <c r="K348" s="230">
        <v>226.9</v>
      </c>
      <c r="L348" s="230">
        <v>221</v>
      </c>
      <c r="M348" s="230">
        <v>3.23244</v>
      </c>
      <c r="N348" s="1"/>
      <c r="O348" s="1"/>
    </row>
    <row r="349" spans="1:15" ht="12.75" customHeight="1">
      <c r="A349" s="30">
        <v>339</v>
      </c>
      <c r="B349" s="216" t="s">
        <v>805</v>
      </c>
      <c r="C349" s="230">
        <v>585.20000000000005</v>
      </c>
      <c r="D349" s="231">
        <v>585.63333333333333</v>
      </c>
      <c r="E349" s="231">
        <v>579.56666666666661</v>
      </c>
      <c r="F349" s="231">
        <v>573.93333333333328</v>
      </c>
      <c r="G349" s="231">
        <v>567.86666666666656</v>
      </c>
      <c r="H349" s="231">
        <v>591.26666666666665</v>
      </c>
      <c r="I349" s="231">
        <v>597.33333333333348</v>
      </c>
      <c r="J349" s="231">
        <v>602.9666666666667</v>
      </c>
      <c r="K349" s="230">
        <v>591.70000000000005</v>
      </c>
      <c r="L349" s="230">
        <v>580</v>
      </c>
      <c r="M349" s="230">
        <v>3.3204699999999998</v>
      </c>
      <c r="N349" s="1"/>
      <c r="O349" s="1"/>
    </row>
    <row r="350" spans="1:15" ht="12.75" customHeight="1">
      <c r="A350" s="30">
        <v>340</v>
      </c>
      <c r="B350" s="216" t="s">
        <v>794</v>
      </c>
      <c r="C350" s="230">
        <v>118.15</v>
      </c>
      <c r="D350" s="231">
        <v>118.66666666666667</v>
      </c>
      <c r="E350" s="231">
        <v>117.33333333333334</v>
      </c>
      <c r="F350" s="231">
        <v>116.51666666666667</v>
      </c>
      <c r="G350" s="231">
        <v>115.18333333333334</v>
      </c>
      <c r="H350" s="231">
        <v>119.48333333333335</v>
      </c>
      <c r="I350" s="231">
        <v>120.81666666666669</v>
      </c>
      <c r="J350" s="231">
        <v>121.63333333333335</v>
      </c>
      <c r="K350" s="230">
        <v>120</v>
      </c>
      <c r="L350" s="230">
        <v>117.85</v>
      </c>
      <c r="M350" s="230">
        <v>3.8274499999999998</v>
      </c>
      <c r="N350" s="1"/>
      <c r="O350" s="1"/>
    </row>
    <row r="351" spans="1:15" ht="12.75" customHeight="1">
      <c r="A351" s="30">
        <v>341</v>
      </c>
      <c r="B351" s="216" t="s">
        <v>175</v>
      </c>
      <c r="C351" s="230">
        <v>3159.75</v>
      </c>
      <c r="D351" s="231">
        <v>3159.5</v>
      </c>
      <c r="E351" s="231">
        <v>3141.2</v>
      </c>
      <c r="F351" s="231">
        <v>3122.6499999999996</v>
      </c>
      <c r="G351" s="231">
        <v>3104.3499999999995</v>
      </c>
      <c r="H351" s="231">
        <v>3178.05</v>
      </c>
      <c r="I351" s="231">
        <v>3196.3500000000004</v>
      </c>
      <c r="J351" s="231">
        <v>3214.9000000000005</v>
      </c>
      <c r="K351" s="230">
        <v>3177.8</v>
      </c>
      <c r="L351" s="230">
        <v>3140.95</v>
      </c>
      <c r="M351" s="230">
        <v>1.5802400000000001</v>
      </c>
      <c r="N351" s="1"/>
      <c r="O351" s="1"/>
    </row>
    <row r="352" spans="1:15" ht="12.75" customHeight="1">
      <c r="A352" s="30">
        <v>342</v>
      </c>
      <c r="B352" s="216" t="s">
        <v>434</v>
      </c>
      <c r="C352" s="230">
        <v>426.55</v>
      </c>
      <c r="D352" s="231">
        <v>424.98333333333329</v>
      </c>
      <c r="E352" s="231">
        <v>418.96666666666658</v>
      </c>
      <c r="F352" s="231">
        <v>411.38333333333327</v>
      </c>
      <c r="G352" s="231">
        <v>405.36666666666656</v>
      </c>
      <c r="H352" s="231">
        <v>432.56666666666661</v>
      </c>
      <c r="I352" s="231">
        <v>438.58333333333337</v>
      </c>
      <c r="J352" s="231">
        <v>446.16666666666663</v>
      </c>
      <c r="K352" s="230">
        <v>431</v>
      </c>
      <c r="L352" s="230">
        <v>417.4</v>
      </c>
      <c r="M352" s="230">
        <v>15.30782</v>
      </c>
      <c r="N352" s="1"/>
      <c r="O352" s="1"/>
    </row>
    <row r="353" spans="1:15" ht="12.75" customHeight="1">
      <c r="A353" s="30">
        <v>343</v>
      </c>
      <c r="B353" s="216" t="s">
        <v>435</v>
      </c>
      <c r="C353" s="230">
        <v>277</v>
      </c>
      <c r="D353" s="231">
        <v>277.83333333333331</v>
      </c>
      <c r="E353" s="231">
        <v>274.31666666666661</v>
      </c>
      <c r="F353" s="231">
        <v>271.63333333333327</v>
      </c>
      <c r="G353" s="231">
        <v>268.11666666666656</v>
      </c>
      <c r="H353" s="231">
        <v>280.51666666666665</v>
      </c>
      <c r="I353" s="231">
        <v>284.03333333333342</v>
      </c>
      <c r="J353" s="231">
        <v>286.7166666666667</v>
      </c>
      <c r="K353" s="230">
        <v>281.35000000000002</v>
      </c>
      <c r="L353" s="230">
        <v>275.14999999999998</v>
      </c>
      <c r="M353" s="230">
        <v>2.94638</v>
      </c>
      <c r="N353" s="1"/>
      <c r="O353" s="1"/>
    </row>
    <row r="354" spans="1:15" ht="12.75" customHeight="1">
      <c r="A354" s="30">
        <v>344</v>
      </c>
      <c r="B354" s="216" t="s">
        <v>179</v>
      </c>
      <c r="C354" s="230">
        <v>1508.7</v>
      </c>
      <c r="D354" s="231">
        <v>1501.05</v>
      </c>
      <c r="E354" s="231">
        <v>1490.1</v>
      </c>
      <c r="F354" s="231">
        <v>1471.5</v>
      </c>
      <c r="G354" s="231">
        <v>1460.55</v>
      </c>
      <c r="H354" s="231">
        <v>1519.6499999999999</v>
      </c>
      <c r="I354" s="231">
        <v>1530.6000000000001</v>
      </c>
      <c r="J354" s="231">
        <v>1549.1999999999998</v>
      </c>
      <c r="K354" s="230">
        <v>1512</v>
      </c>
      <c r="L354" s="230">
        <v>1482.45</v>
      </c>
      <c r="M354" s="230">
        <v>5.4053599999999999</v>
      </c>
      <c r="N354" s="1"/>
      <c r="O354" s="1"/>
    </row>
    <row r="355" spans="1:15" ht="12.75" customHeight="1">
      <c r="A355" s="30">
        <v>345</v>
      </c>
      <c r="B355" s="216" t="s">
        <v>169</v>
      </c>
      <c r="C355" s="230">
        <v>39259.15</v>
      </c>
      <c r="D355" s="231">
        <v>39103.866666666661</v>
      </c>
      <c r="E355" s="231">
        <v>38255.733333333323</v>
      </c>
      <c r="F355" s="231">
        <v>37252.316666666658</v>
      </c>
      <c r="G355" s="231">
        <v>36404.18333333332</v>
      </c>
      <c r="H355" s="231">
        <v>40107.283333333326</v>
      </c>
      <c r="I355" s="231">
        <v>40955.416666666672</v>
      </c>
      <c r="J355" s="231">
        <v>41958.833333333328</v>
      </c>
      <c r="K355" s="230">
        <v>39952</v>
      </c>
      <c r="L355" s="230">
        <v>38100.449999999997</v>
      </c>
      <c r="M355" s="230">
        <v>0.39300000000000002</v>
      </c>
      <c r="N355" s="1"/>
      <c r="O355" s="1"/>
    </row>
    <row r="356" spans="1:15" ht="12.75" customHeight="1">
      <c r="A356" s="30">
        <v>346</v>
      </c>
      <c r="B356" s="216" t="s">
        <v>846</v>
      </c>
      <c r="C356" s="230">
        <v>940.2</v>
      </c>
      <c r="D356" s="231">
        <v>943.56666666666661</v>
      </c>
      <c r="E356" s="231">
        <v>931.63333333333321</v>
      </c>
      <c r="F356" s="231">
        <v>923.06666666666661</v>
      </c>
      <c r="G356" s="231">
        <v>911.13333333333321</v>
      </c>
      <c r="H356" s="231">
        <v>952.13333333333321</v>
      </c>
      <c r="I356" s="231">
        <v>964.06666666666661</v>
      </c>
      <c r="J356" s="231">
        <v>972.63333333333321</v>
      </c>
      <c r="K356" s="230">
        <v>955.5</v>
      </c>
      <c r="L356" s="230">
        <v>935</v>
      </c>
      <c r="M356" s="230">
        <v>0.96702999999999995</v>
      </c>
      <c r="N356" s="1"/>
      <c r="O356" s="1"/>
    </row>
    <row r="357" spans="1:15" ht="12.75" customHeight="1">
      <c r="A357" s="30">
        <v>347</v>
      </c>
      <c r="B357" s="216" t="s">
        <v>436</v>
      </c>
      <c r="C357" s="230">
        <v>4290.05</v>
      </c>
      <c r="D357" s="231">
        <v>4311.3666666666668</v>
      </c>
      <c r="E357" s="231">
        <v>4248.6833333333334</v>
      </c>
      <c r="F357" s="231">
        <v>4207.3166666666666</v>
      </c>
      <c r="G357" s="231">
        <v>4144.6333333333332</v>
      </c>
      <c r="H357" s="231">
        <v>4352.7333333333336</v>
      </c>
      <c r="I357" s="231">
        <v>4415.4166666666679</v>
      </c>
      <c r="J357" s="231">
        <v>4456.7833333333338</v>
      </c>
      <c r="K357" s="230">
        <v>4374.05</v>
      </c>
      <c r="L357" s="230">
        <v>4270</v>
      </c>
      <c r="M357" s="230">
        <v>2.0083099999999998</v>
      </c>
      <c r="N357" s="1"/>
      <c r="O357" s="1"/>
    </row>
    <row r="358" spans="1:15" ht="12.75" customHeight="1">
      <c r="A358" s="30">
        <v>348</v>
      </c>
      <c r="B358" s="216" t="s">
        <v>171</v>
      </c>
      <c r="C358" s="230">
        <v>232.95</v>
      </c>
      <c r="D358" s="231">
        <v>233.13333333333333</v>
      </c>
      <c r="E358" s="231">
        <v>231.76666666666665</v>
      </c>
      <c r="F358" s="231">
        <v>230.58333333333331</v>
      </c>
      <c r="G358" s="231">
        <v>229.21666666666664</v>
      </c>
      <c r="H358" s="231">
        <v>234.31666666666666</v>
      </c>
      <c r="I358" s="231">
        <v>235.68333333333334</v>
      </c>
      <c r="J358" s="231">
        <v>236.86666666666667</v>
      </c>
      <c r="K358" s="230">
        <v>234.5</v>
      </c>
      <c r="L358" s="230">
        <v>231.95</v>
      </c>
      <c r="M358" s="230">
        <v>9.6284200000000002</v>
      </c>
      <c r="N358" s="1"/>
      <c r="O358" s="1"/>
    </row>
    <row r="359" spans="1:15" ht="12.75" customHeight="1">
      <c r="A359" s="30">
        <v>349</v>
      </c>
      <c r="B359" s="216" t="s">
        <v>173</v>
      </c>
      <c r="C359" s="230">
        <v>3764.3</v>
      </c>
      <c r="D359" s="231">
        <v>3800.3166666666671</v>
      </c>
      <c r="E359" s="231">
        <v>3705.983333333334</v>
      </c>
      <c r="F359" s="231">
        <v>3647.666666666667</v>
      </c>
      <c r="G359" s="231">
        <v>3553.3333333333339</v>
      </c>
      <c r="H359" s="231">
        <v>3858.6333333333341</v>
      </c>
      <c r="I359" s="231">
        <v>3952.9666666666672</v>
      </c>
      <c r="J359" s="231">
        <v>4011.2833333333342</v>
      </c>
      <c r="K359" s="230">
        <v>3894.65</v>
      </c>
      <c r="L359" s="230">
        <v>3742</v>
      </c>
      <c r="M359" s="230">
        <v>7.3169999999999999E-2</v>
      </c>
      <c r="N359" s="1"/>
      <c r="O359" s="1"/>
    </row>
    <row r="360" spans="1:15" ht="12.75" customHeight="1">
      <c r="A360" s="30">
        <v>350</v>
      </c>
      <c r="B360" s="216" t="s">
        <v>438</v>
      </c>
      <c r="C360" s="230">
        <v>1381.3</v>
      </c>
      <c r="D360" s="231">
        <v>1368.6833333333334</v>
      </c>
      <c r="E360" s="231">
        <v>1353.6666666666667</v>
      </c>
      <c r="F360" s="231">
        <v>1326.0333333333333</v>
      </c>
      <c r="G360" s="231">
        <v>1311.0166666666667</v>
      </c>
      <c r="H360" s="231">
        <v>1396.3166666666668</v>
      </c>
      <c r="I360" s="231">
        <v>1411.3333333333333</v>
      </c>
      <c r="J360" s="231">
        <v>1438.9666666666669</v>
      </c>
      <c r="K360" s="230">
        <v>1383.7</v>
      </c>
      <c r="L360" s="230">
        <v>1341.05</v>
      </c>
      <c r="M360" s="230">
        <v>1.1499999999999999</v>
      </c>
      <c r="N360" s="1"/>
      <c r="O360" s="1"/>
    </row>
    <row r="361" spans="1:15" ht="12.75" customHeight="1">
      <c r="A361" s="30">
        <v>351</v>
      </c>
      <c r="B361" s="216" t="s">
        <v>174</v>
      </c>
      <c r="C361" s="230">
        <v>2408.1</v>
      </c>
      <c r="D361" s="231">
        <v>2411.6166666666668</v>
      </c>
      <c r="E361" s="231">
        <v>2397.5833333333335</v>
      </c>
      <c r="F361" s="231">
        <v>2387.0666666666666</v>
      </c>
      <c r="G361" s="231">
        <v>2373.0333333333333</v>
      </c>
      <c r="H361" s="231">
        <v>2422.1333333333337</v>
      </c>
      <c r="I361" s="231">
        <v>2436.1666666666665</v>
      </c>
      <c r="J361" s="231">
        <v>2446.6833333333338</v>
      </c>
      <c r="K361" s="230">
        <v>2425.65</v>
      </c>
      <c r="L361" s="230">
        <v>2401.1</v>
      </c>
      <c r="M361" s="230">
        <v>1.2803500000000001</v>
      </c>
      <c r="N361" s="1"/>
      <c r="O361" s="1"/>
    </row>
    <row r="362" spans="1:15" ht="12.75" customHeight="1">
      <c r="A362" s="30">
        <v>352</v>
      </c>
      <c r="B362" s="216" t="s">
        <v>881</v>
      </c>
      <c r="C362" s="230">
        <v>74.2</v>
      </c>
      <c r="D362" s="231">
        <v>75.516666666666666</v>
      </c>
      <c r="E362" s="231">
        <v>72.383333333333326</v>
      </c>
      <c r="F362" s="231">
        <v>70.566666666666663</v>
      </c>
      <c r="G362" s="231">
        <v>67.433333333333323</v>
      </c>
      <c r="H362" s="231">
        <v>77.333333333333329</v>
      </c>
      <c r="I362" s="231">
        <v>80.466666666666683</v>
      </c>
      <c r="J362" s="231">
        <v>82.283333333333331</v>
      </c>
      <c r="K362" s="230">
        <v>78.650000000000006</v>
      </c>
      <c r="L362" s="230">
        <v>73.7</v>
      </c>
      <c r="M362" s="230">
        <v>72.899649999999994</v>
      </c>
      <c r="N362" s="1"/>
      <c r="O362" s="1"/>
    </row>
    <row r="363" spans="1:15" ht="12.75" customHeight="1">
      <c r="A363" s="30">
        <v>353</v>
      </c>
      <c r="B363" s="216" t="s">
        <v>439</v>
      </c>
      <c r="C363" s="230">
        <v>961.8</v>
      </c>
      <c r="D363" s="231">
        <v>961.01666666666677</v>
      </c>
      <c r="E363" s="231">
        <v>952.83333333333348</v>
      </c>
      <c r="F363" s="231">
        <v>943.86666666666667</v>
      </c>
      <c r="G363" s="231">
        <v>935.68333333333339</v>
      </c>
      <c r="H363" s="231">
        <v>969.98333333333358</v>
      </c>
      <c r="I363" s="231">
        <v>978.16666666666674</v>
      </c>
      <c r="J363" s="231">
        <v>987.13333333333367</v>
      </c>
      <c r="K363" s="230">
        <v>969.2</v>
      </c>
      <c r="L363" s="230">
        <v>952.05</v>
      </c>
      <c r="M363" s="230">
        <v>0.36192999999999997</v>
      </c>
      <c r="N363" s="1"/>
      <c r="O363" s="1"/>
    </row>
    <row r="364" spans="1:15" ht="12.75" customHeight="1">
      <c r="A364" s="30">
        <v>354</v>
      </c>
      <c r="B364" s="216" t="s">
        <v>267</v>
      </c>
      <c r="C364" s="230">
        <v>3129.2</v>
      </c>
      <c r="D364" s="231">
        <v>3135.5666666666671</v>
      </c>
      <c r="E364" s="231">
        <v>3113.6333333333341</v>
      </c>
      <c r="F364" s="231">
        <v>3098.0666666666671</v>
      </c>
      <c r="G364" s="231">
        <v>3076.1333333333341</v>
      </c>
      <c r="H364" s="231">
        <v>3151.1333333333341</v>
      </c>
      <c r="I364" s="231">
        <v>3173.0666666666675</v>
      </c>
      <c r="J364" s="231">
        <v>3188.6333333333341</v>
      </c>
      <c r="K364" s="230">
        <v>3157.5</v>
      </c>
      <c r="L364" s="230">
        <v>3120</v>
      </c>
      <c r="M364" s="230">
        <v>2.0143</v>
      </c>
      <c r="N364" s="1"/>
      <c r="O364" s="1"/>
    </row>
    <row r="365" spans="1:15" ht="12.75" customHeight="1">
      <c r="A365" s="30">
        <v>355</v>
      </c>
      <c r="B365" s="216" t="s">
        <v>440</v>
      </c>
      <c r="C365" s="230">
        <v>1272.55</v>
      </c>
      <c r="D365" s="231">
        <v>1278.5166666666667</v>
      </c>
      <c r="E365" s="231">
        <v>1260.1333333333332</v>
      </c>
      <c r="F365" s="231">
        <v>1247.7166666666665</v>
      </c>
      <c r="G365" s="231">
        <v>1229.333333333333</v>
      </c>
      <c r="H365" s="231">
        <v>1290.9333333333334</v>
      </c>
      <c r="I365" s="231">
        <v>1309.3166666666671</v>
      </c>
      <c r="J365" s="231">
        <v>1321.7333333333336</v>
      </c>
      <c r="K365" s="230">
        <v>1296.9000000000001</v>
      </c>
      <c r="L365" s="230">
        <v>1266.0999999999999</v>
      </c>
      <c r="M365" s="230">
        <v>0.74661999999999995</v>
      </c>
      <c r="N365" s="1"/>
      <c r="O365" s="1"/>
    </row>
    <row r="366" spans="1:15" ht="12.75" customHeight="1">
      <c r="A366" s="30">
        <v>356</v>
      </c>
      <c r="B366" s="216" t="s">
        <v>782</v>
      </c>
      <c r="C366" s="230">
        <v>312.2</v>
      </c>
      <c r="D366" s="231">
        <v>313.43333333333334</v>
      </c>
      <c r="E366" s="231">
        <v>309.86666666666667</v>
      </c>
      <c r="F366" s="231">
        <v>307.53333333333336</v>
      </c>
      <c r="G366" s="231">
        <v>303.9666666666667</v>
      </c>
      <c r="H366" s="231">
        <v>315.76666666666665</v>
      </c>
      <c r="I366" s="231">
        <v>319.33333333333337</v>
      </c>
      <c r="J366" s="231">
        <v>321.66666666666663</v>
      </c>
      <c r="K366" s="230">
        <v>317</v>
      </c>
      <c r="L366" s="230">
        <v>311.10000000000002</v>
      </c>
      <c r="M366" s="230">
        <v>38.931570000000001</v>
      </c>
      <c r="N366" s="1"/>
      <c r="O366" s="1"/>
    </row>
    <row r="367" spans="1:15" ht="12.75" customHeight="1">
      <c r="A367" s="30">
        <v>357</v>
      </c>
      <c r="B367" s="216" t="s">
        <v>172</v>
      </c>
      <c r="C367" s="230">
        <v>160</v>
      </c>
      <c r="D367" s="231">
        <v>160.9</v>
      </c>
      <c r="E367" s="231">
        <v>158.80000000000001</v>
      </c>
      <c r="F367" s="231">
        <v>157.6</v>
      </c>
      <c r="G367" s="231">
        <v>155.5</v>
      </c>
      <c r="H367" s="231">
        <v>162.10000000000002</v>
      </c>
      <c r="I367" s="231">
        <v>164.2</v>
      </c>
      <c r="J367" s="231">
        <v>165.40000000000003</v>
      </c>
      <c r="K367" s="230">
        <v>163</v>
      </c>
      <c r="L367" s="230">
        <v>159.69999999999999</v>
      </c>
      <c r="M367" s="230">
        <v>38.856670000000001</v>
      </c>
      <c r="N367" s="1"/>
      <c r="O367" s="1"/>
    </row>
    <row r="368" spans="1:15" ht="12.75" customHeight="1">
      <c r="A368" s="30">
        <v>358</v>
      </c>
      <c r="B368" s="216" t="s">
        <v>177</v>
      </c>
      <c r="C368" s="230">
        <v>230.9</v>
      </c>
      <c r="D368" s="231">
        <v>231.15</v>
      </c>
      <c r="E368" s="231">
        <v>229.4</v>
      </c>
      <c r="F368" s="231">
        <v>227.9</v>
      </c>
      <c r="G368" s="231">
        <v>226.15</v>
      </c>
      <c r="H368" s="231">
        <v>232.65</v>
      </c>
      <c r="I368" s="231">
        <v>234.4</v>
      </c>
      <c r="J368" s="231">
        <v>235.9</v>
      </c>
      <c r="K368" s="230">
        <v>232.9</v>
      </c>
      <c r="L368" s="230">
        <v>229.65</v>
      </c>
      <c r="M368" s="230">
        <v>54.815629999999999</v>
      </c>
      <c r="N368" s="1"/>
      <c r="O368" s="1"/>
    </row>
    <row r="369" spans="1:15" ht="12.75" customHeight="1">
      <c r="A369" s="30">
        <v>359</v>
      </c>
      <c r="B369" s="216" t="s">
        <v>783</v>
      </c>
      <c r="C369" s="230">
        <v>350.35</v>
      </c>
      <c r="D369" s="231">
        <v>349.7833333333333</v>
      </c>
      <c r="E369" s="231">
        <v>345.56666666666661</v>
      </c>
      <c r="F369" s="231">
        <v>340.7833333333333</v>
      </c>
      <c r="G369" s="231">
        <v>336.56666666666661</v>
      </c>
      <c r="H369" s="231">
        <v>354.56666666666661</v>
      </c>
      <c r="I369" s="231">
        <v>358.7833333333333</v>
      </c>
      <c r="J369" s="231">
        <v>363.56666666666661</v>
      </c>
      <c r="K369" s="230">
        <v>354</v>
      </c>
      <c r="L369" s="230">
        <v>345</v>
      </c>
      <c r="M369" s="230">
        <v>5.9561400000000004</v>
      </c>
      <c r="N369" s="1"/>
      <c r="O369" s="1"/>
    </row>
    <row r="370" spans="1:15" ht="12.75" customHeight="1">
      <c r="A370" s="30">
        <v>360</v>
      </c>
      <c r="B370" s="216" t="s">
        <v>268</v>
      </c>
      <c r="C370" s="230">
        <v>458.15</v>
      </c>
      <c r="D370" s="231">
        <v>456.09999999999997</v>
      </c>
      <c r="E370" s="231">
        <v>449.19999999999993</v>
      </c>
      <c r="F370" s="231">
        <v>440.24999999999994</v>
      </c>
      <c r="G370" s="231">
        <v>433.34999999999991</v>
      </c>
      <c r="H370" s="231">
        <v>465.04999999999995</v>
      </c>
      <c r="I370" s="231">
        <v>471.94999999999993</v>
      </c>
      <c r="J370" s="231">
        <v>480.9</v>
      </c>
      <c r="K370" s="230">
        <v>463</v>
      </c>
      <c r="L370" s="230">
        <v>447.15</v>
      </c>
      <c r="M370" s="230">
        <v>6.1055400000000004</v>
      </c>
      <c r="N370" s="1"/>
      <c r="O370" s="1"/>
    </row>
    <row r="371" spans="1:15" ht="12.75" customHeight="1">
      <c r="A371" s="30">
        <v>361</v>
      </c>
      <c r="B371" s="216" t="s">
        <v>441</v>
      </c>
      <c r="C371" s="230">
        <v>590.45000000000005</v>
      </c>
      <c r="D371" s="231">
        <v>591.31666666666661</v>
      </c>
      <c r="E371" s="231">
        <v>586.23333333333323</v>
      </c>
      <c r="F371" s="231">
        <v>582.01666666666665</v>
      </c>
      <c r="G371" s="231">
        <v>576.93333333333328</v>
      </c>
      <c r="H371" s="231">
        <v>595.53333333333319</v>
      </c>
      <c r="I371" s="231">
        <v>600.61666666666667</v>
      </c>
      <c r="J371" s="231">
        <v>604.83333333333314</v>
      </c>
      <c r="K371" s="230">
        <v>596.4</v>
      </c>
      <c r="L371" s="230">
        <v>587.1</v>
      </c>
      <c r="M371" s="230">
        <v>0.85850000000000004</v>
      </c>
      <c r="N371" s="1"/>
      <c r="O371" s="1"/>
    </row>
    <row r="372" spans="1:15" ht="12.75" customHeight="1">
      <c r="A372" s="30">
        <v>362</v>
      </c>
      <c r="B372" s="216" t="s">
        <v>442</v>
      </c>
      <c r="C372" s="230">
        <v>126.25</v>
      </c>
      <c r="D372" s="231">
        <v>127.23333333333333</v>
      </c>
      <c r="E372" s="231">
        <v>124.06666666666666</v>
      </c>
      <c r="F372" s="231">
        <v>121.88333333333333</v>
      </c>
      <c r="G372" s="231">
        <v>118.71666666666665</v>
      </c>
      <c r="H372" s="231">
        <v>129.41666666666669</v>
      </c>
      <c r="I372" s="231">
        <v>132.58333333333331</v>
      </c>
      <c r="J372" s="231">
        <v>134.76666666666668</v>
      </c>
      <c r="K372" s="230">
        <v>130.4</v>
      </c>
      <c r="L372" s="230">
        <v>125.05</v>
      </c>
      <c r="M372" s="230">
        <v>17.60305</v>
      </c>
      <c r="N372" s="1"/>
      <c r="O372" s="1"/>
    </row>
    <row r="373" spans="1:15" ht="12.75" customHeight="1">
      <c r="A373" s="30">
        <v>363</v>
      </c>
      <c r="B373" s="216" t="s">
        <v>823</v>
      </c>
      <c r="C373" s="230">
        <v>1088.1500000000001</v>
      </c>
      <c r="D373" s="231">
        <v>1095.0333333333335</v>
      </c>
      <c r="E373" s="231">
        <v>1073.116666666667</v>
      </c>
      <c r="F373" s="231">
        <v>1058.0833333333335</v>
      </c>
      <c r="G373" s="231">
        <v>1036.166666666667</v>
      </c>
      <c r="H373" s="231">
        <v>1110.0666666666671</v>
      </c>
      <c r="I373" s="231">
        <v>1131.9833333333336</v>
      </c>
      <c r="J373" s="231">
        <v>1147.0166666666671</v>
      </c>
      <c r="K373" s="230">
        <v>1116.95</v>
      </c>
      <c r="L373" s="230">
        <v>1080</v>
      </c>
      <c r="M373" s="230">
        <v>9.9080000000000001E-2</v>
      </c>
      <c r="N373" s="1"/>
      <c r="O373" s="1"/>
    </row>
    <row r="374" spans="1:15" ht="12.75" customHeight="1">
      <c r="A374" s="30">
        <v>364</v>
      </c>
      <c r="B374" s="216" t="s">
        <v>443</v>
      </c>
      <c r="C374" s="230">
        <v>4651.75</v>
      </c>
      <c r="D374" s="231">
        <v>4672.5999999999995</v>
      </c>
      <c r="E374" s="231">
        <v>4614.1499999999987</v>
      </c>
      <c r="F374" s="231">
        <v>4576.5499999999993</v>
      </c>
      <c r="G374" s="231">
        <v>4518.0999999999985</v>
      </c>
      <c r="H374" s="231">
        <v>4710.1999999999989</v>
      </c>
      <c r="I374" s="231">
        <v>4768.6499999999996</v>
      </c>
      <c r="J374" s="231">
        <v>4806.2499999999991</v>
      </c>
      <c r="K374" s="230">
        <v>4731.05</v>
      </c>
      <c r="L374" s="230">
        <v>4635</v>
      </c>
      <c r="M374" s="230">
        <v>7.7549999999999994E-2</v>
      </c>
      <c r="N374" s="1"/>
      <c r="O374" s="1"/>
    </row>
    <row r="375" spans="1:15" ht="12.75" customHeight="1">
      <c r="A375" s="30">
        <v>365</v>
      </c>
      <c r="B375" s="216" t="s">
        <v>269</v>
      </c>
      <c r="C375" s="230">
        <v>14051.5</v>
      </c>
      <c r="D375" s="231">
        <v>14042.199999999999</v>
      </c>
      <c r="E375" s="231">
        <v>13939.399999999998</v>
      </c>
      <c r="F375" s="231">
        <v>13827.3</v>
      </c>
      <c r="G375" s="231">
        <v>13724.499999999998</v>
      </c>
      <c r="H375" s="231">
        <v>14154.299999999997</v>
      </c>
      <c r="I375" s="231">
        <v>14257.099999999997</v>
      </c>
      <c r="J375" s="231">
        <v>14369.199999999997</v>
      </c>
      <c r="K375" s="230">
        <v>14145</v>
      </c>
      <c r="L375" s="230">
        <v>13930.1</v>
      </c>
      <c r="M375" s="230">
        <v>2.2769999999999999E-2</v>
      </c>
      <c r="N375" s="1"/>
      <c r="O375" s="1"/>
    </row>
    <row r="376" spans="1:15" ht="12.75" customHeight="1">
      <c r="A376" s="30">
        <v>366</v>
      </c>
      <c r="B376" s="216" t="s">
        <v>176</v>
      </c>
      <c r="C376" s="230">
        <v>48.6</v>
      </c>
      <c r="D376" s="231">
        <v>48.583333333333336</v>
      </c>
      <c r="E376" s="231">
        <v>48.31666666666667</v>
      </c>
      <c r="F376" s="231">
        <v>48.033333333333331</v>
      </c>
      <c r="G376" s="231">
        <v>47.766666666666666</v>
      </c>
      <c r="H376" s="231">
        <v>48.866666666666674</v>
      </c>
      <c r="I376" s="231">
        <v>49.13333333333334</v>
      </c>
      <c r="J376" s="231">
        <v>49.416666666666679</v>
      </c>
      <c r="K376" s="230">
        <v>48.85</v>
      </c>
      <c r="L376" s="230">
        <v>48.3</v>
      </c>
      <c r="M376" s="230">
        <v>232.70860999999999</v>
      </c>
      <c r="N376" s="1"/>
      <c r="O376" s="1"/>
    </row>
    <row r="377" spans="1:15" ht="12.75" customHeight="1">
      <c r="A377" s="30">
        <v>367</v>
      </c>
      <c r="B377" s="216" t="s">
        <v>444</v>
      </c>
      <c r="C377" s="230">
        <v>372.65</v>
      </c>
      <c r="D377" s="231">
        <v>370.68333333333334</v>
      </c>
      <c r="E377" s="231">
        <v>367.36666666666667</v>
      </c>
      <c r="F377" s="231">
        <v>362.08333333333331</v>
      </c>
      <c r="G377" s="231">
        <v>358.76666666666665</v>
      </c>
      <c r="H377" s="231">
        <v>375.9666666666667</v>
      </c>
      <c r="I377" s="231">
        <v>379.28333333333342</v>
      </c>
      <c r="J377" s="231">
        <v>384.56666666666672</v>
      </c>
      <c r="K377" s="230">
        <v>374</v>
      </c>
      <c r="L377" s="230">
        <v>365.4</v>
      </c>
      <c r="M377" s="230">
        <v>0.76380999999999999</v>
      </c>
      <c r="N377" s="1"/>
      <c r="O377" s="1"/>
    </row>
    <row r="378" spans="1:15" ht="12.75" customHeight="1">
      <c r="A378" s="30">
        <v>368</v>
      </c>
      <c r="B378" s="216" t="s">
        <v>181</v>
      </c>
      <c r="C378" s="230">
        <v>149.6</v>
      </c>
      <c r="D378" s="231">
        <v>150.35</v>
      </c>
      <c r="E378" s="231">
        <v>147.54999999999998</v>
      </c>
      <c r="F378" s="231">
        <v>145.5</v>
      </c>
      <c r="G378" s="231">
        <v>142.69999999999999</v>
      </c>
      <c r="H378" s="231">
        <v>152.39999999999998</v>
      </c>
      <c r="I378" s="231">
        <v>155.19999999999999</v>
      </c>
      <c r="J378" s="231">
        <v>157.24999999999997</v>
      </c>
      <c r="K378" s="230">
        <v>153.15</v>
      </c>
      <c r="L378" s="230">
        <v>148.30000000000001</v>
      </c>
      <c r="M378" s="230">
        <v>88.573909999999998</v>
      </c>
      <c r="N378" s="1"/>
      <c r="O378" s="1"/>
    </row>
    <row r="379" spans="1:15" ht="12.75" customHeight="1">
      <c r="A379" s="30">
        <v>369</v>
      </c>
      <c r="B379" s="216" t="s">
        <v>182</v>
      </c>
      <c r="C379" s="230">
        <v>122.7</v>
      </c>
      <c r="D379" s="231">
        <v>122.83333333333333</v>
      </c>
      <c r="E379" s="231">
        <v>122.11666666666666</v>
      </c>
      <c r="F379" s="231">
        <v>121.53333333333333</v>
      </c>
      <c r="G379" s="231">
        <v>120.81666666666666</v>
      </c>
      <c r="H379" s="231">
        <v>123.41666666666666</v>
      </c>
      <c r="I379" s="231">
        <v>124.13333333333333</v>
      </c>
      <c r="J379" s="231">
        <v>124.71666666666665</v>
      </c>
      <c r="K379" s="230">
        <v>123.55</v>
      </c>
      <c r="L379" s="230">
        <v>122.25</v>
      </c>
      <c r="M379" s="230">
        <v>20.992899999999999</v>
      </c>
      <c r="N379" s="1"/>
      <c r="O379" s="1"/>
    </row>
    <row r="380" spans="1:15" ht="12.75" customHeight="1">
      <c r="A380" s="30">
        <v>370</v>
      </c>
      <c r="B380" s="216" t="s">
        <v>784</v>
      </c>
      <c r="C380" s="230">
        <v>644.35</v>
      </c>
      <c r="D380" s="231">
        <v>644.81666666666672</v>
      </c>
      <c r="E380" s="231">
        <v>638.58333333333348</v>
      </c>
      <c r="F380" s="231">
        <v>632.81666666666672</v>
      </c>
      <c r="G380" s="231">
        <v>626.58333333333348</v>
      </c>
      <c r="H380" s="231">
        <v>650.58333333333348</v>
      </c>
      <c r="I380" s="231">
        <v>656.81666666666683</v>
      </c>
      <c r="J380" s="231">
        <v>662.58333333333348</v>
      </c>
      <c r="K380" s="230">
        <v>651.04999999999995</v>
      </c>
      <c r="L380" s="230">
        <v>639.04999999999995</v>
      </c>
      <c r="M380" s="230">
        <v>2.3146</v>
      </c>
      <c r="N380" s="1"/>
      <c r="O380" s="1"/>
    </row>
    <row r="381" spans="1:15" ht="12.75" customHeight="1">
      <c r="A381" s="30">
        <v>371</v>
      </c>
      <c r="B381" s="216" t="s">
        <v>445</v>
      </c>
      <c r="C381" s="230">
        <v>349.5</v>
      </c>
      <c r="D381" s="231">
        <v>350.81666666666666</v>
      </c>
      <c r="E381" s="231">
        <v>346.63333333333333</v>
      </c>
      <c r="F381" s="231">
        <v>343.76666666666665</v>
      </c>
      <c r="G381" s="231">
        <v>339.58333333333331</v>
      </c>
      <c r="H381" s="231">
        <v>353.68333333333334</v>
      </c>
      <c r="I381" s="231">
        <v>357.86666666666662</v>
      </c>
      <c r="J381" s="231">
        <v>360.73333333333335</v>
      </c>
      <c r="K381" s="230">
        <v>355</v>
      </c>
      <c r="L381" s="230">
        <v>347.95</v>
      </c>
      <c r="M381" s="230">
        <v>2.0559699999999999</v>
      </c>
      <c r="N381" s="1"/>
      <c r="O381" s="1"/>
    </row>
    <row r="382" spans="1:15" ht="12.75" customHeight="1">
      <c r="A382" s="30">
        <v>372</v>
      </c>
      <c r="B382" s="216" t="s">
        <v>446</v>
      </c>
      <c r="C382" s="230">
        <v>1114.8</v>
      </c>
      <c r="D382" s="231">
        <v>1106.9333333333334</v>
      </c>
      <c r="E382" s="231">
        <v>1093.8666666666668</v>
      </c>
      <c r="F382" s="231">
        <v>1072.9333333333334</v>
      </c>
      <c r="G382" s="231">
        <v>1059.8666666666668</v>
      </c>
      <c r="H382" s="231">
        <v>1127.8666666666668</v>
      </c>
      <c r="I382" s="231">
        <v>1140.9333333333334</v>
      </c>
      <c r="J382" s="231">
        <v>1161.8666666666668</v>
      </c>
      <c r="K382" s="230">
        <v>1120</v>
      </c>
      <c r="L382" s="230">
        <v>1086</v>
      </c>
      <c r="M382" s="230">
        <v>1.4510099999999999</v>
      </c>
      <c r="N382" s="1"/>
      <c r="O382" s="1"/>
    </row>
    <row r="383" spans="1:15" ht="12.75" customHeight="1">
      <c r="A383" s="30">
        <v>373</v>
      </c>
      <c r="B383" s="216" t="s">
        <v>447</v>
      </c>
      <c r="C383" s="230">
        <v>77.099999999999994</v>
      </c>
      <c r="D383" s="231">
        <v>76.433333333333323</v>
      </c>
      <c r="E383" s="231">
        <v>75.066666666666649</v>
      </c>
      <c r="F383" s="231">
        <v>73.033333333333331</v>
      </c>
      <c r="G383" s="231">
        <v>71.666666666666657</v>
      </c>
      <c r="H383" s="231">
        <v>78.46666666666664</v>
      </c>
      <c r="I383" s="231">
        <v>79.833333333333314</v>
      </c>
      <c r="J383" s="231">
        <v>81.866666666666632</v>
      </c>
      <c r="K383" s="230">
        <v>77.8</v>
      </c>
      <c r="L383" s="230">
        <v>74.400000000000006</v>
      </c>
      <c r="M383" s="230">
        <v>275.29012999999998</v>
      </c>
      <c r="N383" s="1"/>
      <c r="O383" s="1"/>
    </row>
    <row r="384" spans="1:15" ht="12.75" customHeight="1">
      <c r="A384" s="30">
        <v>374</v>
      </c>
      <c r="B384" s="216" t="s">
        <v>448</v>
      </c>
      <c r="C384" s="230">
        <v>156.6</v>
      </c>
      <c r="D384" s="231">
        <v>157.26666666666665</v>
      </c>
      <c r="E384" s="231">
        <v>155.58333333333331</v>
      </c>
      <c r="F384" s="231">
        <v>154.56666666666666</v>
      </c>
      <c r="G384" s="231">
        <v>152.88333333333333</v>
      </c>
      <c r="H384" s="231">
        <v>158.2833333333333</v>
      </c>
      <c r="I384" s="231">
        <v>159.96666666666664</v>
      </c>
      <c r="J384" s="231">
        <v>160.98333333333329</v>
      </c>
      <c r="K384" s="230">
        <v>158.94999999999999</v>
      </c>
      <c r="L384" s="230">
        <v>156.25</v>
      </c>
      <c r="M384" s="230">
        <v>5.8317899999999998</v>
      </c>
      <c r="N384" s="1"/>
      <c r="O384" s="1"/>
    </row>
    <row r="385" spans="1:15" ht="12.75" customHeight="1">
      <c r="A385" s="30">
        <v>375</v>
      </c>
      <c r="B385" s="216" t="s">
        <v>882</v>
      </c>
      <c r="C385" s="230">
        <v>799.55</v>
      </c>
      <c r="D385" s="231">
        <v>801.03333333333342</v>
      </c>
      <c r="E385" s="231">
        <v>786.96666666666681</v>
      </c>
      <c r="F385" s="231">
        <v>774.38333333333344</v>
      </c>
      <c r="G385" s="231">
        <v>760.31666666666683</v>
      </c>
      <c r="H385" s="231">
        <v>813.61666666666679</v>
      </c>
      <c r="I385" s="231">
        <v>827.68333333333339</v>
      </c>
      <c r="J385" s="231">
        <v>840.26666666666677</v>
      </c>
      <c r="K385" s="230">
        <v>815.1</v>
      </c>
      <c r="L385" s="230">
        <v>788.45</v>
      </c>
      <c r="M385" s="230">
        <v>2.8311799999999998</v>
      </c>
      <c r="N385" s="1"/>
      <c r="O385" s="1"/>
    </row>
    <row r="386" spans="1:15" ht="12.75" customHeight="1">
      <c r="A386" s="30">
        <v>376</v>
      </c>
      <c r="B386" s="216" t="s">
        <v>449</v>
      </c>
      <c r="C386" s="230">
        <v>560.5</v>
      </c>
      <c r="D386" s="231">
        <v>561.58333333333337</v>
      </c>
      <c r="E386" s="231">
        <v>553.31666666666672</v>
      </c>
      <c r="F386" s="231">
        <v>546.13333333333333</v>
      </c>
      <c r="G386" s="231">
        <v>537.86666666666667</v>
      </c>
      <c r="H386" s="231">
        <v>568.76666666666677</v>
      </c>
      <c r="I386" s="231">
        <v>577.03333333333342</v>
      </c>
      <c r="J386" s="231">
        <v>584.21666666666681</v>
      </c>
      <c r="K386" s="230">
        <v>569.85</v>
      </c>
      <c r="L386" s="230">
        <v>554.4</v>
      </c>
      <c r="M386" s="230">
        <v>6.5637100000000004</v>
      </c>
      <c r="N386" s="1"/>
      <c r="O386" s="1"/>
    </row>
    <row r="387" spans="1:15" ht="12.75" customHeight="1">
      <c r="A387" s="30">
        <v>377</v>
      </c>
      <c r="B387" s="216" t="s">
        <v>450</v>
      </c>
      <c r="C387" s="230">
        <v>202.1</v>
      </c>
      <c r="D387" s="231">
        <v>203.11666666666667</v>
      </c>
      <c r="E387" s="231">
        <v>200.73333333333335</v>
      </c>
      <c r="F387" s="231">
        <v>199.36666666666667</v>
      </c>
      <c r="G387" s="231">
        <v>196.98333333333335</v>
      </c>
      <c r="H387" s="231">
        <v>204.48333333333335</v>
      </c>
      <c r="I387" s="231">
        <v>206.86666666666667</v>
      </c>
      <c r="J387" s="231">
        <v>208.23333333333335</v>
      </c>
      <c r="K387" s="230">
        <v>205.5</v>
      </c>
      <c r="L387" s="230">
        <v>201.75</v>
      </c>
      <c r="M387" s="230">
        <v>1.96933</v>
      </c>
      <c r="N387" s="1"/>
      <c r="O387" s="1"/>
    </row>
    <row r="388" spans="1:15" ht="12.75" customHeight="1">
      <c r="A388" s="30">
        <v>378</v>
      </c>
      <c r="B388" s="216" t="s">
        <v>451</v>
      </c>
      <c r="C388" s="230">
        <v>102.7</v>
      </c>
      <c r="D388" s="231">
        <v>103.03333333333335</v>
      </c>
      <c r="E388" s="231">
        <v>101.9666666666667</v>
      </c>
      <c r="F388" s="231">
        <v>101.23333333333335</v>
      </c>
      <c r="G388" s="231">
        <v>100.1666666666667</v>
      </c>
      <c r="H388" s="231">
        <v>103.76666666666669</v>
      </c>
      <c r="I388" s="231">
        <v>104.83333333333333</v>
      </c>
      <c r="J388" s="231">
        <v>105.56666666666669</v>
      </c>
      <c r="K388" s="230">
        <v>104.1</v>
      </c>
      <c r="L388" s="230">
        <v>102.3</v>
      </c>
      <c r="M388" s="230">
        <v>18.76493</v>
      </c>
      <c r="N388" s="1"/>
      <c r="O388" s="1"/>
    </row>
    <row r="389" spans="1:15" ht="12.75" customHeight="1">
      <c r="A389" s="30">
        <v>379</v>
      </c>
      <c r="B389" s="216" t="s">
        <v>452</v>
      </c>
      <c r="C389" s="230">
        <v>2149.4</v>
      </c>
      <c r="D389" s="231">
        <v>2149.4500000000003</v>
      </c>
      <c r="E389" s="231">
        <v>2133.9500000000007</v>
      </c>
      <c r="F389" s="231">
        <v>2118.5000000000005</v>
      </c>
      <c r="G389" s="231">
        <v>2103.0000000000009</v>
      </c>
      <c r="H389" s="231">
        <v>2164.9000000000005</v>
      </c>
      <c r="I389" s="231">
        <v>2180.3999999999996</v>
      </c>
      <c r="J389" s="231">
        <v>2195.8500000000004</v>
      </c>
      <c r="K389" s="230">
        <v>2164.9499999999998</v>
      </c>
      <c r="L389" s="230">
        <v>2134</v>
      </c>
      <c r="M389" s="230">
        <v>0.20615</v>
      </c>
      <c r="N389" s="1"/>
      <c r="O389" s="1"/>
    </row>
    <row r="390" spans="1:15" ht="12.75" customHeight="1">
      <c r="A390" s="30">
        <v>380</v>
      </c>
      <c r="B390" s="216" t="s">
        <v>824</v>
      </c>
      <c r="C390" s="230">
        <v>40.15</v>
      </c>
      <c r="D390" s="231">
        <v>40.266666666666673</v>
      </c>
      <c r="E390" s="231">
        <v>39.783333333333346</v>
      </c>
      <c r="F390" s="231">
        <v>39.416666666666671</v>
      </c>
      <c r="G390" s="231">
        <v>38.933333333333344</v>
      </c>
      <c r="H390" s="231">
        <v>40.633333333333347</v>
      </c>
      <c r="I390" s="231">
        <v>41.116666666666681</v>
      </c>
      <c r="J390" s="231">
        <v>41.483333333333348</v>
      </c>
      <c r="K390" s="230">
        <v>40.75</v>
      </c>
      <c r="L390" s="230">
        <v>39.9</v>
      </c>
      <c r="M390" s="230">
        <v>8.40611</v>
      </c>
      <c r="N390" s="1"/>
      <c r="O390" s="1"/>
    </row>
    <row r="391" spans="1:15" ht="12.75" customHeight="1">
      <c r="A391" s="30">
        <v>381</v>
      </c>
      <c r="B391" s="216" t="s">
        <v>855</v>
      </c>
      <c r="C391" s="230">
        <v>1483.9</v>
      </c>
      <c r="D391" s="231">
        <v>1479.5166666666667</v>
      </c>
      <c r="E391" s="231">
        <v>1449.3833333333332</v>
      </c>
      <c r="F391" s="231">
        <v>1414.8666666666666</v>
      </c>
      <c r="G391" s="231">
        <v>1384.7333333333331</v>
      </c>
      <c r="H391" s="231">
        <v>1514.0333333333333</v>
      </c>
      <c r="I391" s="231">
        <v>1544.166666666667</v>
      </c>
      <c r="J391" s="231">
        <v>1578.6833333333334</v>
      </c>
      <c r="K391" s="230">
        <v>1509.65</v>
      </c>
      <c r="L391" s="230">
        <v>1445</v>
      </c>
      <c r="M391" s="230">
        <v>6.7043699999999999</v>
      </c>
      <c r="N391" s="1"/>
      <c r="O391" s="1"/>
    </row>
    <row r="392" spans="1:15" ht="12.75" customHeight="1">
      <c r="A392" s="30">
        <v>382</v>
      </c>
      <c r="B392" s="216" t="s">
        <v>453</v>
      </c>
      <c r="C392" s="230">
        <v>168.05</v>
      </c>
      <c r="D392" s="231">
        <v>167.51666666666668</v>
      </c>
      <c r="E392" s="231">
        <v>165.53333333333336</v>
      </c>
      <c r="F392" s="231">
        <v>163.01666666666668</v>
      </c>
      <c r="G392" s="231">
        <v>161.03333333333336</v>
      </c>
      <c r="H392" s="231">
        <v>170.03333333333336</v>
      </c>
      <c r="I392" s="231">
        <v>172.01666666666665</v>
      </c>
      <c r="J392" s="231">
        <v>174.53333333333336</v>
      </c>
      <c r="K392" s="230">
        <v>169.5</v>
      </c>
      <c r="L392" s="230">
        <v>165</v>
      </c>
      <c r="M392" s="230">
        <v>17.42754</v>
      </c>
      <c r="N392" s="1"/>
      <c r="O392" s="1"/>
    </row>
    <row r="393" spans="1:15" ht="12.75" customHeight="1">
      <c r="A393" s="30">
        <v>383</v>
      </c>
      <c r="B393" s="216" t="s">
        <v>454</v>
      </c>
      <c r="C393" s="230">
        <v>825.4</v>
      </c>
      <c r="D393" s="231">
        <v>825.7833333333333</v>
      </c>
      <c r="E393" s="231">
        <v>811.61666666666656</v>
      </c>
      <c r="F393" s="231">
        <v>797.83333333333326</v>
      </c>
      <c r="G393" s="231">
        <v>783.66666666666652</v>
      </c>
      <c r="H393" s="231">
        <v>839.56666666666661</v>
      </c>
      <c r="I393" s="231">
        <v>853.73333333333335</v>
      </c>
      <c r="J393" s="231">
        <v>867.51666666666665</v>
      </c>
      <c r="K393" s="230">
        <v>839.95</v>
      </c>
      <c r="L393" s="230">
        <v>812</v>
      </c>
      <c r="M393" s="230">
        <v>2.6869499999999999</v>
      </c>
      <c r="N393" s="1"/>
      <c r="O393" s="1"/>
    </row>
    <row r="394" spans="1:15" ht="12.75" customHeight="1">
      <c r="A394" s="30">
        <v>384</v>
      </c>
      <c r="B394" s="216" t="s">
        <v>183</v>
      </c>
      <c r="C394" s="230">
        <v>2346.0500000000002</v>
      </c>
      <c r="D394" s="231">
        <v>2345.7166666666667</v>
      </c>
      <c r="E394" s="231">
        <v>2332.4333333333334</v>
      </c>
      <c r="F394" s="231">
        <v>2318.8166666666666</v>
      </c>
      <c r="G394" s="231">
        <v>2305.5333333333333</v>
      </c>
      <c r="H394" s="231">
        <v>2359.3333333333335</v>
      </c>
      <c r="I394" s="231">
        <v>2372.6166666666672</v>
      </c>
      <c r="J394" s="231">
        <v>2386.2333333333336</v>
      </c>
      <c r="K394" s="230">
        <v>2359</v>
      </c>
      <c r="L394" s="230">
        <v>2332.1</v>
      </c>
      <c r="M394" s="230">
        <v>32.338819999999998</v>
      </c>
      <c r="N394" s="1"/>
      <c r="O394" s="1"/>
    </row>
    <row r="395" spans="1:15" ht="12.75" customHeight="1">
      <c r="A395" s="30">
        <v>385</v>
      </c>
      <c r="B395" s="216" t="s">
        <v>795</v>
      </c>
      <c r="C395" s="230">
        <v>94.1</v>
      </c>
      <c r="D395" s="231">
        <v>94.383333333333326</v>
      </c>
      <c r="E395" s="231">
        <v>93.716666666666654</v>
      </c>
      <c r="F395" s="231">
        <v>93.333333333333329</v>
      </c>
      <c r="G395" s="231">
        <v>92.666666666666657</v>
      </c>
      <c r="H395" s="231">
        <v>94.766666666666652</v>
      </c>
      <c r="I395" s="231">
        <v>95.433333333333337</v>
      </c>
      <c r="J395" s="231">
        <v>95.816666666666649</v>
      </c>
      <c r="K395" s="230">
        <v>95.05</v>
      </c>
      <c r="L395" s="230">
        <v>94</v>
      </c>
      <c r="M395" s="230">
        <v>1.2588699999999999</v>
      </c>
      <c r="N395" s="1"/>
      <c r="O395" s="1"/>
    </row>
    <row r="396" spans="1:15" ht="12.75" customHeight="1">
      <c r="A396" s="30">
        <v>386</v>
      </c>
      <c r="B396" s="216" t="s">
        <v>455</v>
      </c>
      <c r="C396" s="230">
        <v>698.4</v>
      </c>
      <c r="D396" s="231">
        <v>698.48333333333323</v>
      </c>
      <c r="E396" s="231">
        <v>690.61666666666645</v>
      </c>
      <c r="F396" s="231">
        <v>682.83333333333326</v>
      </c>
      <c r="G396" s="231">
        <v>674.96666666666647</v>
      </c>
      <c r="H396" s="231">
        <v>706.26666666666642</v>
      </c>
      <c r="I396" s="231">
        <v>714.13333333333321</v>
      </c>
      <c r="J396" s="231">
        <v>721.9166666666664</v>
      </c>
      <c r="K396" s="230">
        <v>706.35</v>
      </c>
      <c r="L396" s="230">
        <v>690.7</v>
      </c>
      <c r="M396" s="230">
        <v>2.3841399999999999</v>
      </c>
      <c r="N396" s="1"/>
      <c r="O396" s="1"/>
    </row>
    <row r="397" spans="1:15" ht="12.75" customHeight="1">
      <c r="A397" s="30">
        <v>387</v>
      </c>
      <c r="B397" s="216" t="s">
        <v>456</v>
      </c>
      <c r="C397" s="230">
        <v>1255.3</v>
      </c>
      <c r="D397" s="231">
        <v>1263.3999999999999</v>
      </c>
      <c r="E397" s="231">
        <v>1240.0999999999997</v>
      </c>
      <c r="F397" s="231">
        <v>1224.8999999999999</v>
      </c>
      <c r="G397" s="231">
        <v>1201.5999999999997</v>
      </c>
      <c r="H397" s="231">
        <v>1278.5999999999997</v>
      </c>
      <c r="I397" s="231">
        <v>1301.8999999999999</v>
      </c>
      <c r="J397" s="231">
        <v>1317.0999999999997</v>
      </c>
      <c r="K397" s="230">
        <v>1286.7</v>
      </c>
      <c r="L397" s="230">
        <v>1248.2</v>
      </c>
      <c r="M397" s="230">
        <v>1.65218</v>
      </c>
      <c r="N397" s="1"/>
      <c r="O397" s="1"/>
    </row>
    <row r="398" spans="1:15" ht="12.75" customHeight="1">
      <c r="A398" s="30">
        <v>388</v>
      </c>
      <c r="B398" s="216" t="s">
        <v>270</v>
      </c>
      <c r="C398" s="230">
        <v>753.75</v>
      </c>
      <c r="D398" s="231">
        <v>754.0333333333333</v>
      </c>
      <c r="E398" s="231">
        <v>748.06666666666661</v>
      </c>
      <c r="F398" s="231">
        <v>742.38333333333333</v>
      </c>
      <c r="G398" s="231">
        <v>736.41666666666663</v>
      </c>
      <c r="H398" s="231">
        <v>759.71666666666658</v>
      </c>
      <c r="I398" s="231">
        <v>765.68333333333328</v>
      </c>
      <c r="J398" s="231">
        <v>771.36666666666656</v>
      </c>
      <c r="K398" s="230">
        <v>760</v>
      </c>
      <c r="L398" s="230">
        <v>748.35</v>
      </c>
      <c r="M398" s="230">
        <v>3.6511399999999998</v>
      </c>
      <c r="N398" s="1"/>
      <c r="O398" s="1"/>
    </row>
    <row r="399" spans="1:15" ht="12.75" customHeight="1">
      <c r="A399" s="30">
        <v>389</v>
      </c>
      <c r="B399" s="216" t="s">
        <v>185</v>
      </c>
      <c r="C399" s="230">
        <v>1128.8499999999999</v>
      </c>
      <c r="D399" s="231">
        <v>1124.3833333333332</v>
      </c>
      <c r="E399" s="231">
        <v>1116.9666666666665</v>
      </c>
      <c r="F399" s="231">
        <v>1105.0833333333333</v>
      </c>
      <c r="G399" s="231">
        <v>1097.6666666666665</v>
      </c>
      <c r="H399" s="231">
        <v>1136.2666666666664</v>
      </c>
      <c r="I399" s="231">
        <v>1143.6833333333334</v>
      </c>
      <c r="J399" s="231">
        <v>1155.5666666666664</v>
      </c>
      <c r="K399" s="230">
        <v>1131.8</v>
      </c>
      <c r="L399" s="230">
        <v>1112.5</v>
      </c>
      <c r="M399" s="230">
        <v>6.6352599999999997</v>
      </c>
      <c r="N399" s="1"/>
      <c r="O399" s="1"/>
    </row>
    <row r="400" spans="1:15" ht="12.75" customHeight="1">
      <c r="A400" s="30">
        <v>390</v>
      </c>
      <c r="B400" s="216" t="s">
        <v>457</v>
      </c>
      <c r="C400" s="230">
        <v>375.6</v>
      </c>
      <c r="D400" s="231">
        <v>377.51666666666665</v>
      </c>
      <c r="E400" s="231">
        <v>371.0333333333333</v>
      </c>
      <c r="F400" s="231">
        <v>366.46666666666664</v>
      </c>
      <c r="G400" s="231">
        <v>359.98333333333329</v>
      </c>
      <c r="H400" s="231">
        <v>382.08333333333331</v>
      </c>
      <c r="I400" s="231">
        <v>388.56666666666666</v>
      </c>
      <c r="J400" s="231">
        <v>393.13333333333333</v>
      </c>
      <c r="K400" s="230">
        <v>384</v>
      </c>
      <c r="L400" s="230">
        <v>372.95</v>
      </c>
      <c r="M400" s="230">
        <v>0.60367000000000004</v>
      </c>
      <c r="N400" s="1"/>
      <c r="O400" s="1"/>
    </row>
    <row r="401" spans="1:15" ht="12.75" customHeight="1">
      <c r="A401" s="30">
        <v>391</v>
      </c>
      <c r="B401" s="216" t="s">
        <v>458</v>
      </c>
      <c r="C401" s="230">
        <v>33.200000000000003</v>
      </c>
      <c r="D401" s="231">
        <v>33.25</v>
      </c>
      <c r="E401" s="231">
        <v>32.85</v>
      </c>
      <c r="F401" s="231">
        <v>32.5</v>
      </c>
      <c r="G401" s="231">
        <v>32.1</v>
      </c>
      <c r="H401" s="231">
        <v>33.6</v>
      </c>
      <c r="I401" s="231">
        <v>34.000000000000007</v>
      </c>
      <c r="J401" s="231">
        <v>34.35</v>
      </c>
      <c r="K401" s="230">
        <v>33.65</v>
      </c>
      <c r="L401" s="230">
        <v>32.9</v>
      </c>
      <c r="M401" s="230">
        <v>18.671700000000001</v>
      </c>
      <c r="N401" s="1"/>
      <c r="O401" s="1"/>
    </row>
    <row r="402" spans="1:15" ht="12.75" customHeight="1">
      <c r="A402" s="30">
        <v>392</v>
      </c>
      <c r="B402" s="216" t="s">
        <v>459</v>
      </c>
      <c r="C402" s="230">
        <v>4191.5</v>
      </c>
      <c r="D402" s="231">
        <v>4213.1500000000005</v>
      </c>
      <c r="E402" s="231">
        <v>4138.3000000000011</v>
      </c>
      <c r="F402" s="231">
        <v>4085.1000000000004</v>
      </c>
      <c r="G402" s="231">
        <v>4010.2500000000009</v>
      </c>
      <c r="H402" s="231">
        <v>4266.3500000000013</v>
      </c>
      <c r="I402" s="231">
        <v>4341.2000000000016</v>
      </c>
      <c r="J402" s="231">
        <v>4394.4000000000015</v>
      </c>
      <c r="K402" s="230">
        <v>4288</v>
      </c>
      <c r="L402" s="230">
        <v>4159.95</v>
      </c>
      <c r="M402" s="230">
        <v>0.753</v>
      </c>
      <c r="N402" s="1"/>
      <c r="O402" s="1"/>
    </row>
    <row r="403" spans="1:15" ht="12.75" customHeight="1">
      <c r="A403" s="30">
        <v>393</v>
      </c>
      <c r="B403" s="216" t="s">
        <v>189</v>
      </c>
      <c r="C403" s="230">
        <v>2472.85</v>
      </c>
      <c r="D403" s="231">
        <v>2475.1333333333332</v>
      </c>
      <c r="E403" s="231">
        <v>2460.3166666666666</v>
      </c>
      <c r="F403" s="231">
        <v>2447.7833333333333</v>
      </c>
      <c r="G403" s="231">
        <v>2432.9666666666667</v>
      </c>
      <c r="H403" s="231">
        <v>2487.6666666666665</v>
      </c>
      <c r="I403" s="231">
        <v>2502.4833333333331</v>
      </c>
      <c r="J403" s="231">
        <v>2515.0166666666664</v>
      </c>
      <c r="K403" s="230">
        <v>2489.9499999999998</v>
      </c>
      <c r="L403" s="230">
        <v>2462.6</v>
      </c>
      <c r="M403" s="230">
        <v>2.5758299999999998</v>
      </c>
      <c r="N403" s="1"/>
      <c r="O403" s="1"/>
    </row>
    <row r="404" spans="1:15" ht="12.75" customHeight="1">
      <c r="A404" s="30">
        <v>394</v>
      </c>
      <c r="B404" s="216" t="s">
        <v>801</v>
      </c>
      <c r="C404" s="230">
        <v>70</v>
      </c>
      <c r="D404" s="231">
        <v>69.600000000000009</v>
      </c>
      <c r="E404" s="231">
        <v>69.100000000000023</v>
      </c>
      <c r="F404" s="231">
        <v>68.200000000000017</v>
      </c>
      <c r="G404" s="231">
        <v>67.700000000000031</v>
      </c>
      <c r="H404" s="231">
        <v>70.500000000000014</v>
      </c>
      <c r="I404" s="231">
        <v>70.999999999999986</v>
      </c>
      <c r="J404" s="231">
        <v>71.900000000000006</v>
      </c>
      <c r="K404" s="230">
        <v>70.099999999999994</v>
      </c>
      <c r="L404" s="230">
        <v>68.7</v>
      </c>
      <c r="M404" s="230">
        <v>61.583010000000002</v>
      </c>
      <c r="N404" s="1"/>
      <c r="O404" s="1"/>
    </row>
    <row r="405" spans="1:15" ht="12.75" customHeight="1">
      <c r="A405" s="30">
        <v>395</v>
      </c>
      <c r="B405" s="216" t="s">
        <v>271</v>
      </c>
      <c r="C405" s="230">
        <v>5969.85</v>
      </c>
      <c r="D405" s="231">
        <v>5974.9833333333336</v>
      </c>
      <c r="E405" s="231">
        <v>5954.9666666666672</v>
      </c>
      <c r="F405" s="231">
        <v>5940.0833333333339</v>
      </c>
      <c r="G405" s="231">
        <v>5920.0666666666675</v>
      </c>
      <c r="H405" s="231">
        <v>5989.8666666666668</v>
      </c>
      <c r="I405" s="231">
        <v>6009.8833333333332</v>
      </c>
      <c r="J405" s="231">
        <v>6024.7666666666664</v>
      </c>
      <c r="K405" s="230">
        <v>5995</v>
      </c>
      <c r="L405" s="230">
        <v>5960.1</v>
      </c>
      <c r="M405" s="230">
        <v>0.4224</v>
      </c>
      <c r="N405" s="1"/>
      <c r="O405" s="1"/>
    </row>
    <row r="406" spans="1:15" ht="12.75" customHeight="1">
      <c r="A406" s="30">
        <v>396</v>
      </c>
      <c r="B406" s="216" t="s">
        <v>825</v>
      </c>
      <c r="C406" s="230">
        <v>1194.8499999999999</v>
      </c>
      <c r="D406" s="231">
        <v>1191.6666666666665</v>
      </c>
      <c r="E406" s="231">
        <v>1173.5333333333331</v>
      </c>
      <c r="F406" s="231">
        <v>1152.2166666666665</v>
      </c>
      <c r="G406" s="231">
        <v>1134.083333333333</v>
      </c>
      <c r="H406" s="231">
        <v>1212.9833333333331</v>
      </c>
      <c r="I406" s="231">
        <v>1231.1166666666663</v>
      </c>
      <c r="J406" s="231">
        <v>1252.4333333333332</v>
      </c>
      <c r="K406" s="230">
        <v>1209.8</v>
      </c>
      <c r="L406" s="230">
        <v>1170.3499999999999</v>
      </c>
      <c r="M406" s="230">
        <v>0.50968999999999998</v>
      </c>
      <c r="N406" s="1"/>
      <c r="O406" s="1"/>
    </row>
    <row r="407" spans="1:15" ht="12.75" customHeight="1">
      <c r="A407" s="30">
        <v>397</v>
      </c>
      <c r="B407" s="216" t="s">
        <v>460</v>
      </c>
      <c r="C407" s="230">
        <v>2775.85</v>
      </c>
      <c r="D407" s="231">
        <v>2805.5</v>
      </c>
      <c r="E407" s="231">
        <v>2729.05</v>
      </c>
      <c r="F407" s="231">
        <v>2682.25</v>
      </c>
      <c r="G407" s="231">
        <v>2605.8000000000002</v>
      </c>
      <c r="H407" s="231">
        <v>2852.3</v>
      </c>
      <c r="I407" s="231">
        <v>2928.75</v>
      </c>
      <c r="J407" s="231">
        <v>2975.55</v>
      </c>
      <c r="K407" s="230">
        <v>2881.95</v>
      </c>
      <c r="L407" s="230">
        <v>2758.7</v>
      </c>
      <c r="M407" s="230">
        <v>2.5777600000000001</v>
      </c>
      <c r="N407" s="1"/>
      <c r="O407" s="1"/>
    </row>
    <row r="408" spans="1:15" ht="12.75" customHeight="1">
      <c r="A408" s="30">
        <v>398</v>
      </c>
      <c r="B408" s="216" t="s">
        <v>856</v>
      </c>
      <c r="C408" s="230">
        <v>453.6</v>
      </c>
      <c r="D408" s="231">
        <v>455.76666666666665</v>
      </c>
      <c r="E408" s="231">
        <v>449.88333333333333</v>
      </c>
      <c r="F408" s="231">
        <v>446.16666666666669</v>
      </c>
      <c r="G408" s="231">
        <v>440.28333333333336</v>
      </c>
      <c r="H408" s="231">
        <v>459.48333333333329</v>
      </c>
      <c r="I408" s="231">
        <v>465.36666666666662</v>
      </c>
      <c r="J408" s="231">
        <v>469.08333333333326</v>
      </c>
      <c r="K408" s="230">
        <v>461.65</v>
      </c>
      <c r="L408" s="230">
        <v>452.05</v>
      </c>
      <c r="M408" s="230">
        <v>0.52636000000000005</v>
      </c>
      <c r="N408" s="1"/>
      <c r="O408" s="1"/>
    </row>
    <row r="409" spans="1:15" ht="12.75" customHeight="1">
      <c r="A409" s="30">
        <v>399</v>
      </c>
      <c r="B409" s="216" t="s">
        <v>461</v>
      </c>
      <c r="C409" s="230">
        <v>1065.6500000000001</v>
      </c>
      <c r="D409" s="231">
        <v>1067.95</v>
      </c>
      <c r="E409" s="231">
        <v>1058.3000000000002</v>
      </c>
      <c r="F409" s="231">
        <v>1050.95</v>
      </c>
      <c r="G409" s="231">
        <v>1041.3000000000002</v>
      </c>
      <c r="H409" s="231">
        <v>1075.3000000000002</v>
      </c>
      <c r="I409" s="231">
        <v>1084.9500000000003</v>
      </c>
      <c r="J409" s="231">
        <v>1092.3000000000002</v>
      </c>
      <c r="K409" s="230">
        <v>1077.5999999999999</v>
      </c>
      <c r="L409" s="230">
        <v>1060.5999999999999</v>
      </c>
      <c r="M409" s="230">
        <v>7.016E-2</v>
      </c>
      <c r="N409" s="1"/>
      <c r="O409" s="1"/>
    </row>
    <row r="410" spans="1:15" ht="12.75" customHeight="1">
      <c r="A410" s="30">
        <v>400</v>
      </c>
      <c r="B410" s="216" t="s">
        <v>462</v>
      </c>
      <c r="C410" s="230">
        <v>255.55</v>
      </c>
      <c r="D410" s="231">
        <v>257.28333333333336</v>
      </c>
      <c r="E410" s="231">
        <v>252.26666666666671</v>
      </c>
      <c r="F410" s="231">
        <v>248.98333333333335</v>
      </c>
      <c r="G410" s="231">
        <v>243.9666666666667</v>
      </c>
      <c r="H410" s="231">
        <v>260.56666666666672</v>
      </c>
      <c r="I410" s="231">
        <v>265.58333333333337</v>
      </c>
      <c r="J410" s="231">
        <v>268.86666666666673</v>
      </c>
      <c r="K410" s="230">
        <v>262.3</v>
      </c>
      <c r="L410" s="230">
        <v>254</v>
      </c>
      <c r="M410" s="230">
        <v>5.26546</v>
      </c>
      <c r="N410" s="1"/>
      <c r="O410" s="1"/>
    </row>
    <row r="411" spans="1:15" ht="12.75" customHeight="1">
      <c r="A411" s="30">
        <v>401</v>
      </c>
      <c r="B411" s="216" t="s">
        <v>857</v>
      </c>
      <c r="C411" s="230">
        <v>624.9</v>
      </c>
      <c r="D411" s="231">
        <v>620.56666666666661</v>
      </c>
      <c r="E411" s="231">
        <v>599.48333333333323</v>
      </c>
      <c r="F411" s="231">
        <v>574.06666666666661</v>
      </c>
      <c r="G411" s="231">
        <v>552.98333333333323</v>
      </c>
      <c r="H411" s="231">
        <v>645.98333333333323</v>
      </c>
      <c r="I411" s="231">
        <v>667.06666666666672</v>
      </c>
      <c r="J411" s="231">
        <v>692.48333333333323</v>
      </c>
      <c r="K411" s="230">
        <v>641.65</v>
      </c>
      <c r="L411" s="230">
        <v>595.15</v>
      </c>
      <c r="M411" s="230">
        <v>4.0964700000000001</v>
      </c>
      <c r="N411" s="1"/>
      <c r="O411" s="1"/>
    </row>
    <row r="412" spans="1:15" ht="12.75" customHeight="1">
      <c r="A412" s="30">
        <v>402</v>
      </c>
      <c r="B412" s="216" t="s">
        <v>187</v>
      </c>
      <c r="C412" s="230">
        <v>24254.400000000001</v>
      </c>
      <c r="D412" s="231">
        <v>24443.066666666666</v>
      </c>
      <c r="E412" s="231">
        <v>23987.283333333333</v>
      </c>
      <c r="F412" s="231">
        <v>23720.166666666668</v>
      </c>
      <c r="G412" s="231">
        <v>23264.383333333335</v>
      </c>
      <c r="H412" s="231">
        <v>24710.183333333331</v>
      </c>
      <c r="I412" s="231">
        <v>25165.966666666664</v>
      </c>
      <c r="J412" s="231">
        <v>25433.083333333328</v>
      </c>
      <c r="K412" s="230">
        <v>24898.85</v>
      </c>
      <c r="L412" s="230">
        <v>24175.95</v>
      </c>
      <c r="M412" s="230">
        <v>0.37208999999999998</v>
      </c>
      <c r="N412" s="1"/>
      <c r="O412" s="1"/>
    </row>
    <row r="413" spans="1:15" ht="12.75" customHeight="1">
      <c r="A413" s="30">
        <v>403</v>
      </c>
      <c r="B413" s="216" t="s">
        <v>826</v>
      </c>
      <c r="C413" s="230">
        <v>47.55</v>
      </c>
      <c r="D413" s="231">
        <v>47.983333333333327</v>
      </c>
      <c r="E413" s="231">
        <v>47.066666666666656</v>
      </c>
      <c r="F413" s="231">
        <v>46.583333333333329</v>
      </c>
      <c r="G413" s="231">
        <v>45.666666666666657</v>
      </c>
      <c r="H413" s="231">
        <v>48.466666666666654</v>
      </c>
      <c r="I413" s="231">
        <v>49.383333333333326</v>
      </c>
      <c r="J413" s="231">
        <v>49.866666666666653</v>
      </c>
      <c r="K413" s="230">
        <v>48.9</v>
      </c>
      <c r="L413" s="230">
        <v>47.5</v>
      </c>
      <c r="M413" s="230">
        <v>121.13133999999999</v>
      </c>
      <c r="N413" s="1"/>
      <c r="O413" s="1"/>
    </row>
    <row r="414" spans="1:15" ht="12.75" customHeight="1">
      <c r="A414" s="30">
        <v>404</v>
      </c>
      <c r="B414" s="216" t="s">
        <v>865</v>
      </c>
      <c r="C414" s="230">
        <v>1339.35</v>
      </c>
      <c r="D414" s="231">
        <v>1349.5833333333333</v>
      </c>
      <c r="E414" s="231">
        <v>1325.6166666666666</v>
      </c>
      <c r="F414" s="231">
        <v>1311.8833333333332</v>
      </c>
      <c r="G414" s="231">
        <v>1287.9166666666665</v>
      </c>
      <c r="H414" s="231">
        <v>1363.3166666666666</v>
      </c>
      <c r="I414" s="231">
        <v>1387.2833333333333</v>
      </c>
      <c r="J414" s="231">
        <v>1401.0166666666667</v>
      </c>
      <c r="K414" s="230">
        <v>1373.55</v>
      </c>
      <c r="L414" s="230">
        <v>1335.85</v>
      </c>
      <c r="M414" s="230">
        <v>3.94557</v>
      </c>
      <c r="N414" s="1"/>
      <c r="O414" s="1"/>
    </row>
    <row r="415" spans="1:15" ht="12.75" customHeight="1">
      <c r="A415" s="30">
        <v>405</v>
      </c>
      <c r="B415" t="s">
        <v>827</v>
      </c>
      <c r="C415" s="276">
        <v>310.45</v>
      </c>
      <c r="D415" s="277">
        <v>308.05</v>
      </c>
      <c r="E415" s="277">
        <v>302.40000000000003</v>
      </c>
      <c r="F415" s="277">
        <v>294.35000000000002</v>
      </c>
      <c r="G415" s="277">
        <v>288.70000000000005</v>
      </c>
      <c r="H415" s="277">
        <v>316.10000000000002</v>
      </c>
      <c r="I415" s="277">
        <v>321.75</v>
      </c>
      <c r="J415" s="277">
        <v>329.8</v>
      </c>
      <c r="K415" s="276">
        <v>313.7</v>
      </c>
      <c r="L415" s="276">
        <v>300</v>
      </c>
      <c r="M415" s="276">
        <v>2.9625300000000001</v>
      </c>
      <c r="N415" s="1"/>
      <c r="O415" s="1"/>
    </row>
    <row r="416" spans="1:15" ht="12.75" customHeight="1">
      <c r="A416" s="30">
        <v>406</v>
      </c>
      <c r="B416" s="216" t="s">
        <v>188</v>
      </c>
      <c r="C416" s="230">
        <v>3271.3</v>
      </c>
      <c r="D416" s="231">
        <v>3278.4500000000003</v>
      </c>
      <c r="E416" s="231">
        <v>3255.7500000000005</v>
      </c>
      <c r="F416" s="231">
        <v>3240.2000000000003</v>
      </c>
      <c r="G416" s="231">
        <v>3217.5000000000005</v>
      </c>
      <c r="H416" s="231">
        <v>3294.0000000000005</v>
      </c>
      <c r="I416" s="231">
        <v>3316.7000000000003</v>
      </c>
      <c r="J416" s="231">
        <v>3332.2500000000005</v>
      </c>
      <c r="K416" s="230">
        <v>3301.15</v>
      </c>
      <c r="L416" s="230">
        <v>3262.9</v>
      </c>
      <c r="M416" s="230">
        <v>1.9281299999999999</v>
      </c>
      <c r="N416" s="1"/>
      <c r="O416" s="1"/>
    </row>
    <row r="417" spans="1:15" ht="12.75" customHeight="1">
      <c r="A417" s="30">
        <v>407</v>
      </c>
      <c r="B417" s="216" t="s">
        <v>463</v>
      </c>
      <c r="C417" s="230">
        <v>462.6</v>
      </c>
      <c r="D417" s="231">
        <v>461.40000000000003</v>
      </c>
      <c r="E417" s="231">
        <v>456.45000000000005</v>
      </c>
      <c r="F417" s="231">
        <v>450.3</v>
      </c>
      <c r="G417" s="231">
        <v>445.35</v>
      </c>
      <c r="H417" s="231">
        <v>467.55000000000007</v>
      </c>
      <c r="I417" s="231">
        <v>472.5</v>
      </c>
      <c r="J417" s="231">
        <v>478.65000000000009</v>
      </c>
      <c r="K417" s="230">
        <v>466.35</v>
      </c>
      <c r="L417" s="230">
        <v>455.25</v>
      </c>
      <c r="M417" s="230">
        <v>3.5904099999999999</v>
      </c>
      <c r="N417" s="1"/>
      <c r="O417" s="1"/>
    </row>
    <row r="418" spans="1:15" ht="12.75" customHeight="1">
      <c r="A418" s="30">
        <v>408</v>
      </c>
      <c r="B418" s="216" t="s">
        <v>464</v>
      </c>
      <c r="C418" s="230">
        <v>3757.6</v>
      </c>
      <c r="D418" s="231">
        <v>3784.25</v>
      </c>
      <c r="E418" s="231">
        <v>3718.5</v>
      </c>
      <c r="F418" s="231">
        <v>3679.4</v>
      </c>
      <c r="G418" s="231">
        <v>3613.65</v>
      </c>
      <c r="H418" s="231">
        <v>3823.35</v>
      </c>
      <c r="I418" s="231">
        <v>3889.1</v>
      </c>
      <c r="J418" s="231">
        <v>3928.2</v>
      </c>
      <c r="K418" s="230">
        <v>3850</v>
      </c>
      <c r="L418" s="230">
        <v>3745.15</v>
      </c>
      <c r="M418" s="230">
        <v>0.23923</v>
      </c>
      <c r="N418" s="1"/>
      <c r="O418" s="1"/>
    </row>
    <row r="419" spans="1:15" ht="12.75" customHeight="1">
      <c r="A419" s="30">
        <v>409</v>
      </c>
      <c r="B419" s="216" t="s">
        <v>796</v>
      </c>
      <c r="C419" s="230">
        <v>477.65</v>
      </c>
      <c r="D419" s="231">
        <v>472.83333333333331</v>
      </c>
      <c r="E419" s="231">
        <v>465.81666666666661</v>
      </c>
      <c r="F419" s="231">
        <v>453.98333333333329</v>
      </c>
      <c r="G419" s="231">
        <v>446.96666666666658</v>
      </c>
      <c r="H419" s="231">
        <v>484.66666666666663</v>
      </c>
      <c r="I419" s="231">
        <v>491.68333333333339</v>
      </c>
      <c r="J419" s="231">
        <v>503.51666666666665</v>
      </c>
      <c r="K419" s="230">
        <v>479.85</v>
      </c>
      <c r="L419" s="230">
        <v>461</v>
      </c>
      <c r="M419" s="230">
        <v>35.087969999999999</v>
      </c>
      <c r="N419" s="1"/>
      <c r="O419" s="1"/>
    </row>
    <row r="420" spans="1:15" ht="12.75" customHeight="1">
      <c r="A420" s="30">
        <v>410</v>
      </c>
      <c r="B420" s="216" t="s">
        <v>465</v>
      </c>
      <c r="C420" s="230">
        <v>813.95</v>
      </c>
      <c r="D420" s="231">
        <v>818.65</v>
      </c>
      <c r="E420" s="231">
        <v>802.4</v>
      </c>
      <c r="F420" s="231">
        <v>790.85</v>
      </c>
      <c r="G420" s="231">
        <v>774.6</v>
      </c>
      <c r="H420" s="231">
        <v>830.19999999999993</v>
      </c>
      <c r="I420" s="231">
        <v>846.44999999999993</v>
      </c>
      <c r="J420" s="231">
        <v>857.99999999999989</v>
      </c>
      <c r="K420" s="230">
        <v>834.9</v>
      </c>
      <c r="L420" s="230">
        <v>807.1</v>
      </c>
      <c r="M420" s="230">
        <v>5.5998999999999999</v>
      </c>
      <c r="N420" s="1"/>
      <c r="O420" s="1"/>
    </row>
    <row r="421" spans="1:15" ht="12.75" customHeight="1">
      <c r="A421" s="30">
        <v>411</v>
      </c>
      <c r="B421" s="216" t="s">
        <v>828</v>
      </c>
      <c r="C421" s="230">
        <v>595.29999999999995</v>
      </c>
      <c r="D421" s="231">
        <v>593.2166666666667</v>
      </c>
      <c r="E421" s="231">
        <v>584.43333333333339</v>
      </c>
      <c r="F421" s="231">
        <v>573.56666666666672</v>
      </c>
      <c r="G421" s="231">
        <v>564.78333333333342</v>
      </c>
      <c r="H421" s="231">
        <v>604.08333333333337</v>
      </c>
      <c r="I421" s="231">
        <v>612.86666666666667</v>
      </c>
      <c r="J421" s="231">
        <v>623.73333333333335</v>
      </c>
      <c r="K421" s="230">
        <v>602</v>
      </c>
      <c r="L421" s="230">
        <v>582.35</v>
      </c>
      <c r="M421" s="230">
        <v>1.5721000000000001</v>
      </c>
      <c r="N421" s="1"/>
      <c r="O421" s="1"/>
    </row>
    <row r="422" spans="1:15" ht="12.75" customHeight="1">
      <c r="A422" s="30">
        <v>412</v>
      </c>
      <c r="B422" s="216" t="s">
        <v>186</v>
      </c>
      <c r="C422" s="230">
        <v>544.79999999999995</v>
      </c>
      <c r="D422" s="231">
        <v>542.30000000000007</v>
      </c>
      <c r="E422" s="231">
        <v>539.15000000000009</v>
      </c>
      <c r="F422" s="231">
        <v>533.5</v>
      </c>
      <c r="G422" s="231">
        <v>530.35</v>
      </c>
      <c r="H422" s="231">
        <v>547.95000000000016</v>
      </c>
      <c r="I422" s="231">
        <v>551.1</v>
      </c>
      <c r="J422" s="231">
        <v>556.75000000000023</v>
      </c>
      <c r="K422" s="230">
        <v>545.45000000000005</v>
      </c>
      <c r="L422" s="230">
        <v>536.65</v>
      </c>
      <c r="M422" s="230">
        <v>255.88577000000001</v>
      </c>
      <c r="N422" s="1"/>
      <c r="O422" s="1"/>
    </row>
    <row r="423" spans="1:15" ht="12.75" customHeight="1">
      <c r="A423" s="30">
        <v>413</v>
      </c>
      <c r="B423" s="216" t="s">
        <v>184</v>
      </c>
      <c r="C423" s="230">
        <v>83.2</v>
      </c>
      <c r="D423" s="231">
        <v>83.083333333333343</v>
      </c>
      <c r="E423" s="231">
        <v>82.51666666666668</v>
      </c>
      <c r="F423" s="231">
        <v>81.833333333333343</v>
      </c>
      <c r="G423" s="231">
        <v>81.26666666666668</v>
      </c>
      <c r="H423" s="231">
        <v>83.76666666666668</v>
      </c>
      <c r="I423" s="231">
        <v>84.333333333333343</v>
      </c>
      <c r="J423" s="231">
        <v>85.01666666666668</v>
      </c>
      <c r="K423" s="230">
        <v>83.65</v>
      </c>
      <c r="L423" s="230">
        <v>82.4</v>
      </c>
      <c r="M423" s="230">
        <v>68.655289999999994</v>
      </c>
      <c r="N423" s="1"/>
      <c r="O423" s="1"/>
    </row>
    <row r="424" spans="1:15" ht="12.75" customHeight="1">
      <c r="A424" s="30">
        <v>414</v>
      </c>
      <c r="B424" s="216" t="s">
        <v>466</v>
      </c>
      <c r="C424" s="230">
        <v>307.14999999999998</v>
      </c>
      <c r="D424" s="231">
        <v>307.95</v>
      </c>
      <c r="E424" s="231">
        <v>304.79999999999995</v>
      </c>
      <c r="F424" s="231">
        <v>302.45</v>
      </c>
      <c r="G424" s="231">
        <v>299.29999999999995</v>
      </c>
      <c r="H424" s="231">
        <v>310.29999999999995</v>
      </c>
      <c r="I424" s="231">
        <v>313.44999999999993</v>
      </c>
      <c r="J424" s="231">
        <v>315.79999999999995</v>
      </c>
      <c r="K424" s="230">
        <v>311.10000000000002</v>
      </c>
      <c r="L424" s="230">
        <v>305.60000000000002</v>
      </c>
      <c r="M424" s="230">
        <v>3.7673800000000002</v>
      </c>
      <c r="N424" s="1"/>
      <c r="O424" s="1"/>
    </row>
    <row r="425" spans="1:15" ht="12.75" customHeight="1">
      <c r="A425" s="30">
        <v>415</v>
      </c>
      <c r="B425" s="216" t="s">
        <v>467</v>
      </c>
      <c r="C425" s="230">
        <v>158.25</v>
      </c>
      <c r="D425" s="231">
        <v>158.54999999999998</v>
      </c>
      <c r="E425" s="231">
        <v>156.69999999999996</v>
      </c>
      <c r="F425" s="231">
        <v>155.14999999999998</v>
      </c>
      <c r="G425" s="231">
        <v>153.29999999999995</v>
      </c>
      <c r="H425" s="231">
        <v>160.09999999999997</v>
      </c>
      <c r="I425" s="231">
        <v>161.94999999999999</v>
      </c>
      <c r="J425" s="231">
        <v>163.49999999999997</v>
      </c>
      <c r="K425" s="230">
        <v>160.4</v>
      </c>
      <c r="L425" s="230">
        <v>157</v>
      </c>
      <c r="M425" s="230">
        <v>3.9148700000000001</v>
      </c>
      <c r="N425" s="1"/>
      <c r="O425" s="1"/>
    </row>
    <row r="426" spans="1:15" ht="12.75" customHeight="1">
      <c r="A426" s="30">
        <v>416</v>
      </c>
      <c r="B426" s="216" t="s">
        <v>468</v>
      </c>
      <c r="C426" s="230">
        <v>410.35</v>
      </c>
      <c r="D426" s="231">
        <v>412.11666666666662</v>
      </c>
      <c r="E426" s="231">
        <v>406.23333333333323</v>
      </c>
      <c r="F426" s="231">
        <v>402.11666666666662</v>
      </c>
      <c r="G426" s="231">
        <v>396.23333333333323</v>
      </c>
      <c r="H426" s="231">
        <v>416.23333333333323</v>
      </c>
      <c r="I426" s="231">
        <v>422.11666666666656</v>
      </c>
      <c r="J426" s="231">
        <v>426.23333333333323</v>
      </c>
      <c r="K426" s="230">
        <v>418</v>
      </c>
      <c r="L426" s="230">
        <v>408</v>
      </c>
      <c r="M426" s="230">
        <v>0.44513000000000003</v>
      </c>
      <c r="N426" s="1"/>
      <c r="O426" s="1"/>
    </row>
    <row r="427" spans="1:15" ht="12.75" customHeight="1">
      <c r="A427" s="30">
        <v>417</v>
      </c>
      <c r="B427" s="216" t="s">
        <v>469</v>
      </c>
      <c r="C427" s="230">
        <v>427.05</v>
      </c>
      <c r="D427" s="231">
        <v>426.15000000000003</v>
      </c>
      <c r="E427" s="231">
        <v>422.75000000000006</v>
      </c>
      <c r="F427" s="231">
        <v>418.45000000000005</v>
      </c>
      <c r="G427" s="231">
        <v>415.05000000000007</v>
      </c>
      <c r="H427" s="231">
        <v>430.45000000000005</v>
      </c>
      <c r="I427" s="231">
        <v>433.85</v>
      </c>
      <c r="J427" s="231">
        <v>438.15000000000003</v>
      </c>
      <c r="K427" s="230">
        <v>429.55</v>
      </c>
      <c r="L427" s="230">
        <v>421.85</v>
      </c>
      <c r="M427" s="230">
        <v>1.94658</v>
      </c>
      <c r="N427" s="1"/>
      <c r="O427" s="1"/>
    </row>
    <row r="428" spans="1:15" ht="12.75" customHeight="1">
      <c r="A428" s="30">
        <v>418</v>
      </c>
      <c r="B428" s="216" t="s">
        <v>470</v>
      </c>
      <c r="C428" s="230">
        <v>194.8</v>
      </c>
      <c r="D428" s="231">
        <v>195.56666666666669</v>
      </c>
      <c r="E428" s="231">
        <v>192.23333333333338</v>
      </c>
      <c r="F428" s="231">
        <v>189.66666666666669</v>
      </c>
      <c r="G428" s="231">
        <v>186.33333333333337</v>
      </c>
      <c r="H428" s="231">
        <v>198.13333333333338</v>
      </c>
      <c r="I428" s="231">
        <v>201.4666666666667</v>
      </c>
      <c r="J428" s="231">
        <v>204.03333333333339</v>
      </c>
      <c r="K428" s="230">
        <v>198.9</v>
      </c>
      <c r="L428" s="230">
        <v>193</v>
      </c>
      <c r="M428" s="230">
        <v>7.4053199999999997</v>
      </c>
      <c r="N428" s="1"/>
      <c r="O428" s="1"/>
    </row>
    <row r="429" spans="1:15" ht="12.75" customHeight="1">
      <c r="A429" s="30">
        <v>419</v>
      </c>
      <c r="B429" s="216" t="s">
        <v>190</v>
      </c>
      <c r="C429" s="230">
        <v>987.75</v>
      </c>
      <c r="D429" s="231">
        <v>991.19999999999993</v>
      </c>
      <c r="E429" s="231">
        <v>980.29999999999984</v>
      </c>
      <c r="F429" s="231">
        <v>972.84999999999991</v>
      </c>
      <c r="G429" s="231">
        <v>961.94999999999982</v>
      </c>
      <c r="H429" s="231">
        <v>998.64999999999986</v>
      </c>
      <c r="I429" s="231">
        <v>1009.55</v>
      </c>
      <c r="J429" s="231">
        <v>1016.9999999999999</v>
      </c>
      <c r="K429" s="230">
        <v>1002.1</v>
      </c>
      <c r="L429" s="230">
        <v>983.75</v>
      </c>
      <c r="M429" s="230">
        <v>16.380939999999999</v>
      </c>
      <c r="N429" s="1"/>
      <c r="O429" s="1"/>
    </row>
    <row r="430" spans="1:15" ht="12.75" customHeight="1">
      <c r="A430" s="30">
        <v>420</v>
      </c>
      <c r="B430" s="216" t="s">
        <v>191</v>
      </c>
      <c r="C430" s="230">
        <v>416.9</v>
      </c>
      <c r="D430" s="231">
        <v>418.40000000000003</v>
      </c>
      <c r="E430" s="231">
        <v>414.55000000000007</v>
      </c>
      <c r="F430" s="231">
        <v>412.20000000000005</v>
      </c>
      <c r="G430" s="231">
        <v>408.35000000000008</v>
      </c>
      <c r="H430" s="231">
        <v>420.75000000000006</v>
      </c>
      <c r="I430" s="231">
        <v>424.60000000000008</v>
      </c>
      <c r="J430" s="231">
        <v>426.95000000000005</v>
      </c>
      <c r="K430" s="230">
        <v>422.25</v>
      </c>
      <c r="L430" s="230">
        <v>416.05</v>
      </c>
      <c r="M430" s="230">
        <v>3.51695</v>
      </c>
      <c r="N430" s="1"/>
      <c r="O430" s="1"/>
    </row>
    <row r="431" spans="1:15" ht="12.75" customHeight="1">
      <c r="A431" s="30">
        <v>421</v>
      </c>
      <c r="B431" s="216" t="s">
        <v>471</v>
      </c>
      <c r="C431" s="230">
        <v>2320.1999999999998</v>
      </c>
      <c r="D431" s="231">
        <v>2314.5500000000002</v>
      </c>
      <c r="E431" s="231">
        <v>2290.2000000000003</v>
      </c>
      <c r="F431" s="231">
        <v>2260.2000000000003</v>
      </c>
      <c r="G431" s="231">
        <v>2235.8500000000004</v>
      </c>
      <c r="H431" s="231">
        <v>2344.5500000000002</v>
      </c>
      <c r="I431" s="231">
        <v>2368.9000000000005</v>
      </c>
      <c r="J431" s="231">
        <v>2398.9</v>
      </c>
      <c r="K431" s="230">
        <v>2338.9</v>
      </c>
      <c r="L431" s="230">
        <v>2284.5500000000002</v>
      </c>
      <c r="M431" s="230">
        <v>0.38430999999999998</v>
      </c>
      <c r="N431" s="1"/>
      <c r="O431" s="1"/>
    </row>
    <row r="432" spans="1:15" ht="12.75" customHeight="1">
      <c r="A432" s="30">
        <v>422</v>
      </c>
      <c r="B432" s="216" t="s">
        <v>472</v>
      </c>
      <c r="C432" s="230">
        <v>1026.25</v>
      </c>
      <c r="D432" s="231">
        <v>1025.9833333333333</v>
      </c>
      <c r="E432" s="231">
        <v>1013.1666666666667</v>
      </c>
      <c r="F432" s="231">
        <v>1000.0833333333334</v>
      </c>
      <c r="G432" s="231">
        <v>987.26666666666677</v>
      </c>
      <c r="H432" s="231">
        <v>1039.0666666666666</v>
      </c>
      <c r="I432" s="231">
        <v>1051.8833333333332</v>
      </c>
      <c r="J432" s="231">
        <v>1064.9666666666667</v>
      </c>
      <c r="K432" s="230">
        <v>1038.8</v>
      </c>
      <c r="L432" s="230">
        <v>1012.9</v>
      </c>
      <c r="M432" s="230">
        <v>0.96626000000000001</v>
      </c>
      <c r="N432" s="1"/>
      <c r="O432" s="1"/>
    </row>
    <row r="433" spans="1:15" ht="12.75" customHeight="1">
      <c r="A433" s="30">
        <v>423</v>
      </c>
      <c r="B433" s="216" t="s">
        <v>473</v>
      </c>
      <c r="C433" s="230">
        <v>298.75</v>
      </c>
      <c r="D433" s="231">
        <v>300.84999999999997</v>
      </c>
      <c r="E433" s="231">
        <v>294.29999999999995</v>
      </c>
      <c r="F433" s="231">
        <v>289.84999999999997</v>
      </c>
      <c r="G433" s="231">
        <v>283.29999999999995</v>
      </c>
      <c r="H433" s="231">
        <v>305.29999999999995</v>
      </c>
      <c r="I433" s="231">
        <v>311.85000000000002</v>
      </c>
      <c r="J433" s="231">
        <v>316.29999999999995</v>
      </c>
      <c r="K433" s="230">
        <v>307.39999999999998</v>
      </c>
      <c r="L433" s="230">
        <v>296.39999999999998</v>
      </c>
      <c r="M433" s="230">
        <v>1.59198</v>
      </c>
      <c r="N433" s="1"/>
      <c r="O433" s="1"/>
    </row>
    <row r="434" spans="1:15" ht="12.75" customHeight="1">
      <c r="A434" s="30">
        <v>424</v>
      </c>
      <c r="B434" s="216" t="s">
        <v>474</v>
      </c>
      <c r="C434" s="230">
        <v>350.6</v>
      </c>
      <c r="D434" s="231">
        <v>352.90000000000003</v>
      </c>
      <c r="E434" s="231">
        <v>345.80000000000007</v>
      </c>
      <c r="F434" s="231">
        <v>341.00000000000006</v>
      </c>
      <c r="G434" s="231">
        <v>333.90000000000009</v>
      </c>
      <c r="H434" s="231">
        <v>357.70000000000005</v>
      </c>
      <c r="I434" s="231">
        <v>364.80000000000007</v>
      </c>
      <c r="J434" s="231">
        <v>369.6</v>
      </c>
      <c r="K434" s="230">
        <v>360</v>
      </c>
      <c r="L434" s="230">
        <v>348.1</v>
      </c>
      <c r="M434" s="230">
        <v>1.81691</v>
      </c>
      <c r="N434" s="1"/>
      <c r="O434" s="1"/>
    </row>
    <row r="435" spans="1:15" ht="12.75" customHeight="1">
      <c r="A435" s="30">
        <v>425</v>
      </c>
      <c r="B435" s="216" t="s">
        <v>475</v>
      </c>
      <c r="C435" s="230">
        <v>2633.95</v>
      </c>
      <c r="D435" s="231">
        <v>2620.0499999999997</v>
      </c>
      <c r="E435" s="231">
        <v>2585.3999999999996</v>
      </c>
      <c r="F435" s="231">
        <v>2536.85</v>
      </c>
      <c r="G435" s="231">
        <v>2502.1999999999998</v>
      </c>
      <c r="H435" s="231">
        <v>2668.5999999999995</v>
      </c>
      <c r="I435" s="231">
        <v>2703.25</v>
      </c>
      <c r="J435" s="231">
        <v>2751.7999999999993</v>
      </c>
      <c r="K435" s="230">
        <v>2654.7</v>
      </c>
      <c r="L435" s="230">
        <v>2571.5</v>
      </c>
      <c r="M435" s="230">
        <v>2.7178100000000001</v>
      </c>
      <c r="N435" s="1"/>
      <c r="O435" s="1"/>
    </row>
    <row r="436" spans="1:15" ht="12.75" customHeight="1">
      <c r="A436" s="30">
        <v>426</v>
      </c>
      <c r="B436" s="216" t="s">
        <v>476</v>
      </c>
      <c r="C436" s="230">
        <v>470.65</v>
      </c>
      <c r="D436" s="231">
        <v>471.65000000000003</v>
      </c>
      <c r="E436" s="231">
        <v>468.00000000000006</v>
      </c>
      <c r="F436" s="231">
        <v>465.35</v>
      </c>
      <c r="G436" s="231">
        <v>461.70000000000005</v>
      </c>
      <c r="H436" s="231">
        <v>474.30000000000007</v>
      </c>
      <c r="I436" s="231">
        <v>477.95000000000005</v>
      </c>
      <c r="J436" s="231">
        <v>480.60000000000008</v>
      </c>
      <c r="K436" s="230">
        <v>475.3</v>
      </c>
      <c r="L436" s="230">
        <v>469</v>
      </c>
      <c r="M436" s="230">
        <v>1.25251</v>
      </c>
      <c r="N436" s="1"/>
      <c r="O436" s="1"/>
    </row>
    <row r="437" spans="1:15" ht="12.75" customHeight="1">
      <c r="A437" s="30">
        <v>427</v>
      </c>
      <c r="B437" s="216" t="s">
        <v>477</v>
      </c>
      <c r="C437" s="230">
        <v>7.95</v>
      </c>
      <c r="D437" s="231">
        <v>8</v>
      </c>
      <c r="E437" s="231">
        <v>7.9</v>
      </c>
      <c r="F437" s="231">
        <v>7.8500000000000005</v>
      </c>
      <c r="G437" s="231">
        <v>7.7500000000000009</v>
      </c>
      <c r="H437" s="231">
        <v>8.0500000000000007</v>
      </c>
      <c r="I437" s="231">
        <v>8.1500000000000021</v>
      </c>
      <c r="J437" s="231">
        <v>8.1999999999999993</v>
      </c>
      <c r="K437" s="230">
        <v>8.1</v>
      </c>
      <c r="L437" s="230">
        <v>7.95</v>
      </c>
      <c r="M437" s="230">
        <v>189.33562000000001</v>
      </c>
      <c r="N437" s="1"/>
      <c r="O437" s="1"/>
    </row>
    <row r="438" spans="1:15" ht="12.75" customHeight="1">
      <c r="A438" s="30">
        <v>428</v>
      </c>
      <c r="B438" s="216" t="s">
        <v>858</v>
      </c>
      <c r="C438" s="230">
        <v>214.35</v>
      </c>
      <c r="D438" s="231">
        <v>214.53333333333333</v>
      </c>
      <c r="E438" s="231">
        <v>210.81666666666666</v>
      </c>
      <c r="F438" s="231">
        <v>207.28333333333333</v>
      </c>
      <c r="G438" s="231">
        <v>203.56666666666666</v>
      </c>
      <c r="H438" s="231">
        <v>218.06666666666666</v>
      </c>
      <c r="I438" s="231">
        <v>221.7833333333333</v>
      </c>
      <c r="J438" s="231">
        <v>225.31666666666666</v>
      </c>
      <c r="K438" s="230">
        <v>218.25</v>
      </c>
      <c r="L438" s="230">
        <v>211</v>
      </c>
      <c r="M438" s="230">
        <v>2.2431899999999998</v>
      </c>
      <c r="N438" s="1"/>
      <c r="O438" s="1"/>
    </row>
    <row r="439" spans="1:15" ht="12.75" customHeight="1">
      <c r="A439" s="30">
        <v>429</v>
      </c>
      <c r="B439" s="216" t="s">
        <v>478</v>
      </c>
      <c r="C439" s="230">
        <v>995</v>
      </c>
      <c r="D439" s="231">
        <v>993.98333333333323</v>
      </c>
      <c r="E439" s="231">
        <v>989.26666666666642</v>
      </c>
      <c r="F439" s="231">
        <v>983.53333333333319</v>
      </c>
      <c r="G439" s="231">
        <v>978.81666666666638</v>
      </c>
      <c r="H439" s="231">
        <v>999.71666666666647</v>
      </c>
      <c r="I439" s="231">
        <v>1004.4333333333334</v>
      </c>
      <c r="J439" s="231">
        <v>1010.1666666666665</v>
      </c>
      <c r="K439" s="230">
        <v>998.7</v>
      </c>
      <c r="L439" s="230">
        <v>988.25</v>
      </c>
      <c r="M439" s="230">
        <v>0.69294</v>
      </c>
      <c r="N439" s="1"/>
      <c r="O439" s="1"/>
    </row>
    <row r="440" spans="1:15" ht="12.75" customHeight="1">
      <c r="A440" s="30">
        <v>430</v>
      </c>
      <c r="B440" s="216" t="s">
        <v>272</v>
      </c>
      <c r="C440" s="230">
        <v>616.5</v>
      </c>
      <c r="D440" s="231">
        <v>615.91666666666663</v>
      </c>
      <c r="E440" s="231">
        <v>610.68333333333328</v>
      </c>
      <c r="F440" s="231">
        <v>604.86666666666667</v>
      </c>
      <c r="G440" s="231">
        <v>599.63333333333333</v>
      </c>
      <c r="H440" s="231">
        <v>621.73333333333323</v>
      </c>
      <c r="I440" s="231">
        <v>626.96666666666658</v>
      </c>
      <c r="J440" s="231">
        <v>632.78333333333319</v>
      </c>
      <c r="K440" s="230">
        <v>621.15</v>
      </c>
      <c r="L440" s="230">
        <v>610.1</v>
      </c>
      <c r="M440" s="230">
        <v>2.8986999999999998</v>
      </c>
      <c r="N440" s="1"/>
      <c r="O440" s="1"/>
    </row>
    <row r="441" spans="1:15" ht="12.75" customHeight="1">
      <c r="A441" s="30">
        <v>431</v>
      </c>
      <c r="B441" s="216" t="s">
        <v>479</v>
      </c>
      <c r="C441" s="230">
        <v>1499.2</v>
      </c>
      <c r="D441" s="231">
        <v>1503.7333333333333</v>
      </c>
      <c r="E441" s="231">
        <v>1488.4666666666667</v>
      </c>
      <c r="F441" s="231">
        <v>1477.7333333333333</v>
      </c>
      <c r="G441" s="231">
        <v>1462.4666666666667</v>
      </c>
      <c r="H441" s="231">
        <v>1514.4666666666667</v>
      </c>
      <c r="I441" s="231">
        <v>1529.7333333333336</v>
      </c>
      <c r="J441" s="231">
        <v>1540.4666666666667</v>
      </c>
      <c r="K441" s="230">
        <v>1519</v>
      </c>
      <c r="L441" s="230">
        <v>1493</v>
      </c>
      <c r="M441" s="230">
        <v>8.5529999999999995E-2</v>
      </c>
      <c r="N441" s="1"/>
      <c r="O441" s="1"/>
    </row>
    <row r="442" spans="1:15" ht="12.75" customHeight="1">
      <c r="A442" s="30">
        <v>432</v>
      </c>
      <c r="B442" s="216" t="s">
        <v>480</v>
      </c>
      <c r="C442" s="230">
        <v>465.7</v>
      </c>
      <c r="D442" s="231">
        <v>466.73333333333335</v>
      </c>
      <c r="E442" s="231">
        <v>458.9666666666667</v>
      </c>
      <c r="F442" s="231">
        <v>452.23333333333335</v>
      </c>
      <c r="G442" s="231">
        <v>444.4666666666667</v>
      </c>
      <c r="H442" s="231">
        <v>473.4666666666667</v>
      </c>
      <c r="I442" s="231">
        <v>481.23333333333335</v>
      </c>
      <c r="J442" s="231">
        <v>487.9666666666667</v>
      </c>
      <c r="K442" s="230">
        <v>474.5</v>
      </c>
      <c r="L442" s="230">
        <v>460</v>
      </c>
      <c r="M442" s="230">
        <v>0.32222000000000001</v>
      </c>
      <c r="N442" s="1"/>
      <c r="O442" s="1"/>
    </row>
    <row r="443" spans="1:15" ht="12.75" customHeight="1">
      <c r="A443" s="30">
        <v>433</v>
      </c>
      <c r="B443" s="216" t="s">
        <v>481</v>
      </c>
      <c r="C443" s="230">
        <v>721.95</v>
      </c>
      <c r="D443" s="231">
        <v>723</v>
      </c>
      <c r="E443" s="231">
        <v>717</v>
      </c>
      <c r="F443" s="231">
        <v>712.05</v>
      </c>
      <c r="G443" s="231">
        <v>706.05</v>
      </c>
      <c r="H443" s="231">
        <v>727.95</v>
      </c>
      <c r="I443" s="231">
        <v>733.95</v>
      </c>
      <c r="J443" s="231">
        <v>738.90000000000009</v>
      </c>
      <c r="K443" s="230">
        <v>729</v>
      </c>
      <c r="L443" s="230">
        <v>718.05</v>
      </c>
      <c r="M443" s="230">
        <v>0.33946999999999999</v>
      </c>
      <c r="N443" s="1"/>
      <c r="O443" s="1"/>
    </row>
    <row r="444" spans="1:15" ht="12.75" customHeight="1">
      <c r="A444" s="30">
        <v>434</v>
      </c>
      <c r="B444" s="216" t="s">
        <v>482</v>
      </c>
      <c r="C444" s="230">
        <v>29.45</v>
      </c>
      <c r="D444" s="231">
        <v>29.533333333333331</v>
      </c>
      <c r="E444" s="231">
        <v>29.216666666666661</v>
      </c>
      <c r="F444" s="231">
        <v>28.983333333333331</v>
      </c>
      <c r="G444" s="231">
        <v>28.666666666666661</v>
      </c>
      <c r="H444" s="231">
        <v>29.766666666666662</v>
      </c>
      <c r="I444" s="231">
        <v>30.083333333333332</v>
      </c>
      <c r="J444" s="231">
        <v>30.316666666666663</v>
      </c>
      <c r="K444" s="230">
        <v>29.85</v>
      </c>
      <c r="L444" s="230">
        <v>29.3</v>
      </c>
      <c r="M444" s="230">
        <v>26.932030000000001</v>
      </c>
      <c r="N444" s="1"/>
      <c r="O444" s="1"/>
    </row>
    <row r="445" spans="1:15" ht="12.75" customHeight="1">
      <c r="A445" s="30">
        <v>435</v>
      </c>
      <c r="B445" s="216" t="s">
        <v>203</v>
      </c>
      <c r="C445" s="230">
        <v>1127.95</v>
      </c>
      <c r="D445" s="231">
        <v>1140.1499999999999</v>
      </c>
      <c r="E445" s="231">
        <v>1112.2999999999997</v>
      </c>
      <c r="F445" s="231">
        <v>1096.6499999999999</v>
      </c>
      <c r="G445" s="231">
        <v>1068.7999999999997</v>
      </c>
      <c r="H445" s="231">
        <v>1155.7999999999997</v>
      </c>
      <c r="I445" s="231">
        <v>1183.6499999999996</v>
      </c>
      <c r="J445" s="231">
        <v>1199.2999999999997</v>
      </c>
      <c r="K445" s="230">
        <v>1168</v>
      </c>
      <c r="L445" s="230">
        <v>1124.5</v>
      </c>
      <c r="M445" s="230">
        <v>25.921240000000001</v>
      </c>
      <c r="N445" s="1"/>
      <c r="O445" s="1"/>
    </row>
    <row r="446" spans="1:15" ht="12.75" customHeight="1">
      <c r="A446" s="30">
        <v>436</v>
      </c>
      <c r="B446" s="216" t="s">
        <v>483</v>
      </c>
      <c r="C446" s="230">
        <v>637.15</v>
      </c>
      <c r="D446" s="231">
        <v>644.30000000000007</v>
      </c>
      <c r="E446" s="231">
        <v>625.95000000000016</v>
      </c>
      <c r="F446" s="231">
        <v>614.75000000000011</v>
      </c>
      <c r="G446" s="231">
        <v>596.4000000000002</v>
      </c>
      <c r="H446" s="231">
        <v>655.50000000000011</v>
      </c>
      <c r="I446" s="231">
        <v>673.85</v>
      </c>
      <c r="J446" s="231">
        <v>685.05000000000007</v>
      </c>
      <c r="K446" s="230">
        <v>662.65</v>
      </c>
      <c r="L446" s="230">
        <v>633.1</v>
      </c>
      <c r="M446" s="230">
        <v>4.0090199999999996</v>
      </c>
      <c r="N446" s="1"/>
      <c r="O446" s="1"/>
    </row>
    <row r="447" spans="1:15" ht="12.75" customHeight="1">
      <c r="A447" s="30">
        <v>437</v>
      </c>
      <c r="B447" s="216" t="s">
        <v>192</v>
      </c>
      <c r="C447" s="230">
        <v>942.7</v>
      </c>
      <c r="D447" s="231">
        <v>938.4</v>
      </c>
      <c r="E447" s="231">
        <v>931.3</v>
      </c>
      <c r="F447" s="231">
        <v>919.9</v>
      </c>
      <c r="G447" s="231">
        <v>912.8</v>
      </c>
      <c r="H447" s="231">
        <v>949.8</v>
      </c>
      <c r="I447" s="231">
        <v>956.90000000000009</v>
      </c>
      <c r="J447" s="231">
        <v>968.3</v>
      </c>
      <c r="K447" s="230">
        <v>945.5</v>
      </c>
      <c r="L447" s="230">
        <v>927</v>
      </c>
      <c r="M447" s="230">
        <v>13.95931</v>
      </c>
      <c r="N447" s="1"/>
      <c r="O447" s="1"/>
    </row>
    <row r="448" spans="1:15" ht="12.75" customHeight="1">
      <c r="A448" s="30">
        <v>438</v>
      </c>
      <c r="B448" s="216" t="s">
        <v>484</v>
      </c>
      <c r="C448" s="230">
        <v>205.8</v>
      </c>
      <c r="D448" s="231">
        <v>206</v>
      </c>
      <c r="E448" s="231">
        <v>204.55</v>
      </c>
      <c r="F448" s="231">
        <v>203.3</v>
      </c>
      <c r="G448" s="231">
        <v>201.85000000000002</v>
      </c>
      <c r="H448" s="231">
        <v>207.25</v>
      </c>
      <c r="I448" s="231">
        <v>208.7</v>
      </c>
      <c r="J448" s="231">
        <v>209.95</v>
      </c>
      <c r="K448" s="230">
        <v>207.45</v>
      </c>
      <c r="L448" s="230">
        <v>204.75</v>
      </c>
      <c r="M448" s="230">
        <v>4.1156300000000003</v>
      </c>
      <c r="N448" s="1"/>
      <c r="O448" s="1"/>
    </row>
    <row r="449" spans="1:15" ht="12.75" customHeight="1">
      <c r="A449" s="30">
        <v>439</v>
      </c>
      <c r="B449" s="216" t="s">
        <v>485</v>
      </c>
      <c r="C449" s="230">
        <v>1232.3</v>
      </c>
      <c r="D449" s="231">
        <v>1217.55</v>
      </c>
      <c r="E449" s="231">
        <v>1186.75</v>
      </c>
      <c r="F449" s="231">
        <v>1141.2</v>
      </c>
      <c r="G449" s="231">
        <v>1110.4000000000001</v>
      </c>
      <c r="H449" s="231">
        <v>1263.0999999999999</v>
      </c>
      <c r="I449" s="231">
        <v>1293.8999999999996</v>
      </c>
      <c r="J449" s="231">
        <v>1339.4499999999998</v>
      </c>
      <c r="K449" s="230">
        <v>1248.3499999999999</v>
      </c>
      <c r="L449" s="230">
        <v>1172</v>
      </c>
      <c r="M449" s="230">
        <v>27.060079999999999</v>
      </c>
      <c r="N449" s="1"/>
      <c r="O449" s="1"/>
    </row>
    <row r="450" spans="1:15" ht="12.75" customHeight="1">
      <c r="A450" s="30">
        <v>440</v>
      </c>
      <c r="B450" s="216" t="s">
        <v>197</v>
      </c>
      <c r="C450" s="230">
        <v>3104.8</v>
      </c>
      <c r="D450" s="231">
        <v>3098.6</v>
      </c>
      <c r="E450" s="231">
        <v>3084.2</v>
      </c>
      <c r="F450" s="231">
        <v>3063.6</v>
      </c>
      <c r="G450" s="231">
        <v>3049.2</v>
      </c>
      <c r="H450" s="231">
        <v>3119.2</v>
      </c>
      <c r="I450" s="231">
        <v>3133.6000000000004</v>
      </c>
      <c r="J450" s="231">
        <v>3154.2</v>
      </c>
      <c r="K450" s="230">
        <v>3113</v>
      </c>
      <c r="L450" s="230">
        <v>3078</v>
      </c>
      <c r="M450" s="230">
        <v>24.19999</v>
      </c>
      <c r="N450" s="1"/>
      <c r="O450" s="1"/>
    </row>
    <row r="451" spans="1:15" ht="12.75" customHeight="1">
      <c r="A451" s="30">
        <v>441</v>
      </c>
      <c r="B451" s="216" t="s">
        <v>193</v>
      </c>
      <c r="C451" s="230">
        <v>703.4</v>
      </c>
      <c r="D451" s="231">
        <v>701.41666666666663</v>
      </c>
      <c r="E451" s="231">
        <v>698.43333333333328</v>
      </c>
      <c r="F451" s="231">
        <v>693.4666666666667</v>
      </c>
      <c r="G451" s="231">
        <v>690.48333333333335</v>
      </c>
      <c r="H451" s="231">
        <v>706.38333333333321</v>
      </c>
      <c r="I451" s="231">
        <v>709.36666666666656</v>
      </c>
      <c r="J451" s="231">
        <v>714.33333333333314</v>
      </c>
      <c r="K451" s="230">
        <v>704.4</v>
      </c>
      <c r="L451" s="230">
        <v>696.45</v>
      </c>
      <c r="M451" s="230">
        <v>12.631159999999999</v>
      </c>
      <c r="N451" s="1"/>
      <c r="O451" s="1"/>
    </row>
    <row r="452" spans="1:15" ht="12.75" customHeight="1">
      <c r="A452" s="30">
        <v>442</v>
      </c>
      <c r="B452" s="216" t="s">
        <v>273</v>
      </c>
      <c r="C452" s="230">
        <v>6251.65</v>
      </c>
      <c r="D452" s="231">
        <v>6283.833333333333</v>
      </c>
      <c r="E452" s="231">
        <v>6203.1666666666661</v>
      </c>
      <c r="F452" s="231">
        <v>6154.6833333333334</v>
      </c>
      <c r="G452" s="231">
        <v>6074.0166666666664</v>
      </c>
      <c r="H452" s="231">
        <v>6332.3166666666657</v>
      </c>
      <c r="I452" s="231">
        <v>6412.9833333333318</v>
      </c>
      <c r="J452" s="231">
        <v>6461.4666666666653</v>
      </c>
      <c r="K452" s="230">
        <v>6364.5</v>
      </c>
      <c r="L452" s="230">
        <v>6235.35</v>
      </c>
      <c r="M452" s="230">
        <v>0.90808999999999995</v>
      </c>
      <c r="N452" s="1"/>
      <c r="O452" s="1"/>
    </row>
    <row r="453" spans="1:15" ht="12.75" customHeight="1">
      <c r="A453" s="30">
        <v>443</v>
      </c>
      <c r="B453" s="216" t="s">
        <v>829</v>
      </c>
      <c r="C453" s="230">
        <v>2064.85</v>
      </c>
      <c r="D453" s="231">
        <v>2071.9333333333329</v>
      </c>
      <c r="E453" s="231">
        <v>2053.9166666666661</v>
      </c>
      <c r="F453" s="231">
        <v>2042.9833333333331</v>
      </c>
      <c r="G453" s="231">
        <v>2024.9666666666662</v>
      </c>
      <c r="H453" s="231">
        <v>2082.8666666666659</v>
      </c>
      <c r="I453" s="231">
        <v>2100.8833333333332</v>
      </c>
      <c r="J453" s="231">
        <v>2111.8166666666657</v>
      </c>
      <c r="K453" s="230">
        <v>2089.9499999999998</v>
      </c>
      <c r="L453" s="230">
        <v>2061</v>
      </c>
      <c r="M453" s="230">
        <v>0.17136000000000001</v>
      </c>
      <c r="N453" s="1"/>
      <c r="O453" s="1"/>
    </row>
    <row r="454" spans="1:15" ht="12.75" customHeight="1">
      <c r="A454" s="30">
        <v>444</v>
      </c>
      <c r="B454" s="216" t="s">
        <v>486</v>
      </c>
      <c r="C454" s="230">
        <v>247.7</v>
      </c>
      <c r="D454" s="231">
        <v>246.54999999999998</v>
      </c>
      <c r="E454" s="231">
        <v>242.54999999999995</v>
      </c>
      <c r="F454" s="231">
        <v>237.39999999999998</v>
      </c>
      <c r="G454" s="231">
        <v>233.39999999999995</v>
      </c>
      <c r="H454" s="231">
        <v>251.69999999999996</v>
      </c>
      <c r="I454" s="231">
        <v>255.70000000000002</v>
      </c>
      <c r="J454" s="231">
        <v>260.84999999999997</v>
      </c>
      <c r="K454" s="230">
        <v>250.55</v>
      </c>
      <c r="L454" s="230">
        <v>241.4</v>
      </c>
      <c r="M454" s="230">
        <v>59.702950000000001</v>
      </c>
      <c r="N454" s="1"/>
      <c r="O454" s="1"/>
    </row>
    <row r="455" spans="1:15" ht="12.75" customHeight="1">
      <c r="A455" s="30">
        <v>445</v>
      </c>
      <c r="B455" s="216" t="s">
        <v>194</v>
      </c>
      <c r="C455" s="230">
        <v>476.8</v>
      </c>
      <c r="D455" s="231">
        <v>475.3</v>
      </c>
      <c r="E455" s="231">
        <v>470.90000000000003</v>
      </c>
      <c r="F455" s="231">
        <v>465</v>
      </c>
      <c r="G455" s="231">
        <v>460.6</v>
      </c>
      <c r="H455" s="231">
        <v>481.20000000000005</v>
      </c>
      <c r="I455" s="231">
        <v>485.6</v>
      </c>
      <c r="J455" s="231">
        <v>491.50000000000006</v>
      </c>
      <c r="K455" s="230">
        <v>479.7</v>
      </c>
      <c r="L455" s="230">
        <v>469.4</v>
      </c>
      <c r="M455" s="230">
        <v>142.64205999999999</v>
      </c>
      <c r="N455" s="1"/>
      <c r="O455" s="1"/>
    </row>
    <row r="456" spans="1:15" ht="12.75" customHeight="1">
      <c r="A456" s="30">
        <v>446</v>
      </c>
      <c r="B456" s="216" t="s">
        <v>195</v>
      </c>
      <c r="C456" s="230">
        <v>196.4</v>
      </c>
      <c r="D456" s="231">
        <v>195.55000000000004</v>
      </c>
      <c r="E456" s="231">
        <v>194.30000000000007</v>
      </c>
      <c r="F456" s="231">
        <v>192.20000000000002</v>
      </c>
      <c r="G456" s="231">
        <v>190.95000000000005</v>
      </c>
      <c r="H456" s="231">
        <v>197.65000000000009</v>
      </c>
      <c r="I456" s="231">
        <v>198.90000000000003</v>
      </c>
      <c r="J456" s="231">
        <v>201.00000000000011</v>
      </c>
      <c r="K456" s="230">
        <v>196.8</v>
      </c>
      <c r="L456" s="230">
        <v>193.45</v>
      </c>
      <c r="M456" s="230">
        <v>60.86016</v>
      </c>
      <c r="N456" s="1"/>
      <c r="O456" s="1"/>
    </row>
    <row r="457" spans="1:15" ht="12.75" customHeight="1">
      <c r="A457" s="30">
        <v>447</v>
      </c>
      <c r="B457" s="216" t="s">
        <v>196</v>
      </c>
      <c r="C457" s="230">
        <v>108</v>
      </c>
      <c r="D457" s="231">
        <v>108.03333333333335</v>
      </c>
      <c r="E457" s="231">
        <v>107.36666666666669</v>
      </c>
      <c r="F457" s="231">
        <v>106.73333333333335</v>
      </c>
      <c r="G457" s="231">
        <v>106.06666666666669</v>
      </c>
      <c r="H457" s="231">
        <v>108.66666666666669</v>
      </c>
      <c r="I457" s="231">
        <v>109.33333333333334</v>
      </c>
      <c r="J457" s="231">
        <v>109.96666666666668</v>
      </c>
      <c r="K457" s="230">
        <v>108.7</v>
      </c>
      <c r="L457" s="230">
        <v>107.4</v>
      </c>
      <c r="M457" s="230">
        <v>183.37948</v>
      </c>
      <c r="N457" s="1"/>
      <c r="O457" s="1"/>
    </row>
    <row r="458" spans="1:15" ht="12.75" customHeight="1">
      <c r="A458" s="30">
        <v>448</v>
      </c>
      <c r="B458" s="216" t="s">
        <v>785</v>
      </c>
      <c r="C458" s="230">
        <v>60.65</v>
      </c>
      <c r="D458" s="231">
        <v>60.916666666666664</v>
      </c>
      <c r="E458" s="231">
        <v>59.233333333333327</v>
      </c>
      <c r="F458" s="231">
        <v>57.816666666666663</v>
      </c>
      <c r="G458" s="231">
        <v>56.133333333333326</v>
      </c>
      <c r="H458" s="231">
        <v>62.333333333333329</v>
      </c>
      <c r="I458" s="231">
        <v>64.016666666666666</v>
      </c>
      <c r="J458" s="231">
        <v>65.433333333333337</v>
      </c>
      <c r="K458" s="230">
        <v>62.6</v>
      </c>
      <c r="L458" s="230">
        <v>59.5</v>
      </c>
      <c r="M458" s="230">
        <v>13.9283</v>
      </c>
      <c r="N458" s="1"/>
      <c r="O458" s="1"/>
    </row>
    <row r="459" spans="1:15" ht="12.75" customHeight="1">
      <c r="A459" s="30">
        <v>449</v>
      </c>
      <c r="B459" s="216" t="s">
        <v>487</v>
      </c>
      <c r="C459" s="230">
        <v>2180.35</v>
      </c>
      <c r="D459" s="231">
        <v>2178.8000000000002</v>
      </c>
      <c r="E459" s="231">
        <v>2161.6000000000004</v>
      </c>
      <c r="F459" s="231">
        <v>2142.8500000000004</v>
      </c>
      <c r="G459" s="231">
        <v>2125.6500000000005</v>
      </c>
      <c r="H459" s="231">
        <v>2197.5500000000002</v>
      </c>
      <c r="I459" s="231">
        <v>2214.75</v>
      </c>
      <c r="J459" s="231">
        <v>2233.5</v>
      </c>
      <c r="K459" s="230">
        <v>2196</v>
      </c>
      <c r="L459" s="230">
        <v>2160.0500000000002</v>
      </c>
      <c r="M459" s="230">
        <v>0.19930999999999999</v>
      </c>
      <c r="N459" s="1"/>
      <c r="O459" s="1"/>
    </row>
    <row r="460" spans="1:15" ht="12.75" customHeight="1">
      <c r="A460" s="30">
        <v>450</v>
      </c>
      <c r="B460" s="216" t="s">
        <v>198</v>
      </c>
      <c r="C460" s="230">
        <v>1021.8</v>
      </c>
      <c r="D460" s="231">
        <v>1018.5499999999998</v>
      </c>
      <c r="E460" s="231">
        <v>1013.2999999999997</v>
      </c>
      <c r="F460" s="231">
        <v>1004.7999999999998</v>
      </c>
      <c r="G460" s="231">
        <v>999.54999999999973</v>
      </c>
      <c r="H460" s="231">
        <v>1027.0499999999997</v>
      </c>
      <c r="I460" s="231">
        <v>1032.3</v>
      </c>
      <c r="J460" s="231">
        <v>1040.7999999999997</v>
      </c>
      <c r="K460" s="230">
        <v>1023.8</v>
      </c>
      <c r="L460" s="230">
        <v>1010.05</v>
      </c>
      <c r="M460" s="230">
        <v>12.507580000000001</v>
      </c>
      <c r="N460" s="1"/>
      <c r="O460" s="1"/>
    </row>
    <row r="461" spans="1:15" ht="12.75" customHeight="1">
      <c r="A461" s="30">
        <v>451</v>
      </c>
      <c r="B461" s="216" t="s">
        <v>859</v>
      </c>
      <c r="C461" s="230">
        <v>635.35</v>
      </c>
      <c r="D461" s="231">
        <v>633.9666666666667</v>
      </c>
      <c r="E461" s="231">
        <v>627.38333333333344</v>
      </c>
      <c r="F461" s="231">
        <v>619.41666666666674</v>
      </c>
      <c r="G461" s="231">
        <v>612.83333333333348</v>
      </c>
      <c r="H461" s="231">
        <v>641.93333333333339</v>
      </c>
      <c r="I461" s="231">
        <v>648.51666666666665</v>
      </c>
      <c r="J461" s="231">
        <v>656.48333333333335</v>
      </c>
      <c r="K461" s="230">
        <v>640.54999999999995</v>
      </c>
      <c r="L461" s="230">
        <v>626</v>
      </c>
      <c r="M461" s="230">
        <v>3.4752999999999998</v>
      </c>
      <c r="N461" s="1"/>
      <c r="O461" s="1"/>
    </row>
    <row r="462" spans="1:15" ht="12.75" customHeight="1">
      <c r="A462" s="30">
        <v>452</v>
      </c>
      <c r="B462" s="216" t="s">
        <v>488</v>
      </c>
      <c r="C462" s="230">
        <v>103.65</v>
      </c>
      <c r="D462" s="231">
        <v>104</v>
      </c>
      <c r="E462" s="231">
        <v>102.75</v>
      </c>
      <c r="F462" s="231">
        <v>101.85</v>
      </c>
      <c r="G462" s="231">
        <v>100.6</v>
      </c>
      <c r="H462" s="231">
        <v>104.9</v>
      </c>
      <c r="I462" s="231">
        <v>106.15</v>
      </c>
      <c r="J462" s="231">
        <v>107.05000000000001</v>
      </c>
      <c r="K462" s="230">
        <v>105.25</v>
      </c>
      <c r="L462" s="230">
        <v>103.1</v>
      </c>
      <c r="M462" s="230">
        <v>4.0050299999999996</v>
      </c>
      <c r="N462" s="1"/>
      <c r="O462" s="1"/>
    </row>
    <row r="463" spans="1:15" ht="12.75" customHeight="1">
      <c r="A463" s="30">
        <v>453</v>
      </c>
      <c r="B463" s="216" t="s">
        <v>180</v>
      </c>
      <c r="C463" s="230">
        <v>740.15</v>
      </c>
      <c r="D463" s="231">
        <v>741.88333333333333</v>
      </c>
      <c r="E463" s="231">
        <v>736.36666666666667</v>
      </c>
      <c r="F463" s="231">
        <v>732.58333333333337</v>
      </c>
      <c r="G463" s="231">
        <v>727.06666666666672</v>
      </c>
      <c r="H463" s="231">
        <v>745.66666666666663</v>
      </c>
      <c r="I463" s="231">
        <v>751.18333333333328</v>
      </c>
      <c r="J463" s="231">
        <v>754.96666666666658</v>
      </c>
      <c r="K463" s="230">
        <v>747.4</v>
      </c>
      <c r="L463" s="230">
        <v>738.1</v>
      </c>
      <c r="M463" s="230">
        <v>0.83664000000000005</v>
      </c>
      <c r="N463" s="1"/>
      <c r="O463" s="1"/>
    </row>
    <row r="464" spans="1:15" ht="12.75" customHeight="1">
      <c r="A464" s="30">
        <v>454</v>
      </c>
      <c r="B464" s="216" t="s">
        <v>489</v>
      </c>
      <c r="C464" s="230">
        <v>2302.9</v>
      </c>
      <c r="D464" s="231">
        <v>2285.25</v>
      </c>
      <c r="E464" s="231">
        <v>2230.5</v>
      </c>
      <c r="F464" s="231">
        <v>2158.1</v>
      </c>
      <c r="G464" s="231">
        <v>2103.35</v>
      </c>
      <c r="H464" s="231">
        <v>2357.65</v>
      </c>
      <c r="I464" s="231">
        <v>2412.4</v>
      </c>
      <c r="J464" s="231">
        <v>2484.8000000000002</v>
      </c>
      <c r="K464" s="230">
        <v>2340</v>
      </c>
      <c r="L464" s="230">
        <v>2212.85</v>
      </c>
      <c r="M464" s="230">
        <v>1.1814499999999999</v>
      </c>
      <c r="N464" s="1"/>
      <c r="O464" s="1"/>
    </row>
    <row r="465" spans="1:15" ht="12.75" customHeight="1">
      <c r="A465" s="30">
        <v>455</v>
      </c>
      <c r="B465" s="216" t="s">
        <v>490</v>
      </c>
      <c r="C465" s="230">
        <v>470.9</v>
      </c>
      <c r="D465" s="231">
        <v>474.63333333333338</v>
      </c>
      <c r="E465" s="231">
        <v>461.26666666666677</v>
      </c>
      <c r="F465" s="231">
        <v>451.63333333333338</v>
      </c>
      <c r="G465" s="231">
        <v>438.26666666666677</v>
      </c>
      <c r="H465" s="231">
        <v>484.26666666666677</v>
      </c>
      <c r="I465" s="231">
        <v>497.63333333333344</v>
      </c>
      <c r="J465" s="231">
        <v>507.26666666666677</v>
      </c>
      <c r="K465" s="230">
        <v>488</v>
      </c>
      <c r="L465" s="230">
        <v>465</v>
      </c>
      <c r="M465" s="230">
        <v>1.7800199999999999</v>
      </c>
      <c r="N465" s="1"/>
      <c r="O465" s="1"/>
    </row>
    <row r="466" spans="1:15" ht="12.75" customHeight="1">
      <c r="A466" s="30">
        <v>456</v>
      </c>
      <c r="B466" s="216" t="s">
        <v>491</v>
      </c>
      <c r="C466" s="230">
        <v>2935.85</v>
      </c>
      <c r="D466" s="231">
        <v>2959.2166666666672</v>
      </c>
      <c r="E466" s="231">
        <v>2893.6833333333343</v>
      </c>
      <c r="F466" s="231">
        <v>2851.5166666666673</v>
      </c>
      <c r="G466" s="231">
        <v>2785.9833333333345</v>
      </c>
      <c r="H466" s="231">
        <v>3001.3833333333341</v>
      </c>
      <c r="I466" s="231">
        <v>3066.916666666667</v>
      </c>
      <c r="J466" s="231">
        <v>3109.0833333333339</v>
      </c>
      <c r="K466" s="230">
        <v>3024.75</v>
      </c>
      <c r="L466" s="230">
        <v>2917.05</v>
      </c>
      <c r="M466" s="230">
        <v>0.68264999999999998</v>
      </c>
      <c r="N466" s="1"/>
      <c r="O466" s="1"/>
    </row>
    <row r="467" spans="1:15" ht="12.75" customHeight="1">
      <c r="A467" s="30">
        <v>457</v>
      </c>
      <c r="B467" s="216" t="s">
        <v>199</v>
      </c>
      <c r="C467" s="230">
        <v>2579.25</v>
      </c>
      <c r="D467" s="231">
        <v>2589.5833333333335</v>
      </c>
      <c r="E467" s="231">
        <v>2560.166666666667</v>
      </c>
      <c r="F467" s="231">
        <v>2541.0833333333335</v>
      </c>
      <c r="G467" s="231">
        <v>2511.666666666667</v>
      </c>
      <c r="H467" s="231">
        <v>2608.666666666667</v>
      </c>
      <c r="I467" s="231">
        <v>2638.0833333333339</v>
      </c>
      <c r="J467" s="231">
        <v>2657.166666666667</v>
      </c>
      <c r="K467" s="230">
        <v>2619</v>
      </c>
      <c r="L467" s="230">
        <v>2570.5</v>
      </c>
      <c r="M467" s="230">
        <v>9.95472</v>
      </c>
      <c r="N467" s="1"/>
      <c r="O467" s="1"/>
    </row>
    <row r="468" spans="1:15" ht="12.75" customHeight="1">
      <c r="A468" s="30">
        <v>458</v>
      </c>
      <c r="B468" s="216" t="s">
        <v>200</v>
      </c>
      <c r="C468" s="230">
        <v>1589.55</v>
      </c>
      <c r="D468" s="231">
        <v>1594.3333333333333</v>
      </c>
      <c r="E468" s="231">
        <v>1580.0666666666666</v>
      </c>
      <c r="F468" s="231">
        <v>1570.5833333333333</v>
      </c>
      <c r="G468" s="231">
        <v>1556.3166666666666</v>
      </c>
      <c r="H468" s="231">
        <v>1603.8166666666666</v>
      </c>
      <c r="I468" s="231">
        <v>1618.0833333333335</v>
      </c>
      <c r="J468" s="231">
        <v>1627.5666666666666</v>
      </c>
      <c r="K468" s="230">
        <v>1608.6</v>
      </c>
      <c r="L468" s="230">
        <v>1584.85</v>
      </c>
      <c r="M468" s="230">
        <v>2.4618099999999998</v>
      </c>
      <c r="N468" s="1"/>
      <c r="O468" s="1"/>
    </row>
    <row r="469" spans="1:15" ht="12.75" customHeight="1">
      <c r="A469" s="30">
        <v>459</v>
      </c>
      <c r="B469" s="216" t="s">
        <v>201</v>
      </c>
      <c r="C469" s="230">
        <v>538</v>
      </c>
      <c r="D469" s="231">
        <v>537.06666666666672</v>
      </c>
      <c r="E469" s="231">
        <v>533.13333333333344</v>
      </c>
      <c r="F469" s="231">
        <v>528.26666666666677</v>
      </c>
      <c r="G469" s="231">
        <v>524.33333333333348</v>
      </c>
      <c r="H469" s="231">
        <v>541.93333333333339</v>
      </c>
      <c r="I469" s="231">
        <v>545.86666666666656</v>
      </c>
      <c r="J469" s="231">
        <v>550.73333333333335</v>
      </c>
      <c r="K469" s="230">
        <v>541</v>
      </c>
      <c r="L469" s="230">
        <v>532.20000000000005</v>
      </c>
      <c r="M469" s="230">
        <v>1.28613</v>
      </c>
      <c r="N469" s="1"/>
      <c r="O469" s="1"/>
    </row>
    <row r="470" spans="1:15" ht="12.75" customHeight="1">
      <c r="A470" s="30">
        <v>460</v>
      </c>
      <c r="B470" s="216" t="s">
        <v>615</v>
      </c>
      <c r="C470" s="230">
        <v>603.95000000000005</v>
      </c>
      <c r="D470" s="231">
        <v>606.63333333333333</v>
      </c>
      <c r="E470" s="231">
        <v>599.4666666666667</v>
      </c>
      <c r="F470" s="231">
        <v>594.98333333333335</v>
      </c>
      <c r="G470" s="231">
        <v>587.81666666666672</v>
      </c>
      <c r="H470" s="231">
        <v>611.11666666666667</v>
      </c>
      <c r="I470" s="231">
        <v>618.28333333333342</v>
      </c>
      <c r="J470" s="231">
        <v>622.76666666666665</v>
      </c>
      <c r="K470" s="230">
        <v>613.79999999999995</v>
      </c>
      <c r="L470" s="230">
        <v>602.15</v>
      </c>
      <c r="M470" s="230">
        <v>0.36159999999999998</v>
      </c>
      <c r="N470" s="1"/>
      <c r="O470" s="1"/>
    </row>
    <row r="471" spans="1:15" ht="12.75" customHeight="1">
      <c r="A471" s="30">
        <v>461</v>
      </c>
      <c r="B471" s="216" t="s">
        <v>202</v>
      </c>
      <c r="C471" s="230">
        <v>1393.7</v>
      </c>
      <c r="D471" s="231">
        <v>1382.25</v>
      </c>
      <c r="E471" s="231">
        <v>1366</v>
      </c>
      <c r="F471" s="231">
        <v>1338.3</v>
      </c>
      <c r="G471" s="231">
        <v>1322.05</v>
      </c>
      <c r="H471" s="231">
        <v>1409.95</v>
      </c>
      <c r="I471" s="231">
        <v>1426.2</v>
      </c>
      <c r="J471" s="231">
        <v>1453.9</v>
      </c>
      <c r="K471" s="230">
        <v>1398.5</v>
      </c>
      <c r="L471" s="230">
        <v>1354.55</v>
      </c>
      <c r="M471" s="230">
        <v>6.11747</v>
      </c>
      <c r="N471" s="1"/>
      <c r="O471" s="1"/>
    </row>
    <row r="472" spans="1:15" ht="12.75" customHeight="1">
      <c r="A472" s="30">
        <v>462</v>
      </c>
      <c r="B472" s="216" t="s">
        <v>492</v>
      </c>
      <c r="C472" s="230">
        <v>31.05</v>
      </c>
      <c r="D472" s="231">
        <v>31.116666666666671</v>
      </c>
      <c r="E472" s="231">
        <v>30.88333333333334</v>
      </c>
      <c r="F472" s="231">
        <v>30.716666666666669</v>
      </c>
      <c r="G472" s="231">
        <v>30.483333333333338</v>
      </c>
      <c r="H472" s="231">
        <v>31.283333333333342</v>
      </c>
      <c r="I472" s="231">
        <v>31.516666666666669</v>
      </c>
      <c r="J472" s="231">
        <v>31.683333333333344</v>
      </c>
      <c r="K472" s="230">
        <v>31.35</v>
      </c>
      <c r="L472" s="230">
        <v>30.95</v>
      </c>
      <c r="M472" s="230">
        <v>36.193530000000003</v>
      </c>
      <c r="N472" s="1"/>
      <c r="O472" s="1"/>
    </row>
    <row r="473" spans="1:15" ht="12.75" customHeight="1">
      <c r="A473" s="30">
        <v>463</v>
      </c>
      <c r="B473" s="216" t="s">
        <v>830</v>
      </c>
      <c r="C473" s="230">
        <v>289.45</v>
      </c>
      <c r="D473" s="231">
        <v>290.25</v>
      </c>
      <c r="E473" s="231">
        <v>284.5</v>
      </c>
      <c r="F473" s="231">
        <v>279.55</v>
      </c>
      <c r="G473" s="231">
        <v>273.8</v>
      </c>
      <c r="H473" s="231">
        <v>295.2</v>
      </c>
      <c r="I473" s="231">
        <v>300.95</v>
      </c>
      <c r="J473" s="231">
        <v>305.89999999999998</v>
      </c>
      <c r="K473" s="230">
        <v>296</v>
      </c>
      <c r="L473" s="230">
        <v>285.3</v>
      </c>
      <c r="M473" s="230">
        <v>13.78032</v>
      </c>
      <c r="N473" s="1"/>
      <c r="O473" s="1"/>
    </row>
    <row r="474" spans="1:15" ht="12.75" customHeight="1">
      <c r="A474" s="30">
        <v>464</v>
      </c>
      <c r="B474" s="216" t="s">
        <v>493</v>
      </c>
      <c r="C474" s="230">
        <v>342.2</v>
      </c>
      <c r="D474" s="231">
        <v>341.16666666666669</v>
      </c>
      <c r="E474" s="231">
        <v>336.83333333333337</v>
      </c>
      <c r="F474" s="231">
        <v>331.4666666666667</v>
      </c>
      <c r="G474" s="231">
        <v>327.13333333333338</v>
      </c>
      <c r="H474" s="231">
        <v>346.53333333333336</v>
      </c>
      <c r="I474" s="231">
        <v>350.86666666666673</v>
      </c>
      <c r="J474" s="231">
        <v>356.23333333333335</v>
      </c>
      <c r="K474" s="230">
        <v>345.5</v>
      </c>
      <c r="L474" s="230">
        <v>335.8</v>
      </c>
      <c r="M474" s="230">
        <v>9.8547499999999992</v>
      </c>
      <c r="N474" s="1"/>
      <c r="O474" s="1"/>
    </row>
    <row r="475" spans="1:15" ht="12.75" customHeight="1">
      <c r="A475" s="30">
        <v>465</v>
      </c>
      <c r="B475" s="216" t="s">
        <v>494</v>
      </c>
      <c r="C475" s="230">
        <v>2635.55</v>
      </c>
      <c r="D475" s="231">
        <v>2657.5333333333333</v>
      </c>
      <c r="E475" s="231">
        <v>2593.0166666666664</v>
      </c>
      <c r="F475" s="231">
        <v>2550.4833333333331</v>
      </c>
      <c r="G475" s="231">
        <v>2485.9666666666662</v>
      </c>
      <c r="H475" s="231">
        <v>2700.0666666666666</v>
      </c>
      <c r="I475" s="231">
        <v>2764.5833333333339</v>
      </c>
      <c r="J475" s="231">
        <v>2807.1166666666668</v>
      </c>
      <c r="K475" s="230">
        <v>2722.05</v>
      </c>
      <c r="L475" s="230">
        <v>2615</v>
      </c>
      <c r="M475" s="230">
        <v>1.09352</v>
      </c>
      <c r="N475" s="1"/>
      <c r="O475" s="1"/>
    </row>
    <row r="476" spans="1:15" ht="12.75" customHeight="1">
      <c r="A476" s="30">
        <v>466</v>
      </c>
      <c r="B476" s="216" t="s">
        <v>883</v>
      </c>
      <c r="C476" s="230">
        <v>27</v>
      </c>
      <c r="D476" s="231">
        <v>27.099999999999998</v>
      </c>
      <c r="E476" s="231">
        <v>26.699999999999996</v>
      </c>
      <c r="F476" s="231">
        <v>26.4</v>
      </c>
      <c r="G476" s="231">
        <v>25.999999999999996</v>
      </c>
      <c r="H476" s="231">
        <v>27.399999999999995</v>
      </c>
      <c r="I476" s="231">
        <v>27.799999999999994</v>
      </c>
      <c r="J476" s="231">
        <v>28.099999999999994</v>
      </c>
      <c r="K476" s="230">
        <v>27.5</v>
      </c>
      <c r="L476" s="230">
        <v>26.8</v>
      </c>
      <c r="M476" s="230">
        <v>86.922240000000002</v>
      </c>
      <c r="N476" s="1"/>
      <c r="O476" s="1"/>
    </row>
    <row r="477" spans="1:15" ht="12.75" customHeight="1">
      <c r="A477" s="30">
        <v>467</v>
      </c>
      <c r="B477" s="216" t="s">
        <v>495</v>
      </c>
      <c r="C477" s="230">
        <v>405.45</v>
      </c>
      <c r="D477" s="231">
        <v>405.7</v>
      </c>
      <c r="E477" s="231">
        <v>399.45</v>
      </c>
      <c r="F477" s="231">
        <v>393.45</v>
      </c>
      <c r="G477" s="231">
        <v>387.2</v>
      </c>
      <c r="H477" s="231">
        <v>411.7</v>
      </c>
      <c r="I477" s="231">
        <v>417.95</v>
      </c>
      <c r="J477" s="231">
        <v>423.95</v>
      </c>
      <c r="K477" s="230">
        <v>411.95</v>
      </c>
      <c r="L477" s="230">
        <v>399.7</v>
      </c>
      <c r="M477" s="230">
        <v>2.5741299999999998</v>
      </c>
      <c r="N477" s="1"/>
      <c r="O477" s="1"/>
    </row>
    <row r="478" spans="1:15" ht="12.75" customHeight="1">
      <c r="A478" s="30">
        <v>468</v>
      </c>
      <c r="B478" s="216" t="s">
        <v>860</v>
      </c>
      <c r="C478" s="230">
        <v>505.35</v>
      </c>
      <c r="D478" s="231">
        <v>507.23333333333335</v>
      </c>
      <c r="E478" s="231">
        <v>499.51666666666665</v>
      </c>
      <c r="F478" s="231">
        <v>493.68333333333328</v>
      </c>
      <c r="G478" s="231">
        <v>485.96666666666658</v>
      </c>
      <c r="H478" s="231">
        <v>513.06666666666672</v>
      </c>
      <c r="I478" s="231">
        <v>520.78333333333342</v>
      </c>
      <c r="J478" s="231">
        <v>526.61666666666679</v>
      </c>
      <c r="K478" s="230">
        <v>514.95000000000005</v>
      </c>
      <c r="L478" s="230">
        <v>501.4</v>
      </c>
      <c r="M478" s="230">
        <v>4.9235600000000002</v>
      </c>
      <c r="N478" s="1"/>
      <c r="O478" s="1"/>
    </row>
    <row r="479" spans="1:15" ht="12.75" customHeight="1">
      <c r="A479" s="30">
        <v>469</v>
      </c>
      <c r="B479" s="216" t="s">
        <v>206</v>
      </c>
      <c r="C479" s="230">
        <v>732.05</v>
      </c>
      <c r="D479" s="231">
        <v>733.9</v>
      </c>
      <c r="E479" s="231">
        <v>728.8</v>
      </c>
      <c r="F479" s="231">
        <v>725.55</v>
      </c>
      <c r="G479" s="231">
        <v>720.44999999999993</v>
      </c>
      <c r="H479" s="231">
        <v>737.15</v>
      </c>
      <c r="I479" s="231">
        <v>742.25000000000011</v>
      </c>
      <c r="J479" s="231">
        <v>745.5</v>
      </c>
      <c r="K479" s="230">
        <v>739</v>
      </c>
      <c r="L479" s="230">
        <v>730.65</v>
      </c>
      <c r="M479" s="230">
        <v>10.84257</v>
      </c>
      <c r="N479" s="1"/>
      <c r="O479" s="1"/>
    </row>
    <row r="480" spans="1:15" ht="12.75" customHeight="1">
      <c r="A480" s="30">
        <v>470</v>
      </c>
      <c r="B480" s="216" t="s">
        <v>496</v>
      </c>
      <c r="C480" s="230">
        <v>671.85</v>
      </c>
      <c r="D480" s="231">
        <v>672.6</v>
      </c>
      <c r="E480" s="231">
        <v>665.25</v>
      </c>
      <c r="F480" s="231">
        <v>658.65</v>
      </c>
      <c r="G480" s="231">
        <v>651.29999999999995</v>
      </c>
      <c r="H480" s="231">
        <v>679.2</v>
      </c>
      <c r="I480" s="231">
        <v>686.55000000000018</v>
      </c>
      <c r="J480" s="231">
        <v>693.15000000000009</v>
      </c>
      <c r="K480" s="230">
        <v>679.95</v>
      </c>
      <c r="L480" s="230">
        <v>666</v>
      </c>
      <c r="M480" s="230">
        <v>0.54227000000000003</v>
      </c>
      <c r="N480" s="1"/>
      <c r="O480" s="1"/>
    </row>
    <row r="481" spans="1:15" ht="12.75" customHeight="1">
      <c r="A481" s="30">
        <v>471</v>
      </c>
      <c r="B481" s="216" t="s">
        <v>205</v>
      </c>
      <c r="C481" s="230">
        <v>7475.8</v>
      </c>
      <c r="D481" s="231">
        <v>7507.1333333333341</v>
      </c>
      <c r="E481" s="231">
        <v>7414.2666666666682</v>
      </c>
      <c r="F481" s="231">
        <v>7352.7333333333345</v>
      </c>
      <c r="G481" s="231">
        <v>7259.8666666666686</v>
      </c>
      <c r="H481" s="231">
        <v>7568.6666666666679</v>
      </c>
      <c r="I481" s="231">
        <v>7661.5333333333347</v>
      </c>
      <c r="J481" s="231">
        <v>7723.0666666666675</v>
      </c>
      <c r="K481" s="230">
        <v>7600</v>
      </c>
      <c r="L481" s="230">
        <v>7445.6</v>
      </c>
      <c r="M481" s="230">
        <v>2.63429</v>
      </c>
      <c r="N481" s="1"/>
      <c r="O481" s="1"/>
    </row>
    <row r="482" spans="1:15" ht="12.75" customHeight="1">
      <c r="A482" s="30">
        <v>472</v>
      </c>
      <c r="B482" s="216" t="s">
        <v>274</v>
      </c>
      <c r="C482" s="230">
        <v>72.349999999999994</v>
      </c>
      <c r="D482" s="231">
        <v>72.566666666666663</v>
      </c>
      <c r="E482" s="231">
        <v>71.783333333333331</v>
      </c>
      <c r="F482" s="231">
        <v>71.216666666666669</v>
      </c>
      <c r="G482" s="231">
        <v>70.433333333333337</v>
      </c>
      <c r="H482" s="231">
        <v>73.133333333333326</v>
      </c>
      <c r="I482" s="231">
        <v>73.916666666666657</v>
      </c>
      <c r="J482" s="231">
        <v>74.48333333333332</v>
      </c>
      <c r="K482" s="230">
        <v>73.349999999999994</v>
      </c>
      <c r="L482" s="230">
        <v>72</v>
      </c>
      <c r="M482" s="230">
        <v>45.128999999999998</v>
      </c>
      <c r="N482" s="1"/>
      <c r="O482" s="1"/>
    </row>
    <row r="483" spans="1:15" ht="12.75" customHeight="1">
      <c r="A483" s="30">
        <v>473</v>
      </c>
      <c r="B483" s="216" t="s">
        <v>204</v>
      </c>
      <c r="C483" s="230">
        <v>1438.4</v>
      </c>
      <c r="D483" s="231">
        <v>1431.2</v>
      </c>
      <c r="E483" s="231">
        <v>1418.0500000000002</v>
      </c>
      <c r="F483" s="231">
        <v>1397.7</v>
      </c>
      <c r="G483" s="231">
        <v>1384.5500000000002</v>
      </c>
      <c r="H483" s="231">
        <v>1451.5500000000002</v>
      </c>
      <c r="I483" s="231">
        <v>1464.7000000000003</v>
      </c>
      <c r="J483" s="231">
        <v>1485.0500000000002</v>
      </c>
      <c r="K483" s="230">
        <v>1444.35</v>
      </c>
      <c r="L483" s="230">
        <v>1410.85</v>
      </c>
      <c r="M483" s="230">
        <v>5.0974899999999996</v>
      </c>
      <c r="N483" s="1"/>
      <c r="O483" s="1"/>
    </row>
    <row r="484" spans="1:15" ht="12.75" customHeight="1">
      <c r="A484" s="30">
        <v>474</v>
      </c>
      <c r="B484" s="240" t="s">
        <v>153</v>
      </c>
      <c r="C484" s="241">
        <v>757.65</v>
      </c>
      <c r="D484" s="241">
        <v>758.80000000000007</v>
      </c>
      <c r="E484" s="241">
        <v>755.25000000000011</v>
      </c>
      <c r="F484" s="241">
        <v>752.85</v>
      </c>
      <c r="G484" s="241">
        <v>749.30000000000007</v>
      </c>
      <c r="H484" s="241">
        <v>761.20000000000016</v>
      </c>
      <c r="I484" s="241">
        <v>764.75000000000011</v>
      </c>
      <c r="J484" s="240">
        <v>767.1500000000002</v>
      </c>
      <c r="K484" s="240">
        <v>762.35</v>
      </c>
      <c r="L484" s="240">
        <v>756.4</v>
      </c>
      <c r="M484" s="216">
        <v>5.5463800000000001</v>
      </c>
      <c r="N484" s="1"/>
      <c r="O484" s="1"/>
    </row>
    <row r="485" spans="1:15" ht="12.75" customHeight="1">
      <c r="A485" s="30">
        <v>475</v>
      </c>
      <c r="B485" s="240" t="s">
        <v>275</v>
      </c>
      <c r="C485" s="241">
        <v>259.35000000000002</v>
      </c>
      <c r="D485" s="241">
        <v>259.08333333333331</v>
      </c>
      <c r="E485" s="241">
        <v>256.76666666666665</v>
      </c>
      <c r="F485" s="241">
        <v>254.18333333333334</v>
      </c>
      <c r="G485" s="241">
        <v>251.86666666666667</v>
      </c>
      <c r="H485" s="241">
        <v>261.66666666666663</v>
      </c>
      <c r="I485" s="241">
        <v>263.98333333333335</v>
      </c>
      <c r="J485" s="240">
        <v>266.56666666666661</v>
      </c>
      <c r="K485" s="240">
        <v>261.39999999999998</v>
      </c>
      <c r="L485" s="240">
        <v>256.5</v>
      </c>
      <c r="M485" s="216">
        <v>0.74731000000000003</v>
      </c>
      <c r="N485" s="1"/>
      <c r="O485" s="1"/>
    </row>
    <row r="486" spans="1:15" ht="12.75" customHeight="1">
      <c r="A486" s="30">
        <v>476</v>
      </c>
      <c r="B486" s="240" t="s">
        <v>497</v>
      </c>
      <c r="C486" s="230">
        <v>2193.1</v>
      </c>
      <c r="D486" s="231">
        <v>2194.2999999999997</v>
      </c>
      <c r="E486" s="231">
        <v>2163.4999999999995</v>
      </c>
      <c r="F486" s="231">
        <v>2133.8999999999996</v>
      </c>
      <c r="G486" s="231">
        <v>2103.0999999999995</v>
      </c>
      <c r="H486" s="231">
        <v>2223.8999999999996</v>
      </c>
      <c r="I486" s="231">
        <v>2254.6999999999998</v>
      </c>
      <c r="J486" s="231">
        <v>2284.2999999999997</v>
      </c>
      <c r="K486" s="230">
        <v>2225.1</v>
      </c>
      <c r="L486" s="230">
        <v>2164.6999999999998</v>
      </c>
      <c r="M486" s="230">
        <v>0.36957000000000001</v>
      </c>
      <c r="N486" s="1"/>
      <c r="O486" s="1"/>
    </row>
    <row r="487" spans="1:15" ht="12.75" customHeight="1">
      <c r="A487" s="30">
        <v>477</v>
      </c>
      <c r="B487" s="240" t="s">
        <v>498</v>
      </c>
      <c r="C487" s="241">
        <v>589.25</v>
      </c>
      <c r="D487" s="241">
        <v>590.80000000000007</v>
      </c>
      <c r="E487" s="241">
        <v>578.95000000000016</v>
      </c>
      <c r="F487" s="241">
        <v>568.65000000000009</v>
      </c>
      <c r="G487" s="241">
        <v>556.80000000000018</v>
      </c>
      <c r="H487" s="241">
        <v>601.10000000000014</v>
      </c>
      <c r="I487" s="241">
        <v>612.95000000000005</v>
      </c>
      <c r="J487" s="240">
        <v>623.25000000000011</v>
      </c>
      <c r="K487" s="240">
        <v>602.65</v>
      </c>
      <c r="L487" s="240">
        <v>580.5</v>
      </c>
      <c r="M487" s="216">
        <v>4.0724499999999999</v>
      </c>
      <c r="N487" s="1"/>
      <c r="O487" s="1"/>
    </row>
    <row r="488" spans="1:15" ht="12.75" customHeight="1">
      <c r="A488" s="30">
        <v>478</v>
      </c>
      <c r="B488" s="240" t="s">
        <v>499</v>
      </c>
      <c r="C488" s="230">
        <v>313.05</v>
      </c>
      <c r="D488" s="231">
        <v>311.34999999999997</v>
      </c>
      <c r="E488" s="231">
        <v>306.69999999999993</v>
      </c>
      <c r="F488" s="231">
        <v>300.34999999999997</v>
      </c>
      <c r="G488" s="231">
        <v>295.69999999999993</v>
      </c>
      <c r="H488" s="231">
        <v>317.69999999999993</v>
      </c>
      <c r="I488" s="231">
        <v>322.34999999999991</v>
      </c>
      <c r="J488" s="231">
        <v>328.69999999999993</v>
      </c>
      <c r="K488" s="230">
        <v>316</v>
      </c>
      <c r="L488" s="230">
        <v>305</v>
      </c>
      <c r="M488" s="230">
        <v>1.3391500000000001</v>
      </c>
      <c r="N488" s="1"/>
      <c r="O488" s="1"/>
    </row>
    <row r="489" spans="1:15" ht="12.75" customHeight="1">
      <c r="A489" s="30">
        <v>479</v>
      </c>
      <c r="B489" s="240" t="s">
        <v>500</v>
      </c>
      <c r="C489" s="241">
        <v>312.2</v>
      </c>
      <c r="D489" s="241">
        <v>311.7</v>
      </c>
      <c r="E489" s="231">
        <v>308.59999999999997</v>
      </c>
      <c r="F489" s="231">
        <v>305</v>
      </c>
      <c r="G489" s="231">
        <v>301.89999999999998</v>
      </c>
      <c r="H489" s="231">
        <v>315.29999999999995</v>
      </c>
      <c r="I489" s="231">
        <v>318.39999999999998</v>
      </c>
      <c r="J489" s="231">
        <v>321.99999999999994</v>
      </c>
      <c r="K489" s="230">
        <v>314.8</v>
      </c>
      <c r="L489" s="230">
        <v>308.10000000000002</v>
      </c>
      <c r="M489" s="230">
        <v>2.5137399999999999</v>
      </c>
      <c r="N489" s="1"/>
      <c r="O489" s="1"/>
    </row>
    <row r="490" spans="1:15" ht="12.75" customHeight="1">
      <c r="A490" s="30">
        <v>480</v>
      </c>
      <c r="B490" s="240" t="s">
        <v>501</v>
      </c>
      <c r="C490" s="230">
        <v>266.7</v>
      </c>
      <c r="D490" s="231">
        <v>266.60000000000002</v>
      </c>
      <c r="E490" s="231">
        <v>263.20000000000005</v>
      </c>
      <c r="F490" s="231">
        <v>259.70000000000005</v>
      </c>
      <c r="G490" s="231">
        <v>256.30000000000007</v>
      </c>
      <c r="H490" s="231">
        <v>270.10000000000002</v>
      </c>
      <c r="I490" s="231">
        <v>273.5</v>
      </c>
      <c r="J490" s="231">
        <v>277</v>
      </c>
      <c r="K490" s="230">
        <v>270</v>
      </c>
      <c r="L490" s="230">
        <v>263.10000000000002</v>
      </c>
      <c r="M490" s="230">
        <v>0.54320999999999997</v>
      </c>
      <c r="N490" s="1"/>
      <c r="O490" s="1"/>
    </row>
    <row r="491" spans="1:15" ht="12.75" customHeight="1">
      <c r="A491" s="30">
        <v>481</v>
      </c>
      <c r="B491" s="240" t="s">
        <v>276</v>
      </c>
      <c r="C491" s="241">
        <v>1381.75</v>
      </c>
      <c r="D491" s="241">
        <v>1398.9166666666667</v>
      </c>
      <c r="E491" s="231">
        <v>1357.8333333333335</v>
      </c>
      <c r="F491" s="231">
        <v>1333.9166666666667</v>
      </c>
      <c r="G491" s="231">
        <v>1292.8333333333335</v>
      </c>
      <c r="H491" s="231">
        <v>1422.8333333333335</v>
      </c>
      <c r="I491" s="231">
        <v>1463.916666666667</v>
      </c>
      <c r="J491" s="231">
        <v>1487.8333333333335</v>
      </c>
      <c r="K491" s="230">
        <v>1440</v>
      </c>
      <c r="L491" s="230">
        <v>1375</v>
      </c>
      <c r="M491" s="230">
        <v>14.687239999999999</v>
      </c>
      <c r="N491" s="1"/>
      <c r="O491" s="1"/>
    </row>
    <row r="492" spans="1:15" ht="12.75" customHeight="1">
      <c r="A492" s="30">
        <v>482</v>
      </c>
      <c r="B492" s="216" t="s">
        <v>861</v>
      </c>
      <c r="C492" s="230">
        <v>1267.25</v>
      </c>
      <c r="D492" s="231">
        <v>1274.3666666666666</v>
      </c>
      <c r="E492" s="231">
        <v>1252.9833333333331</v>
      </c>
      <c r="F492" s="231">
        <v>1238.7166666666665</v>
      </c>
      <c r="G492" s="231">
        <v>1217.333333333333</v>
      </c>
      <c r="H492" s="231">
        <v>1288.6333333333332</v>
      </c>
      <c r="I492" s="231">
        <v>1310.0166666666669</v>
      </c>
      <c r="J492" s="231">
        <v>1324.2833333333333</v>
      </c>
      <c r="K492" s="230">
        <v>1295.75</v>
      </c>
      <c r="L492" s="230">
        <v>1260.0999999999999</v>
      </c>
      <c r="M492" s="230">
        <v>0.31357000000000002</v>
      </c>
      <c r="N492" s="1"/>
      <c r="O492" s="1"/>
    </row>
    <row r="493" spans="1:15" ht="12.75" customHeight="1">
      <c r="A493" s="30">
        <v>483</v>
      </c>
      <c r="B493" s="216" t="s">
        <v>207</v>
      </c>
      <c r="C493" s="241">
        <v>279.60000000000002</v>
      </c>
      <c r="D493" s="241">
        <v>280.41666666666669</v>
      </c>
      <c r="E493" s="231">
        <v>277.98333333333335</v>
      </c>
      <c r="F493" s="231">
        <v>276.36666666666667</v>
      </c>
      <c r="G493" s="231">
        <v>273.93333333333334</v>
      </c>
      <c r="H493" s="231">
        <v>282.03333333333336</v>
      </c>
      <c r="I493" s="231">
        <v>284.46666666666664</v>
      </c>
      <c r="J493" s="231">
        <v>286.08333333333337</v>
      </c>
      <c r="K493" s="230">
        <v>282.85000000000002</v>
      </c>
      <c r="L493" s="230">
        <v>278.8</v>
      </c>
      <c r="M493" s="230">
        <v>43.781570000000002</v>
      </c>
      <c r="N493" s="1"/>
      <c r="O493" s="1"/>
    </row>
    <row r="494" spans="1:15" ht="12.75" customHeight="1">
      <c r="A494" s="30">
        <v>484</v>
      </c>
      <c r="B494" s="216" t="s">
        <v>831</v>
      </c>
      <c r="C494" s="230">
        <v>377.25</v>
      </c>
      <c r="D494" s="231">
        <v>378.93333333333334</v>
      </c>
      <c r="E494" s="231">
        <v>373.31666666666666</v>
      </c>
      <c r="F494" s="231">
        <v>369.38333333333333</v>
      </c>
      <c r="G494" s="231">
        <v>363.76666666666665</v>
      </c>
      <c r="H494" s="231">
        <v>382.86666666666667</v>
      </c>
      <c r="I494" s="231">
        <v>388.48333333333335</v>
      </c>
      <c r="J494" s="231">
        <v>392.41666666666669</v>
      </c>
      <c r="K494" s="230">
        <v>384.55</v>
      </c>
      <c r="L494" s="230">
        <v>375</v>
      </c>
      <c r="M494" s="230">
        <v>0.93649000000000004</v>
      </c>
      <c r="N494" s="1"/>
      <c r="O494" s="1"/>
    </row>
    <row r="495" spans="1:15" ht="12.75" customHeight="1">
      <c r="A495" s="30">
        <v>485</v>
      </c>
      <c r="B495" s="216" t="s">
        <v>502</v>
      </c>
      <c r="C495" s="241">
        <v>2010.8</v>
      </c>
      <c r="D495" s="241">
        <v>2015.9333333333334</v>
      </c>
      <c r="E495" s="231">
        <v>1997.8666666666668</v>
      </c>
      <c r="F495" s="231">
        <v>1984.9333333333334</v>
      </c>
      <c r="G495" s="231">
        <v>1966.8666666666668</v>
      </c>
      <c r="H495" s="231">
        <v>2028.8666666666668</v>
      </c>
      <c r="I495" s="231">
        <v>2046.9333333333334</v>
      </c>
      <c r="J495" s="231">
        <v>2059.8666666666668</v>
      </c>
      <c r="K495" s="230">
        <v>2034</v>
      </c>
      <c r="L495" s="230">
        <v>2003</v>
      </c>
      <c r="M495" s="230">
        <v>0.22172</v>
      </c>
      <c r="N495" s="1"/>
      <c r="O495" s="1"/>
    </row>
    <row r="496" spans="1:15" ht="12.75" customHeight="1">
      <c r="A496" s="30">
        <v>486</v>
      </c>
      <c r="B496" s="216" t="s">
        <v>127</v>
      </c>
      <c r="C496" s="241">
        <v>6.05</v>
      </c>
      <c r="D496" s="241">
        <v>6.05</v>
      </c>
      <c r="E496" s="231">
        <v>6</v>
      </c>
      <c r="F496" s="231">
        <v>5.95</v>
      </c>
      <c r="G496" s="231">
        <v>5.9</v>
      </c>
      <c r="H496" s="231">
        <v>6.1</v>
      </c>
      <c r="I496" s="231">
        <v>6.1499999999999986</v>
      </c>
      <c r="J496" s="231">
        <v>6.1999999999999993</v>
      </c>
      <c r="K496" s="230">
        <v>6.1</v>
      </c>
      <c r="L496" s="230">
        <v>6</v>
      </c>
      <c r="M496" s="230">
        <v>201.60099</v>
      </c>
      <c r="N496" s="1"/>
      <c r="O496" s="1"/>
    </row>
    <row r="497" spans="1:15" ht="12.75" customHeight="1">
      <c r="A497" s="30">
        <v>487</v>
      </c>
      <c r="B497" s="216" t="s">
        <v>208</v>
      </c>
      <c r="C497" s="241">
        <v>867.45</v>
      </c>
      <c r="D497" s="241">
        <v>860.61666666666667</v>
      </c>
      <c r="E497" s="231">
        <v>852.93333333333339</v>
      </c>
      <c r="F497" s="231">
        <v>838.41666666666674</v>
      </c>
      <c r="G497" s="231">
        <v>830.73333333333346</v>
      </c>
      <c r="H497" s="231">
        <v>875.13333333333333</v>
      </c>
      <c r="I497" s="231">
        <v>882.81666666666649</v>
      </c>
      <c r="J497" s="231">
        <v>897.33333333333326</v>
      </c>
      <c r="K497" s="230">
        <v>868.3</v>
      </c>
      <c r="L497" s="230">
        <v>846.1</v>
      </c>
      <c r="M497" s="230">
        <v>15.50109</v>
      </c>
      <c r="N497" s="1"/>
      <c r="O497" s="1"/>
    </row>
    <row r="498" spans="1:15" ht="12.75" customHeight="1">
      <c r="A498" s="30">
        <v>488</v>
      </c>
      <c r="B498" s="216" t="s">
        <v>503</v>
      </c>
      <c r="C498" s="241">
        <v>217.8</v>
      </c>
      <c r="D498" s="241">
        <v>219.1</v>
      </c>
      <c r="E498" s="231">
        <v>215.89999999999998</v>
      </c>
      <c r="F498" s="231">
        <v>213.99999999999997</v>
      </c>
      <c r="G498" s="231">
        <v>210.79999999999995</v>
      </c>
      <c r="H498" s="231">
        <v>221</v>
      </c>
      <c r="I498" s="231">
        <v>224.2</v>
      </c>
      <c r="J498" s="231">
        <v>226.10000000000002</v>
      </c>
      <c r="K498" s="230">
        <v>222.3</v>
      </c>
      <c r="L498" s="230">
        <v>217.2</v>
      </c>
      <c r="M498" s="230">
        <v>3.15672</v>
      </c>
      <c r="N498" s="1"/>
      <c r="O498" s="1"/>
    </row>
    <row r="499" spans="1:15" ht="12.75" customHeight="1">
      <c r="A499" s="30">
        <v>489</v>
      </c>
      <c r="B499" s="216" t="s">
        <v>504</v>
      </c>
      <c r="C499" s="241">
        <v>81.75</v>
      </c>
      <c r="D499" s="241">
        <v>82.316666666666663</v>
      </c>
      <c r="E499" s="231">
        <v>80.933333333333323</v>
      </c>
      <c r="F499" s="231">
        <v>80.11666666666666</v>
      </c>
      <c r="G499" s="231">
        <v>78.73333333333332</v>
      </c>
      <c r="H499" s="231">
        <v>83.133333333333326</v>
      </c>
      <c r="I499" s="231">
        <v>84.516666666666652</v>
      </c>
      <c r="J499" s="231">
        <v>85.333333333333329</v>
      </c>
      <c r="K499" s="230">
        <v>83.7</v>
      </c>
      <c r="L499" s="230">
        <v>81.5</v>
      </c>
      <c r="M499" s="230">
        <v>9.8068500000000007</v>
      </c>
      <c r="N499" s="1"/>
      <c r="O499" s="1"/>
    </row>
    <row r="500" spans="1:15" ht="12.75" customHeight="1">
      <c r="A500" s="30">
        <v>490</v>
      </c>
      <c r="B500" s="216" t="s">
        <v>505</v>
      </c>
      <c r="C500" s="241">
        <v>682.5</v>
      </c>
      <c r="D500" s="241">
        <v>683.44999999999993</v>
      </c>
      <c r="E500" s="231">
        <v>676.64999999999986</v>
      </c>
      <c r="F500" s="231">
        <v>670.8</v>
      </c>
      <c r="G500" s="231">
        <v>663.99999999999989</v>
      </c>
      <c r="H500" s="231">
        <v>689.29999999999984</v>
      </c>
      <c r="I500" s="231">
        <v>696.0999999999998</v>
      </c>
      <c r="J500" s="231">
        <v>701.94999999999982</v>
      </c>
      <c r="K500" s="230">
        <v>690.25</v>
      </c>
      <c r="L500" s="230">
        <v>677.6</v>
      </c>
      <c r="M500" s="230">
        <v>0.44646000000000002</v>
      </c>
      <c r="N500" s="1"/>
      <c r="O500" s="1"/>
    </row>
    <row r="501" spans="1:15" ht="12.75" customHeight="1">
      <c r="A501" s="30">
        <v>491</v>
      </c>
      <c r="B501" s="216" t="s">
        <v>277</v>
      </c>
      <c r="C501" s="241">
        <v>1322.95</v>
      </c>
      <c r="D501" s="241">
        <v>1326.25</v>
      </c>
      <c r="E501" s="231">
        <v>1315.55</v>
      </c>
      <c r="F501" s="231">
        <v>1308.1499999999999</v>
      </c>
      <c r="G501" s="231">
        <v>1297.4499999999998</v>
      </c>
      <c r="H501" s="231">
        <v>1333.65</v>
      </c>
      <c r="I501" s="231">
        <v>1344.35</v>
      </c>
      <c r="J501" s="231">
        <v>1351.7500000000002</v>
      </c>
      <c r="K501" s="230">
        <v>1336.95</v>
      </c>
      <c r="L501" s="230">
        <v>1318.85</v>
      </c>
      <c r="M501" s="230">
        <v>1.0731200000000001</v>
      </c>
      <c r="N501" s="1"/>
      <c r="O501" s="1"/>
    </row>
    <row r="502" spans="1:15" ht="12.75" customHeight="1">
      <c r="A502" s="30">
        <v>492</v>
      </c>
      <c r="B502" s="216" t="s">
        <v>209</v>
      </c>
      <c r="C502" s="216">
        <v>362.85</v>
      </c>
      <c r="D502" s="241">
        <v>361.84999999999997</v>
      </c>
      <c r="E502" s="231">
        <v>359.99999999999994</v>
      </c>
      <c r="F502" s="231">
        <v>357.15</v>
      </c>
      <c r="G502" s="231">
        <v>355.29999999999995</v>
      </c>
      <c r="H502" s="231">
        <v>364.69999999999993</v>
      </c>
      <c r="I502" s="231">
        <v>366.54999999999995</v>
      </c>
      <c r="J502" s="231">
        <v>369.39999999999992</v>
      </c>
      <c r="K502" s="230">
        <v>363.7</v>
      </c>
      <c r="L502" s="230">
        <v>359</v>
      </c>
      <c r="M502" s="230">
        <v>22.116330000000001</v>
      </c>
      <c r="N502" s="1"/>
      <c r="O502" s="1"/>
    </row>
    <row r="503" spans="1:15" ht="12.75" customHeight="1">
      <c r="A503" s="30">
        <v>493</v>
      </c>
      <c r="B503" s="216" t="s">
        <v>506</v>
      </c>
      <c r="C503" s="216">
        <v>173.75</v>
      </c>
      <c r="D503" s="241">
        <v>173.56666666666669</v>
      </c>
      <c r="E503" s="231">
        <v>170.13333333333338</v>
      </c>
      <c r="F503" s="231">
        <v>166.51666666666668</v>
      </c>
      <c r="G503" s="231">
        <v>163.08333333333337</v>
      </c>
      <c r="H503" s="231">
        <v>177.18333333333339</v>
      </c>
      <c r="I503" s="231">
        <v>180.61666666666673</v>
      </c>
      <c r="J503" s="231">
        <v>184.23333333333341</v>
      </c>
      <c r="K503" s="230">
        <v>177</v>
      </c>
      <c r="L503" s="230">
        <v>169.95</v>
      </c>
      <c r="M503" s="230">
        <v>7.2766799999999998</v>
      </c>
      <c r="N503" s="1"/>
      <c r="O503" s="1"/>
    </row>
    <row r="504" spans="1:15" ht="12.75" customHeight="1">
      <c r="A504" s="30">
        <v>494</v>
      </c>
      <c r="B504" s="216" t="s">
        <v>278</v>
      </c>
      <c r="C504" s="216">
        <v>16.5</v>
      </c>
      <c r="D504" s="241">
        <v>16.566666666666666</v>
      </c>
      <c r="E504" s="231">
        <v>16.383333333333333</v>
      </c>
      <c r="F504" s="231">
        <v>16.266666666666666</v>
      </c>
      <c r="G504" s="231">
        <v>16.083333333333332</v>
      </c>
      <c r="H504" s="231">
        <v>16.683333333333334</v>
      </c>
      <c r="I504" s="231">
        <v>16.866666666666664</v>
      </c>
      <c r="J504" s="231">
        <v>16.983333333333334</v>
      </c>
      <c r="K504" s="230">
        <v>16.75</v>
      </c>
      <c r="L504" s="230">
        <v>16.45</v>
      </c>
      <c r="M504" s="230">
        <v>931.50118999999995</v>
      </c>
      <c r="N504" s="1"/>
      <c r="O504" s="1"/>
    </row>
    <row r="505" spans="1:15" ht="12.75" customHeight="1">
      <c r="A505" s="30">
        <v>495</v>
      </c>
      <c r="B505" s="216" t="s">
        <v>832</v>
      </c>
      <c r="C505" s="216">
        <v>10054</v>
      </c>
      <c r="D505" s="241">
        <v>10135.166666666666</v>
      </c>
      <c r="E505" s="231">
        <v>9923.8833333333314</v>
      </c>
      <c r="F505" s="231">
        <v>9793.7666666666646</v>
      </c>
      <c r="G505" s="231">
        <v>9582.4833333333299</v>
      </c>
      <c r="H505" s="231">
        <v>10265.283333333333</v>
      </c>
      <c r="I505" s="231">
        <v>10476.566666666669</v>
      </c>
      <c r="J505" s="231">
        <v>10606.683333333334</v>
      </c>
      <c r="K505" s="230">
        <v>10346.450000000001</v>
      </c>
      <c r="L505" s="230">
        <v>10005.049999999999</v>
      </c>
      <c r="M505" s="230">
        <v>0.51615</v>
      </c>
      <c r="N505" s="1"/>
      <c r="O505" s="1"/>
    </row>
    <row r="506" spans="1:15" ht="12.75" customHeight="1">
      <c r="A506" s="30">
        <v>496</v>
      </c>
      <c r="B506" s="216" t="s">
        <v>210</v>
      </c>
      <c r="C506" s="241">
        <v>196.8</v>
      </c>
      <c r="D506" s="231">
        <v>196.86666666666667</v>
      </c>
      <c r="E506" s="231">
        <v>193.73333333333335</v>
      </c>
      <c r="F506" s="231">
        <v>190.66666666666669</v>
      </c>
      <c r="G506" s="231">
        <v>187.53333333333336</v>
      </c>
      <c r="H506" s="231">
        <v>199.93333333333334</v>
      </c>
      <c r="I506" s="231">
        <v>203.06666666666666</v>
      </c>
      <c r="J506" s="230">
        <v>206.13333333333333</v>
      </c>
      <c r="K506" s="230">
        <v>200</v>
      </c>
      <c r="L506" s="230">
        <v>193.8</v>
      </c>
      <c r="M506" s="216">
        <v>210.02757</v>
      </c>
      <c r="N506" s="1"/>
      <c r="O506" s="1"/>
    </row>
    <row r="507" spans="1:15" ht="12.75" customHeight="1">
      <c r="A507" s="30">
        <v>497</v>
      </c>
      <c r="B507" s="216" t="s">
        <v>507</v>
      </c>
      <c r="C507" s="241">
        <v>266.55</v>
      </c>
      <c r="D507" s="231">
        <v>265.16666666666669</v>
      </c>
      <c r="E507" s="231">
        <v>262.38333333333338</v>
      </c>
      <c r="F507" s="231">
        <v>258.2166666666667</v>
      </c>
      <c r="G507" s="231">
        <v>255.43333333333339</v>
      </c>
      <c r="H507" s="231">
        <v>269.33333333333337</v>
      </c>
      <c r="I507" s="231">
        <v>272.11666666666667</v>
      </c>
      <c r="J507" s="230">
        <v>276.28333333333336</v>
      </c>
      <c r="K507" s="230">
        <v>267.95</v>
      </c>
      <c r="L507" s="230">
        <v>261</v>
      </c>
      <c r="M507" s="216">
        <v>6.46814</v>
      </c>
      <c r="N507" s="1"/>
      <c r="O507" s="1"/>
    </row>
    <row r="508" spans="1:15" ht="12.75" customHeight="1">
      <c r="A508" s="30">
        <v>498</v>
      </c>
      <c r="B508" s="216" t="s">
        <v>806</v>
      </c>
      <c r="C508" s="216">
        <v>54.2</v>
      </c>
      <c r="D508" s="241">
        <v>54.083333333333336</v>
      </c>
      <c r="E508" s="231">
        <v>53.766666666666673</v>
      </c>
      <c r="F508" s="231">
        <v>53.333333333333336</v>
      </c>
      <c r="G508" s="231">
        <v>53.016666666666673</v>
      </c>
      <c r="H508" s="231">
        <v>54.516666666666673</v>
      </c>
      <c r="I508" s="231">
        <v>54.833333333333336</v>
      </c>
      <c r="J508" s="231">
        <v>55.266666666666673</v>
      </c>
      <c r="K508" s="230">
        <v>54.4</v>
      </c>
      <c r="L508" s="230">
        <v>53.65</v>
      </c>
      <c r="M508" s="230">
        <v>230.96046000000001</v>
      </c>
      <c r="N508" s="1"/>
      <c r="O508" s="1"/>
    </row>
    <row r="509" spans="1:15" ht="12.75" customHeight="1">
      <c r="A509" s="30">
        <v>499</v>
      </c>
      <c r="B509" s="216" t="s">
        <v>797</v>
      </c>
      <c r="C509" s="216">
        <v>513.70000000000005</v>
      </c>
      <c r="D509" s="241">
        <v>512.83333333333337</v>
      </c>
      <c r="E509" s="231">
        <v>506.66666666666674</v>
      </c>
      <c r="F509" s="231">
        <v>499.63333333333338</v>
      </c>
      <c r="G509" s="231">
        <v>493.46666666666675</v>
      </c>
      <c r="H509" s="231">
        <v>519.86666666666679</v>
      </c>
      <c r="I509" s="231">
        <v>526.03333333333353</v>
      </c>
      <c r="J509" s="231">
        <v>533.06666666666672</v>
      </c>
      <c r="K509" s="230">
        <v>519</v>
      </c>
      <c r="L509" s="230">
        <v>505.8</v>
      </c>
      <c r="M509" s="230">
        <v>12.64836</v>
      </c>
      <c r="N509" s="1"/>
      <c r="O509" s="1"/>
    </row>
    <row r="510" spans="1:15" ht="12.75" customHeight="1">
      <c r="A510" s="264">
        <v>500</v>
      </c>
      <c r="B510" s="216" t="s">
        <v>508</v>
      </c>
      <c r="C510" s="241">
        <v>1508.05</v>
      </c>
      <c r="D510" s="231">
        <v>1515.6833333333334</v>
      </c>
      <c r="E510" s="231">
        <v>1492.3666666666668</v>
      </c>
      <c r="F510" s="231">
        <v>1476.6833333333334</v>
      </c>
      <c r="G510" s="231">
        <v>1453.3666666666668</v>
      </c>
      <c r="H510" s="231">
        <v>1531.3666666666668</v>
      </c>
      <c r="I510" s="231">
        <v>1554.6833333333334</v>
      </c>
      <c r="J510" s="230">
        <v>1570.3666666666668</v>
      </c>
      <c r="K510" s="230">
        <v>1539</v>
      </c>
      <c r="L510" s="230">
        <v>1500</v>
      </c>
      <c r="M510" s="216">
        <v>0.13947000000000001</v>
      </c>
      <c r="N510" s="1"/>
      <c r="O510" s="1"/>
    </row>
    <row r="511" spans="1:15" ht="12.75" customHeight="1">
      <c r="A511" s="216">
        <v>501</v>
      </c>
      <c r="B511" s="216" t="s">
        <v>509</v>
      </c>
      <c r="C511" s="216">
        <v>1276.5999999999999</v>
      </c>
      <c r="D511" s="241">
        <v>1282.0166666666667</v>
      </c>
      <c r="E511" s="231">
        <v>1266.5833333333333</v>
      </c>
      <c r="F511" s="231">
        <v>1256.5666666666666</v>
      </c>
      <c r="G511" s="231">
        <v>1241.1333333333332</v>
      </c>
      <c r="H511" s="231">
        <v>1292.0333333333333</v>
      </c>
      <c r="I511" s="231">
        <v>1307.4666666666667</v>
      </c>
      <c r="J511" s="231">
        <v>1317.4833333333333</v>
      </c>
      <c r="K511" s="230">
        <v>1297.45</v>
      </c>
      <c r="L511" s="230">
        <v>1272</v>
      </c>
      <c r="M511" s="230">
        <v>0.36976999999999999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281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211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212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213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214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215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217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218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219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220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221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222</v>
      </c>
      <c r="N529" s="1"/>
      <c r="O529" s="1"/>
    </row>
    <row r="530" spans="1:15" ht="12.75" customHeight="1">
      <c r="A530" s="65" t="s">
        <v>223</v>
      </c>
      <c r="N530" s="1"/>
      <c r="O530" s="1"/>
    </row>
    <row r="531" spans="1:15" ht="12.75" customHeight="1">
      <c r="A531" s="65" t="s">
        <v>224</v>
      </c>
      <c r="N531" s="1"/>
      <c r="O531" s="1"/>
    </row>
    <row r="532" spans="1:15" ht="12.75" customHeight="1">
      <c r="A532" s="65" t="s">
        <v>225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35" width="9.28515625" customWidth="1"/>
  </cols>
  <sheetData>
    <row r="1" spans="1:35" ht="12" customHeight="1">
      <c r="A1" s="69" t="s">
        <v>283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79"/>
      <c r="B5" s="380"/>
      <c r="C5" s="379"/>
      <c r="D5" s="380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39" t="s">
        <v>282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510</v>
      </c>
      <c r="B7" s="381" t="s">
        <v>511</v>
      </c>
      <c r="C7" s="380"/>
      <c r="D7" s="7">
        <f>Main!B10</f>
        <v>45037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512</v>
      </c>
      <c r="B9" s="83" t="s">
        <v>513</v>
      </c>
      <c r="C9" s="83" t="s">
        <v>514</v>
      </c>
      <c r="D9" s="83" t="s">
        <v>515</v>
      </c>
      <c r="E9" s="83" t="s">
        <v>516</v>
      </c>
      <c r="F9" s="83" t="s">
        <v>517</v>
      </c>
      <c r="G9" s="83" t="s">
        <v>518</v>
      </c>
      <c r="H9" s="83" t="s">
        <v>519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45036</v>
      </c>
      <c r="B10" s="29">
        <v>512149</v>
      </c>
      <c r="C10" s="28" t="s">
        <v>1023</v>
      </c>
      <c r="D10" s="28" t="s">
        <v>1024</v>
      </c>
      <c r="E10" s="28" t="s">
        <v>521</v>
      </c>
      <c r="F10" s="85">
        <v>7224256</v>
      </c>
      <c r="G10" s="29">
        <v>0.5</v>
      </c>
      <c r="H10" s="29" t="s">
        <v>302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45036</v>
      </c>
      <c r="B11" s="29">
        <v>542285</v>
      </c>
      <c r="C11" s="28" t="s">
        <v>1008</v>
      </c>
      <c r="D11" s="28" t="s">
        <v>1025</v>
      </c>
      <c r="E11" s="28" t="s">
        <v>521</v>
      </c>
      <c r="F11" s="85">
        <v>301790</v>
      </c>
      <c r="G11" s="29">
        <v>72.569999999999993</v>
      </c>
      <c r="H11" s="29" t="s">
        <v>302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45036</v>
      </c>
      <c r="B12" s="29">
        <v>542285</v>
      </c>
      <c r="C12" s="28" t="s">
        <v>1008</v>
      </c>
      <c r="D12" s="28" t="s">
        <v>1025</v>
      </c>
      <c r="E12" s="28" t="s">
        <v>520</v>
      </c>
      <c r="F12" s="85">
        <v>1028000</v>
      </c>
      <c r="G12" s="29">
        <v>72.650000000000006</v>
      </c>
      <c r="H12" s="29" t="s">
        <v>302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45036</v>
      </c>
      <c r="B13" s="29">
        <v>539546</v>
      </c>
      <c r="C13" s="28" t="s">
        <v>1026</v>
      </c>
      <c r="D13" s="28" t="s">
        <v>1027</v>
      </c>
      <c r="E13" s="28" t="s">
        <v>521</v>
      </c>
      <c r="F13" s="85">
        <v>81489</v>
      </c>
      <c r="G13" s="29">
        <v>57.91</v>
      </c>
      <c r="H13" s="29" t="s">
        <v>302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45036</v>
      </c>
      <c r="B14" s="29">
        <v>539546</v>
      </c>
      <c r="C14" s="28" t="s">
        <v>1026</v>
      </c>
      <c r="D14" s="28" t="s">
        <v>1028</v>
      </c>
      <c r="E14" s="28" t="s">
        <v>520</v>
      </c>
      <c r="F14" s="85">
        <v>42000</v>
      </c>
      <c r="G14" s="29">
        <v>57.9</v>
      </c>
      <c r="H14" s="29" t="s">
        <v>302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45036</v>
      </c>
      <c r="B15" s="29">
        <v>538922</v>
      </c>
      <c r="C15" s="28" t="s">
        <v>1029</v>
      </c>
      <c r="D15" s="28" t="s">
        <v>1030</v>
      </c>
      <c r="E15" s="28" t="s">
        <v>520</v>
      </c>
      <c r="F15" s="85">
        <v>1860</v>
      </c>
      <c r="G15" s="29">
        <v>29.94</v>
      </c>
      <c r="H15" s="29" t="s">
        <v>302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45036</v>
      </c>
      <c r="B16" s="29">
        <v>538922</v>
      </c>
      <c r="C16" s="28" t="s">
        <v>1029</v>
      </c>
      <c r="D16" s="28" t="s">
        <v>1030</v>
      </c>
      <c r="E16" s="28" t="s">
        <v>521</v>
      </c>
      <c r="F16" s="85">
        <v>74859</v>
      </c>
      <c r="G16" s="29">
        <v>29.69</v>
      </c>
      <c r="H16" s="29" t="s">
        <v>302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45036</v>
      </c>
      <c r="B17" s="29">
        <v>538922</v>
      </c>
      <c r="C17" s="28" t="s">
        <v>1029</v>
      </c>
      <c r="D17" s="28" t="s">
        <v>1031</v>
      </c>
      <c r="E17" s="28" t="s">
        <v>520</v>
      </c>
      <c r="F17" s="85">
        <v>78276</v>
      </c>
      <c r="G17" s="29">
        <v>29.69</v>
      </c>
      <c r="H17" s="29" t="s">
        <v>302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45036</v>
      </c>
      <c r="B18" s="29">
        <v>539596</v>
      </c>
      <c r="C18" s="28" t="s">
        <v>1032</v>
      </c>
      <c r="D18" s="28" t="s">
        <v>1033</v>
      </c>
      <c r="E18" s="28" t="s">
        <v>521</v>
      </c>
      <c r="F18" s="85">
        <v>31810</v>
      </c>
      <c r="G18" s="29">
        <v>18.920000000000002</v>
      </c>
      <c r="H18" s="29" t="s">
        <v>302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45036</v>
      </c>
      <c r="B19" s="29">
        <v>542906</v>
      </c>
      <c r="C19" s="28" t="s">
        <v>1034</v>
      </c>
      <c r="D19" s="28" t="s">
        <v>1035</v>
      </c>
      <c r="E19" s="28" t="s">
        <v>520</v>
      </c>
      <c r="F19" s="85">
        <v>57896</v>
      </c>
      <c r="G19" s="29">
        <v>51.78</v>
      </c>
      <c r="H19" s="29" t="s">
        <v>302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45036</v>
      </c>
      <c r="B20" s="29">
        <v>542802</v>
      </c>
      <c r="C20" s="28" t="s">
        <v>998</v>
      </c>
      <c r="D20" s="28" t="s">
        <v>1036</v>
      </c>
      <c r="E20" s="28" t="s">
        <v>521</v>
      </c>
      <c r="F20" s="85">
        <v>800025</v>
      </c>
      <c r="G20" s="29">
        <v>7.7</v>
      </c>
      <c r="H20" s="29" t="s">
        <v>302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45036</v>
      </c>
      <c r="B21" s="29">
        <v>540936</v>
      </c>
      <c r="C21" s="28" t="s">
        <v>1037</v>
      </c>
      <c r="D21" s="28" t="s">
        <v>1038</v>
      </c>
      <c r="E21" s="28" t="s">
        <v>520</v>
      </c>
      <c r="F21" s="85">
        <v>125000</v>
      </c>
      <c r="G21" s="29">
        <v>12.77</v>
      </c>
      <c r="H21" s="29" t="s">
        <v>302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45036</v>
      </c>
      <c r="B22" s="29">
        <v>540936</v>
      </c>
      <c r="C22" s="28" t="s">
        <v>1037</v>
      </c>
      <c r="D22" s="28" t="s">
        <v>1039</v>
      </c>
      <c r="E22" s="28" t="s">
        <v>520</v>
      </c>
      <c r="F22" s="85">
        <v>66655</v>
      </c>
      <c r="G22" s="29">
        <v>13.02</v>
      </c>
      <c r="H22" s="29" t="s">
        <v>302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45036</v>
      </c>
      <c r="B23" s="29">
        <v>540936</v>
      </c>
      <c r="C23" s="28" t="s">
        <v>1037</v>
      </c>
      <c r="D23" s="28" t="s">
        <v>1039</v>
      </c>
      <c r="E23" s="28" t="s">
        <v>521</v>
      </c>
      <c r="F23" s="85">
        <v>242203</v>
      </c>
      <c r="G23" s="29">
        <v>12.86</v>
      </c>
      <c r="H23" s="29" t="s">
        <v>302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45036</v>
      </c>
      <c r="B24" s="29">
        <v>540936</v>
      </c>
      <c r="C24" s="28" t="s">
        <v>1037</v>
      </c>
      <c r="D24" s="28" t="s">
        <v>1040</v>
      </c>
      <c r="E24" s="28" t="s">
        <v>521</v>
      </c>
      <c r="F24" s="85">
        <v>150000</v>
      </c>
      <c r="G24" s="29">
        <v>13.13</v>
      </c>
      <c r="H24" s="29" t="s">
        <v>302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45036</v>
      </c>
      <c r="B25" s="29">
        <v>540936</v>
      </c>
      <c r="C25" s="28" t="s">
        <v>1037</v>
      </c>
      <c r="D25" s="28" t="s">
        <v>1040</v>
      </c>
      <c r="E25" s="28" t="s">
        <v>520</v>
      </c>
      <c r="F25" s="85">
        <v>13654</v>
      </c>
      <c r="G25" s="29">
        <v>12.7</v>
      </c>
      <c r="H25" s="29" t="s">
        <v>302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45036</v>
      </c>
      <c r="B26" s="29">
        <v>513309</v>
      </c>
      <c r="C26" s="28" t="s">
        <v>1041</v>
      </c>
      <c r="D26" s="28" t="s">
        <v>1042</v>
      </c>
      <c r="E26" s="28" t="s">
        <v>521</v>
      </c>
      <c r="F26" s="85">
        <v>50000</v>
      </c>
      <c r="G26" s="29">
        <v>20.9</v>
      </c>
      <c r="H26" s="29" t="s">
        <v>302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45036</v>
      </c>
      <c r="B27" s="29">
        <v>531913</v>
      </c>
      <c r="C27" s="28" t="s">
        <v>999</v>
      </c>
      <c r="D27" s="28" t="s">
        <v>1043</v>
      </c>
      <c r="E27" s="28" t="s">
        <v>520</v>
      </c>
      <c r="F27" s="85">
        <v>30500</v>
      </c>
      <c r="G27" s="29">
        <v>7.13</v>
      </c>
      <c r="H27" s="29" t="s">
        <v>302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45036</v>
      </c>
      <c r="B28" s="29">
        <v>531913</v>
      </c>
      <c r="C28" s="28" t="s">
        <v>999</v>
      </c>
      <c r="D28" s="28" t="s">
        <v>1000</v>
      </c>
      <c r="E28" s="28" t="s">
        <v>521</v>
      </c>
      <c r="F28" s="85">
        <v>31930</v>
      </c>
      <c r="G28" s="29">
        <v>7.28</v>
      </c>
      <c r="H28" s="29" t="s">
        <v>302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45036</v>
      </c>
      <c r="B29" s="29">
        <v>531913</v>
      </c>
      <c r="C29" s="28" t="s">
        <v>999</v>
      </c>
      <c r="D29" s="28" t="s">
        <v>1044</v>
      </c>
      <c r="E29" s="28" t="s">
        <v>520</v>
      </c>
      <c r="F29" s="85">
        <v>30000</v>
      </c>
      <c r="G29" s="29">
        <v>7.28</v>
      </c>
      <c r="H29" s="29" t="s">
        <v>302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45036</v>
      </c>
      <c r="B30" s="29">
        <v>531737</v>
      </c>
      <c r="C30" s="28" t="s">
        <v>1045</v>
      </c>
      <c r="D30" s="28" t="s">
        <v>1046</v>
      </c>
      <c r="E30" s="28" t="s">
        <v>521</v>
      </c>
      <c r="F30" s="85">
        <v>342000</v>
      </c>
      <c r="G30" s="29">
        <v>0.81</v>
      </c>
      <c r="H30" s="29" t="s">
        <v>302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45036</v>
      </c>
      <c r="B31" s="29">
        <v>531737</v>
      </c>
      <c r="C31" s="28" t="s">
        <v>1045</v>
      </c>
      <c r="D31" s="28" t="s">
        <v>1047</v>
      </c>
      <c r="E31" s="28" t="s">
        <v>520</v>
      </c>
      <c r="F31" s="85">
        <v>250000</v>
      </c>
      <c r="G31" s="29">
        <v>0.81</v>
      </c>
      <c r="H31" s="29" t="s">
        <v>302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45036</v>
      </c>
      <c r="B32" s="29">
        <v>526717</v>
      </c>
      <c r="C32" s="28" t="s">
        <v>1048</v>
      </c>
      <c r="D32" s="28" t="s">
        <v>1049</v>
      </c>
      <c r="E32" s="28" t="s">
        <v>521</v>
      </c>
      <c r="F32" s="85">
        <v>225678</v>
      </c>
      <c r="G32" s="29">
        <v>242.03</v>
      </c>
      <c r="H32" s="29" t="s">
        <v>302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45036</v>
      </c>
      <c r="B33" s="29">
        <v>526717</v>
      </c>
      <c r="C33" s="28" t="s">
        <v>1048</v>
      </c>
      <c r="D33" s="28" t="s">
        <v>1050</v>
      </c>
      <c r="E33" s="28" t="s">
        <v>520</v>
      </c>
      <c r="F33" s="85">
        <v>219892</v>
      </c>
      <c r="G33" s="29">
        <v>242.01</v>
      </c>
      <c r="H33" s="29" t="s">
        <v>302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45036</v>
      </c>
      <c r="B34" s="29">
        <v>538860</v>
      </c>
      <c r="C34" s="28" t="s">
        <v>1001</v>
      </c>
      <c r="D34" s="28" t="s">
        <v>1002</v>
      </c>
      <c r="E34" s="28" t="s">
        <v>520</v>
      </c>
      <c r="F34" s="85">
        <v>600000</v>
      </c>
      <c r="G34" s="29">
        <v>1.34</v>
      </c>
      <c r="H34" s="29" t="s">
        <v>302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45036</v>
      </c>
      <c r="B35" s="29">
        <v>509835</v>
      </c>
      <c r="C35" s="28" t="s">
        <v>1051</v>
      </c>
      <c r="D35" s="28" t="s">
        <v>1052</v>
      </c>
      <c r="E35" s="28" t="s">
        <v>521</v>
      </c>
      <c r="F35" s="85">
        <v>56287</v>
      </c>
      <c r="G35" s="29">
        <v>11.97</v>
      </c>
      <c r="H35" s="29" t="s">
        <v>302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45036</v>
      </c>
      <c r="B36" s="29">
        <v>530111</v>
      </c>
      <c r="C36" s="28" t="s">
        <v>1053</v>
      </c>
      <c r="D36" s="28" t="s">
        <v>1054</v>
      </c>
      <c r="E36" s="28" t="s">
        <v>520</v>
      </c>
      <c r="F36" s="85">
        <v>46077</v>
      </c>
      <c r="G36" s="29">
        <v>52.65</v>
      </c>
      <c r="H36" s="29" t="s">
        <v>302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45036</v>
      </c>
      <c r="B37" s="29">
        <v>530111</v>
      </c>
      <c r="C37" s="28" t="s">
        <v>1053</v>
      </c>
      <c r="D37" s="28" t="s">
        <v>1055</v>
      </c>
      <c r="E37" s="28" t="s">
        <v>521</v>
      </c>
      <c r="F37" s="85">
        <v>38900</v>
      </c>
      <c r="G37" s="29">
        <v>52.62</v>
      </c>
      <c r="H37" s="29" t="s">
        <v>302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45036</v>
      </c>
      <c r="B38" s="29">
        <v>539673</v>
      </c>
      <c r="C38" s="28" t="s">
        <v>1056</v>
      </c>
      <c r="D38" s="28" t="s">
        <v>1057</v>
      </c>
      <c r="E38" s="28" t="s">
        <v>521</v>
      </c>
      <c r="F38" s="85">
        <v>7512</v>
      </c>
      <c r="G38" s="29">
        <v>26.93</v>
      </c>
      <c r="H38" s="29" t="s">
        <v>302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45036</v>
      </c>
      <c r="B39" s="29">
        <v>512399</v>
      </c>
      <c r="C39" s="28" t="s">
        <v>1003</v>
      </c>
      <c r="D39" s="28" t="s">
        <v>1058</v>
      </c>
      <c r="E39" s="28" t="s">
        <v>521</v>
      </c>
      <c r="F39" s="85">
        <v>61200</v>
      </c>
      <c r="G39" s="29">
        <v>374.65</v>
      </c>
      <c r="H39" s="29" t="s">
        <v>302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45036</v>
      </c>
      <c r="B40" s="29">
        <v>540147</v>
      </c>
      <c r="C40" s="28" t="s">
        <v>1004</v>
      </c>
      <c r="D40" s="28" t="s">
        <v>1059</v>
      </c>
      <c r="E40" s="28" t="s">
        <v>520</v>
      </c>
      <c r="F40" s="85">
        <v>156000</v>
      </c>
      <c r="G40" s="29">
        <v>31.92</v>
      </c>
      <c r="H40" s="29" t="s">
        <v>302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45036</v>
      </c>
      <c r="B41" s="29">
        <v>540147</v>
      </c>
      <c r="C41" s="28" t="s">
        <v>1004</v>
      </c>
      <c r="D41" s="28" t="s">
        <v>1060</v>
      </c>
      <c r="E41" s="28" t="s">
        <v>521</v>
      </c>
      <c r="F41" s="85">
        <v>153800</v>
      </c>
      <c r="G41" s="29">
        <v>31.92</v>
      </c>
      <c r="H41" s="29" t="s">
        <v>302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45036</v>
      </c>
      <c r="B42" s="29">
        <v>540914</v>
      </c>
      <c r="C42" s="28" t="s">
        <v>1061</v>
      </c>
      <c r="D42" s="28" t="s">
        <v>977</v>
      </c>
      <c r="E42" s="28" t="s">
        <v>520</v>
      </c>
      <c r="F42" s="85">
        <v>65000</v>
      </c>
      <c r="G42" s="29">
        <v>31.73</v>
      </c>
      <c r="H42" s="29" t="s">
        <v>302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45036</v>
      </c>
      <c r="B43" s="29">
        <v>511700</v>
      </c>
      <c r="C43" s="28" t="s">
        <v>949</v>
      </c>
      <c r="D43" s="28" t="s">
        <v>968</v>
      </c>
      <c r="E43" s="28" t="s">
        <v>521</v>
      </c>
      <c r="F43" s="85">
        <v>26000</v>
      </c>
      <c r="G43" s="29">
        <v>75.319999999999993</v>
      </c>
      <c r="H43" s="29" t="s">
        <v>302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45036</v>
      </c>
      <c r="B44" s="29">
        <v>543828</v>
      </c>
      <c r="C44" s="28" t="s">
        <v>1062</v>
      </c>
      <c r="D44" s="28" t="s">
        <v>1063</v>
      </c>
      <c r="E44" s="28" t="s">
        <v>520</v>
      </c>
      <c r="F44" s="85">
        <v>144000</v>
      </c>
      <c r="G44" s="29">
        <v>73.540000000000006</v>
      </c>
      <c r="H44" s="29" t="s">
        <v>302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45036</v>
      </c>
      <c r="B45" s="29">
        <v>526133</v>
      </c>
      <c r="C45" s="28" t="s">
        <v>1064</v>
      </c>
      <c r="D45" s="28" t="s">
        <v>1065</v>
      </c>
      <c r="E45" s="28" t="s">
        <v>520</v>
      </c>
      <c r="F45" s="85">
        <v>75000</v>
      </c>
      <c r="G45" s="29">
        <v>12.69</v>
      </c>
      <c r="H45" s="29" t="s">
        <v>302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45036</v>
      </c>
      <c r="B46" s="29">
        <v>526133</v>
      </c>
      <c r="C46" s="28" t="s">
        <v>1064</v>
      </c>
      <c r="D46" s="28" t="s">
        <v>1066</v>
      </c>
      <c r="E46" s="28" t="s">
        <v>521</v>
      </c>
      <c r="F46" s="85">
        <v>134786</v>
      </c>
      <c r="G46" s="29">
        <v>12.69</v>
      </c>
      <c r="H46" s="29" t="s">
        <v>302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45036</v>
      </c>
      <c r="B47" s="29">
        <v>526133</v>
      </c>
      <c r="C47" s="28" t="s">
        <v>1064</v>
      </c>
      <c r="D47" s="28" t="s">
        <v>1067</v>
      </c>
      <c r="E47" s="28" t="s">
        <v>521</v>
      </c>
      <c r="F47" s="85">
        <v>220786</v>
      </c>
      <c r="G47" s="29">
        <v>12.69</v>
      </c>
      <c r="H47" s="29" t="s">
        <v>302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45036</v>
      </c>
      <c r="B48" s="29">
        <v>526133</v>
      </c>
      <c r="C48" s="28" t="s">
        <v>1064</v>
      </c>
      <c r="D48" s="28" t="s">
        <v>1068</v>
      </c>
      <c r="E48" s="28" t="s">
        <v>521</v>
      </c>
      <c r="F48" s="85">
        <v>214463</v>
      </c>
      <c r="G48" s="29">
        <v>12.69</v>
      </c>
      <c r="H48" s="29" t="s">
        <v>302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45036</v>
      </c>
      <c r="B49" s="29">
        <v>526133</v>
      </c>
      <c r="C49" s="28" t="s">
        <v>1064</v>
      </c>
      <c r="D49" s="28" t="s">
        <v>1069</v>
      </c>
      <c r="E49" s="28" t="s">
        <v>521</v>
      </c>
      <c r="F49" s="85">
        <v>100786</v>
      </c>
      <c r="G49" s="29">
        <v>12.69</v>
      </c>
      <c r="H49" s="29" t="s">
        <v>302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45036</v>
      </c>
      <c r="B50" s="29">
        <v>526133</v>
      </c>
      <c r="C50" s="28" t="s">
        <v>1064</v>
      </c>
      <c r="D50" s="28" t="s">
        <v>1070</v>
      </c>
      <c r="E50" s="28" t="s">
        <v>521</v>
      </c>
      <c r="F50" s="85">
        <v>187336</v>
      </c>
      <c r="G50" s="29">
        <v>12.64</v>
      </c>
      <c r="H50" s="29" t="s">
        <v>302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45036</v>
      </c>
      <c r="B51" s="29">
        <v>526133</v>
      </c>
      <c r="C51" s="28" t="s">
        <v>1064</v>
      </c>
      <c r="D51" s="28" t="s">
        <v>1070</v>
      </c>
      <c r="E51" s="28" t="s">
        <v>520</v>
      </c>
      <c r="F51" s="85">
        <v>187336</v>
      </c>
      <c r="G51" s="29">
        <v>12.64</v>
      </c>
      <c r="H51" s="29" t="s">
        <v>302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45036</v>
      </c>
      <c r="B52" s="29">
        <v>526133</v>
      </c>
      <c r="C52" s="28" t="s">
        <v>1064</v>
      </c>
      <c r="D52" s="28" t="s">
        <v>1071</v>
      </c>
      <c r="E52" s="28" t="s">
        <v>521</v>
      </c>
      <c r="F52" s="85">
        <v>166398</v>
      </c>
      <c r="G52" s="29">
        <v>12.69</v>
      </c>
      <c r="H52" s="29" t="s">
        <v>302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45036</v>
      </c>
      <c r="B53" s="29">
        <v>526133</v>
      </c>
      <c r="C53" s="28" t="s">
        <v>1064</v>
      </c>
      <c r="D53" s="28" t="s">
        <v>1071</v>
      </c>
      <c r="E53" s="28" t="s">
        <v>520</v>
      </c>
      <c r="F53" s="85">
        <v>31487</v>
      </c>
      <c r="G53" s="29">
        <v>12.69</v>
      </c>
      <c r="H53" s="29" t="s">
        <v>302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45036</v>
      </c>
      <c r="B54" s="29">
        <v>526133</v>
      </c>
      <c r="C54" s="28" t="s">
        <v>1064</v>
      </c>
      <c r="D54" s="28" t="s">
        <v>1072</v>
      </c>
      <c r="E54" s="28" t="s">
        <v>521</v>
      </c>
      <c r="F54" s="85">
        <v>160160</v>
      </c>
      <c r="G54" s="29">
        <v>12.64</v>
      </c>
      <c r="H54" s="29" t="s">
        <v>302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45036</v>
      </c>
      <c r="B55" s="29">
        <v>526133</v>
      </c>
      <c r="C55" s="28" t="s">
        <v>1064</v>
      </c>
      <c r="D55" s="28" t="s">
        <v>1072</v>
      </c>
      <c r="E55" s="28" t="s">
        <v>520</v>
      </c>
      <c r="F55" s="85">
        <v>160160</v>
      </c>
      <c r="G55" s="29">
        <v>12.64</v>
      </c>
      <c r="H55" s="29" t="s">
        <v>302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45036</v>
      </c>
      <c r="B56" s="29">
        <v>526133</v>
      </c>
      <c r="C56" s="28" t="s">
        <v>1064</v>
      </c>
      <c r="D56" s="28" t="s">
        <v>1073</v>
      </c>
      <c r="E56" s="28" t="s">
        <v>520</v>
      </c>
      <c r="F56" s="85">
        <v>100000</v>
      </c>
      <c r="G56" s="29">
        <v>12.69</v>
      </c>
      <c r="H56" s="29" t="s">
        <v>302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45036</v>
      </c>
      <c r="B57" s="29">
        <v>526133</v>
      </c>
      <c r="C57" s="28" t="s">
        <v>1064</v>
      </c>
      <c r="D57" s="28" t="s">
        <v>1074</v>
      </c>
      <c r="E57" s="28" t="s">
        <v>520</v>
      </c>
      <c r="F57" s="85">
        <v>138335</v>
      </c>
      <c r="G57" s="29">
        <v>12.63</v>
      </c>
      <c r="H57" s="29" t="s">
        <v>302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45036</v>
      </c>
      <c r="B58" s="29">
        <v>526133</v>
      </c>
      <c r="C58" s="28" t="s">
        <v>1064</v>
      </c>
      <c r="D58" s="28" t="s">
        <v>1074</v>
      </c>
      <c r="E58" s="28" t="s">
        <v>521</v>
      </c>
      <c r="F58" s="85">
        <v>138335</v>
      </c>
      <c r="G58" s="29">
        <v>12.64</v>
      </c>
      <c r="H58" s="29" t="s">
        <v>302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45036</v>
      </c>
      <c r="B59" s="29">
        <v>526133</v>
      </c>
      <c r="C59" s="28" t="s">
        <v>1064</v>
      </c>
      <c r="D59" s="28" t="s">
        <v>1075</v>
      </c>
      <c r="E59" s="28" t="s">
        <v>520</v>
      </c>
      <c r="F59" s="85">
        <v>250000</v>
      </c>
      <c r="G59" s="29">
        <v>12.69</v>
      </c>
      <c r="H59" s="29" t="s">
        <v>302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45036</v>
      </c>
      <c r="B60" s="29">
        <v>526133</v>
      </c>
      <c r="C60" s="28" t="s">
        <v>1064</v>
      </c>
      <c r="D60" s="28" t="s">
        <v>1076</v>
      </c>
      <c r="E60" s="28" t="s">
        <v>520</v>
      </c>
      <c r="F60" s="85">
        <v>138335</v>
      </c>
      <c r="G60" s="29">
        <v>12.65</v>
      </c>
      <c r="H60" s="29" t="s">
        <v>302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45036</v>
      </c>
      <c r="B61" s="29">
        <v>526133</v>
      </c>
      <c r="C61" s="28" t="s">
        <v>1064</v>
      </c>
      <c r="D61" s="28" t="s">
        <v>1076</v>
      </c>
      <c r="E61" s="28" t="s">
        <v>521</v>
      </c>
      <c r="F61" s="85">
        <v>138335</v>
      </c>
      <c r="G61" s="29">
        <v>12.64</v>
      </c>
      <c r="H61" s="29" t="s">
        <v>302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45036</v>
      </c>
      <c r="B62" s="29">
        <v>526133</v>
      </c>
      <c r="C62" s="28" t="s">
        <v>1064</v>
      </c>
      <c r="D62" s="28" t="s">
        <v>1077</v>
      </c>
      <c r="E62" s="28" t="s">
        <v>521</v>
      </c>
      <c r="F62" s="85">
        <v>113335</v>
      </c>
      <c r="G62" s="29">
        <v>12.65</v>
      </c>
      <c r="H62" s="29" t="s">
        <v>302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45036</v>
      </c>
      <c r="B63" s="29">
        <v>526133</v>
      </c>
      <c r="C63" s="28" t="s">
        <v>1064</v>
      </c>
      <c r="D63" s="28" t="s">
        <v>1077</v>
      </c>
      <c r="E63" s="28" t="s">
        <v>520</v>
      </c>
      <c r="F63" s="85">
        <v>113335</v>
      </c>
      <c r="G63" s="29">
        <v>12.65</v>
      </c>
      <c r="H63" s="29" t="s">
        <v>302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45036</v>
      </c>
      <c r="B64" s="29">
        <v>526133</v>
      </c>
      <c r="C64" s="28" t="s">
        <v>1064</v>
      </c>
      <c r="D64" s="28" t="s">
        <v>1078</v>
      </c>
      <c r="E64" s="28" t="s">
        <v>520</v>
      </c>
      <c r="F64" s="85">
        <v>63335</v>
      </c>
      <c r="G64" s="29">
        <v>12.65</v>
      </c>
      <c r="H64" s="29" t="s">
        <v>302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45036</v>
      </c>
      <c r="B65" s="29">
        <v>526133</v>
      </c>
      <c r="C65" s="28" t="s">
        <v>1064</v>
      </c>
      <c r="D65" s="28" t="s">
        <v>1078</v>
      </c>
      <c r="E65" s="28" t="s">
        <v>521</v>
      </c>
      <c r="F65" s="85">
        <v>63335</v>
      </c>
      <c r="G65" s="29">
        <v>12.65</v>
      </c>
      <c r="H65" s="29" t="s">
        <v>302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45036</v>
      </c>
      <c r="B66" s="29">
        <v>543799</v>
      </c>
      <c r="C66" s="28" t="s">
        <v>969</v>
      </c>
      <c r="D66" s="28" t="s">
        <v>968</v>
      </c>
      <c r="E66" s="28" t="s">
        <v>521</v>
      </c>
      <c r="F66" s="85">
        <v>3000</v>
      </c>
      <c r="G66" s="29">
        <v>31.77</v>
      </c>
      <c r="H66" s="29" t="s">
        <v>302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45036</v>
      </c>
      <c r="B67" s="29">
        <v>543799</v>
      </c>
      <c r="C67" s="28" t="s">
        <v>969</v>
      </c>
      <c r="D67" s="28" t="s">
        <v>968</v>
      </c>
      <c r="E67" s="28" t="s">
        <v>520</v>
      </c>
      <c r="F67" s="85">
        <v>144000</v>
      </c>
      <c r="G67" s="29">
        <v>30.2</v>
      </c>
      <c r="H67" s="29" t="s">
        <v>302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45036</v>
      </c>
      <c r="B68" s="29">
        <v>543799</v>
      </c>
      <c r="C68" s="28" t="s">
        <v>969</v>
      </c>
      <c r="D68" s="28" t="s">
        <v>1007</v>
      </c>
      <c r="E68" s="28" t="s">
        <v>521</v>
      </c>
      <c r="F68" s="85">
        <v>30000</v>
      </c>
      <c r="G68" s="29">
        <v>31.75</v>
      </c>
      <c r="H68" s="29" t="s">
        <v>302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45036</v>
      </c>
      <c r="B69" s="29">
        <v>543799</v>
      </c>
      <c r="C69" s="28" t="s">
        <v>969</v>
      </c>
      <c r="D69" s="28" t="s">
        <v>948</v>
      </c>
      <c r="E69" s="28" t="s">
        <v>521</v>
      </c>
      <c r="F69" s="85">
        <v>90000</v>
      </c>
      <c r="G69" s="29">
        <v>28.75</v>
      </c>
      <c r="H69" s="29" t="s">
        <v>302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45036</v>
      </c>
      <c r="B70" s="29">
        <v>539041</v>
      </c>
      <c r="C70" s="28" t="s">
        <v>976</v>
      </c>
      <c r="D70" s="28" t="s">
        <v>1079</v>
      </c>
      <c r="E70" s="28" t="s">
        <v>521</v>
      </c>
      <c r="F70" s="85">
        <v>130000</v>
      </c>
      <c r="G70" s="29">
        <v>48.46</v>
      </c>
      <c r="H70" s="29" t="s">
        <v>302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45036</v>
      </c>
      <c r="B71" s="29">
        <v>539041</v>
      </c>
      <c r="C71" s="28" t="s">
        <v>976</v>
      </c>
      <c r="D71" s="28" t="s">
        <v>977</v>
      </c>
      <c r="E71" s="28" t="s">
        <v>520</v>
      </c>
      <c r="F71" s="85">
        <v>70000</v>
      </c>
      <c r="G71" s="29">
        <v>49.42</v>
      </c>
      <c r="H71" s="29" t="s">
        <v>302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45036</v>
      </c>
      <c r="B72" s="29">
        <v>512359</v>
      </c>
      <c r="C72" s="28" t="s">
        <v>1080</v>
      </c>
      <c r="D72" s="28" t="s">
        <v>1081</v>
      </c>
      <c r="E72" s="28" t="s">
        <v>521</v>
      </c>
      <c r="F72" s="85">
        <v>1147606</v>
      </c>
      <c r="G72" s="29">
        <v>0.42</v>
      </c>
      <c r="H72" s="29" t="s">
        <v>302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45036</v>
      </c>
      <c r="B73" s="29">
        <v>542765</v>
      </c>
      <c r="C73" s="28" t="s">
        <v>927</v>
      </c>
      <c r="D73" s="28" t="s">
        <v>1082</v>
      </c>
      <c r="E73" s="28" t="s">
        <v>521</v>
      </c>
      <c r="F73" s="85">
        <v>10000</v>
      </c>
      <c r="G73" s="29">
        <v>232.32</v>
      </c>
      <c r="H73" s="29" t="s">
        <v>302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45036</v>
      </c>
      <c r="B74" s="29">
        <v>542765</v>
      </c>
      <c r="C74" s="28" t="s">
        <v>927</v>
      </c>
      <c r="D74" s="28" t="s">
        <v>1005</v>
      </c>
      <c r="E74" s="28" t="s">
        <v>520</v>
      </c>
      <c r="F74" s="85">
        <v>3000</v>
      </c>
      <c r="G74" s="29">
        <v>232.28</v>
      </c>
      <c r="H74" s="29" t="s">
        <v>302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45036</v>
      </c>
      <c r="B75" s="29">
        <v>542765</v>
      </c>
      <c r="C75" s="28" t="s">
        <v>927</v>
      </c>
      <c r="D75" s="28" t="s">
        <v>1006</v>
      </c>
      <c r="E75" s="28" t="s">
        <v>520</v>
      </c>
      <c r="F75" s="85">
        <v>3000</v>
      </c>
      <c r="G75" s="29">
        <v>232</v>
      </c>
      <c r="H75" s="29" t="s">
        <v>302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45036</v>
      </c>
      <c r="B76" s="29">
        <v>542765</v>
      </c>
      <c r="C76" s="28" t="s">
        <v>927</v>
      </c>
      <c r="D76" s="28" t="s">
        <v>1083</v>
      </c>
      <c r="E76" s="28" t="s">
        <v>521</v>
      </c>
      <c r="F76" s="85">
        <v>4000</v>
      </c>
      <c r="G76" s="29">
        <v>232.09</v>
      </c>
      <c r="H76" s="29" t="s">
        <v>302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45036</v>
      </c>
      <c r="B77" s="29">
        <v>542765</v>
      </c>
      <c r="C77" s="28" t="s">
        <v>927</v>
      </c>
      <c r="D77" s="28" t="s">
        <v>1084</v>
      </c>
      <c r="E77" s="28" t="s">
        <v>520</v>
      </c>
      <c r="F77" s="85">
        <v>2000</v>
      </c>
      <c r="G77" s="29">
        <v>232.34</v>
      </c>
      <c r="H77" s="29" t="s">
        <v>302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45036</v>
      </c>
      <c r="B78" s="29">
        <v>542765</v>
      </c>
      <c r="C78" s="28" t="s">
        <v>927</v>
      </c>
      <c r="D78" s="28" t="s">
        <v>977</v>
      </c>
      <c r="E78" s="28" t="s">
        <v>520</v>
      </c>
      <c r="F78" s="85">
        <v>6000</v>
      </c>
      <c r="G78" s="29">
        <v>232.31</v>
      </c>
      <c r="H78" s="29" t="s">
        <v>302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45036</v>
      </c>
      <c r="B79" s="29">
        <v>530521</v>
      </c>
      <c r="C79" s="28" t="s">
        <v>1085</v>
      </c>
      <c r="D79" s="28" t="s">
        <v>1086</v>
      </c>
      <c r="E79" s="28" t="s">
        <v>521</v>
      </c>
      <c r="F79" s="85">
        <v>217210</v>
      </c>
      <c r="G79" s="29">
        <v>185</v>
      </c>
      <c r="H79" s="29" t="s">
        <v>302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45036</v>
      </c>
      <c r="B80" s="29">
        <v>530521</v>
      </c>
      <c r="C80" s="28" t="s">
        <v>1085</v>
      </c>
      <c r="D80" s="28" t="s">
        <v>1087</v>
      </c>
      <c r="E80" s="28" t="s">
        <v>520</v>
      </c>
      <c r="F80" s="85">
        <v>225500</v>
      </c>
      <c r="G80" s="29">
        <v>184.85</v>
      </c>
      <c r="H80" s="29" t="s">
        <v>302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45036</v>
      </c>
      <c r="B81" s="29" t="s">
        <v>1008</v>
      </c>
      <c r="C81" s="28" t="s">
        <v>1009</v>
      </c>
      <c r="D81" s="28" t="s">
        <v>1025</v>
      </c>
      <c r="E81" s="28" t="s">
        <v>520</v>
      </c>
      <c r="F81" s="85">
        <v>985881</v>
      </c>
      <c r="G81" s="29">
        <v>72.64</v>
      </c>
      <c r="H81" s="29" t="s">
        <v>866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45036</v>
      </c>
      <c r="B82" s="29" t="s">
        <v>1088</v>
      </c>
      <c r="C82" s="28" t="s">
        <v>1089</v>
      </c>
      <c r="D82" s="28" t="s">
        <v>1011</v>
      </c>
      <c r="E82" s="28" t="s">
        <v>520</v>
      </c>
      <c r="F82" s="85">
        <v>96386</v>
      </c>
      <c r="G82" s="29">
        <v>67.849999999999994</v>
      </c>
      <c r="H82" s="29" t="s">
        <v>866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45036</v>
      </c>
      <c r="B83" s="29" t="s">
        <v>1090</v>
      </c>
      <c r="C83" s="28" t="s">
        <v>1091</v>
      </c>
      <c r="D83" s="28" t="s">
        <v>1092</v>
      </c>
      <c r="E83" s="28" t="s">
        <v>520</v>
      </c>
      <c r="F83" s="85">
        <v>275116</v>
      </c>
      <c r="G83" s="29">
        <v>197.37</v>
      </c>
      <c r="H83" s="29" t="s">
        <v>866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45036</v>
      </c>
      <c r="B84" s="29" t="s">
        <v>1093</v>
      </c>
      <c r="C84" s="28" t="s">
        <v>1094</v>
      </c>
      <c r="D84" s="28" t="s">
        <v>1010</v>
      </c>
      <c r="E84" s="28" t="s">
        <v>520</v>
      </c>
      <c r="F84" s="85">
        <v>459063</v>
      </c>
      <c r="G84" s="29">
        <v>93.11</v>
      </c>
      <c r="H84" s="29" t="s">
        <v>866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45036</v>
      </c>
      <c r="B85" s="29" t="s">
        <v>1095</v>
      </c>
      <c r="C85" s="28" t="s">
        <v>1096</v>
      </c>
      <c r="D85" s="28" t="s">
        <v>979</v>
      </c>
      <c r="E85" s="28" t="s">
        <v>520</v>
      </c>
      <c r="F85" s="85">
        <v>61119</v>
      </c>
      <c r="G85" s="29">
        <v>265.22000000000003</v>
      </c>
      <c r="H85" s="29" t="s">
        <v>866</v>
      </c>
      <c r="I85" s="73"/>
      <c r="J85" s="355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45036</v>
      </c>
      <c r="B86" s="29" t="s">
        <v>412</v>
      </c>
      <c r="C86" s="28" t="s">
        <v>1097</v>
      </c>
      <c r="D86" s="28" t="s">
        <v>1010</v>
      </c>
      <c r="E86" s="28" t="s">
        <v>520</v>
      </c>
      <c r="F86" s="85">
        <v>188988</v>
      </c>
      <c r="G86" s="29">
        <v>1372.98</v>
      </c>
      <c r="H86" s="29" t="s">
        <v>866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45036</v>
      </c>
      <c r="B87" s="29" t="s">
        <v>780</v>
      </c>
      <c r="C87" s="28" t="s">
        <v>611</v>
      </c>
      <c r="D87" s="28" t="s">
        <v>1098</v>
      </c>
      <c r="E87" s="28" t="s">
        <v>520</v>
      </c>
      <c r="F87" s="85">
        <v>174834</v>
      </c>
      <c r="G87" s="29">
        <v>1762.31</v>
      </c>
      <c r="H87" s="29" t="s">
        <v>866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45036</v>
      </c>
      <c r="B88" s="29" t="s">
        <v>780</v>
      </c>
      <c r="C88" s="28" t="s">
        <v>611</v>
      </c>
      <c r="D88" s="28" t="s">
        <v>1099</v>
      </c>
      <c r="E88" s="28" t="s">
        <v>520</v>
      </c>
      <c r="F88" s="85">
        <v>216931</v>
      </c>
      <c r="G88" s="29">
        <v>1773.05</v>
      </c>
      <c r="H88" s="29" t="s">
        <v>866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45036</v>
      </c>
      <c r="B89" s="29" t="s">
        <v>780</v>
      </c>
      <c r="C89" s="28" t="s">
        <v>611</v>
      </c>
      <c r="D89" s="28" t="s">
        <v>1010</v>
      </c>
      <c r="E89" s="28" t="s">
        <v>520</v>
      </c>
      <c r="F89" s="85">
        <v>424081</v>
      </c>
      <c r="G89" s="29">
        <v>1767.17</v>
      </c>
      <c r="H89" s="29" t="s">
        <v>866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45036</v>
      </c>
      <c r="B90" s="29" t="s">
        <v>780</v>
      </c>
      <c r="C90" s="28" t="s">
        <v>611</v>
      </c>
      <c r="D90" s="28" t="s">
        <v>1100</v>
      </c>
      <c r="E90" s="28" t="s">
        <v>520</v>
      </c>
      <c r="F90" s="85">
        <v>320955</v>
      </c>
      <c r="G90" s="29">
        <v>1771.06</v>
      </c>
      <c r="H90" s="29" t="s">
        <v>866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45036</v>
      </c>
      <c r="B91" s="29" t="s">
        <v>905</v>
      </c>
      <c r="C91" s="28" t="s">
        <v>906</v>
      </c>
      <c r="D91" s="28" t="s">
        <v>1101</v>
      </c>
      <c r="E91" s="28" t="s">
        <v>520</v>
      </c>
      <c r="F91" s="85">
        <v>31200</v>
      </c>
      <c r="G91" s="29">
        <v>59.42</v>
      </c>
      <c r="H91" s="29" t="s">
        <v>866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45036</v>
      </c>
      <c r="B92" s="29" t="s">
        <v>905</v>
      </c>
      <c r="C92" s="28" t="s">
        <v>906</v>
      </c>
      <c r="D92" s="28" t="s">
        <v>970</v>
      </c>
      <c r="E92" s="28" t="s">
        <v>520</v>
      </c>
      <c r="F92" s="85">
        <v>8400</v>
      </c>
      <c r="G92" s="29">
        <v>62.96</v>
      </c>
      <c r="H92" s="29" t="s">
        <v>866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45036</v>
      </c>
      <c r="B93" s="29" t="s">
        <v>1102</v>
      </c>
      <c r="C93" s="28" t="s">
        <v>1103</v>
      </c>
      <c r="D93" s="28" t="s">
        <v>1104</v>
      </c>
      <c r="E93" s="28" t="s">
        <v>520</v>
      </c>
      <c r="F93" s="85">
        <v>500000</v>
      </c>
      <c r="G93" s="29">
        <v>133</v>
      </c>
      <c r="H93" s="29" t="s">
        <v>866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45036</v>
      </c>
      <c r="B94" s="29" t="s">
        <v>1105</v>
      </c>
      <c r="C94" s="28" t="s">
        <v>1106</v>
      </c>
      <c r="D94" s="28" t="s">
        <v>1107</v>
      </c>
      <c r="E94" s="28" t="s">
        <v>520</v>
      </c>
      <c r="F94" s="85">
        <v>211571</v>
      </c>
      <c r="G94" s="29">
        <v>25.23</v>
      </c>
      <c r="H94" s="29" t="s">
        <v>866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45036</v>
      </c>
      <c r="B95" s="29" t="s">
        <v>1108</v>
      </c>
      <c r="C95" s="28" t="s">
        <v>1109</v>
      </c>
      <c r="D95" s="28" t="s">
        <v>1110</v>
      </c>
      <c r="E95" s="28" t="s">
        <v>520</v>
      </c>
      <c r="F95" s="85">
        <v>250000</v>
      </c>
      <c r="G95" s="29">
        <v>232.72</v>
      </c>
      <c r="H95" s="29" t="s">
        <v>866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45036</v>
      </c>
      <c r="B96" s="29" t="s">
        <v>1008</v>
      </c>
      <c r="C96" s="28" t="s">
        <v>1009</v>
      </c>
      <c r="D96" s="28" t="s">
        <v>1025</v>
      </c>
      <c r="E96" s="28" t="s">
        <v>521</v>
      </c>
      <c r="F96" s="85">
        <v>1717899</v>
      </c>
      <c r="G96" s="29">
        <v>72.349999999999994</v>
      </c>
      <c r="H96" s="29" t="s">
        <v>866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45036</v>
      </c>
      <c r="B97" s="29" t="s">
        <v>1088</v>
      </c>
      <c r="C97" s="28" t="s">
        <v>1089</v>
      </c>
      <c r="D97" s="28" t="s">
        <v>1011</v>
      </c>
      <c r="E97" s="28" t="s">
        <v>521</v>
      </c>
      <c r="F97" s="85">
        <v>96386</v>
      </c>
      <c r="G97" s="29">
        <v>68.23</v>
      </c>
      <c r="H97" s="29" t="s">
        <v>866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45036</v>
      </c>
      <c r="B98" s="29" t="s">
        <v>1090</v>
      </c>
      <c r="C98" s="28" t="s">
        <v>1091</v>
      </c>
      <c r="D98" s="28" t="s">
        <v>1092</v>
      </c>
      <c r="E98" s="28" t="s">
        <v>521</v>
      </c>
      <c r="F98" s="85">
        <v>325616</v>
      </c>
      <c r="G98" s="29">
        <v>197.2</v>
      </c>
      <c r="H98" s="29" t="s">
        <v>866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45036</v>
      </c>
      <c r="B99" s="29" t="s">
        <v>1090</v>
      </c>
      <c r="C99" s="28" t="s">
        <v>1091</v>
      </c>
      <c r="D99" s="28" t="s">
        <v>978</v>
      </c>
      <c r="E99" s="28" t="s">
        <v>521</v>
      </c>
      <c r="F99" s="85">
        <v>271081</v>
      </c>
      <c r="G99" s="29">
        <v>198.91</v>
      </c>
      <c r="H99" s="29" t="s">
        <v>866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45036</v>
      </c>
      <c r="B100" s="29" t="s">
        <v>1093</v>
      </c>
      <c r="C100" s="28" t="s">
        <v>1094</v>
      </c>
      <c r="D100" s="28" t="s">
        <v>1010</v>
      </c>
      <c r="E100" s="28" t="s">
        <v>521</v>
      </c>
      <c r="F100" s="85">
        <v>459063</v>
      </c>
      <c r="G100" s="29">
        <v>93.14</v>
      </c>
      <c r="H100" s="29" t="s">
        <v>866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45036</v>
      </c>
      <c r="B101" s="29" t="s">
        <v>1095</v>
      </c>
      <c r="C101" s="28" t="s">
        <v>1096</v>
      </c>
      <c r="D101" s="28" t="s">
        <v>979</v>
      </c>
      <c r="E101" s="28" t="s">
        <v>521</v>
      </c>
      <c r="F101" s="85">
        <v>90015</v>
      </c>
      <c r="G101" s="29">
        <v>267</v>
      </c>
      <c r="H101" s="29" t="s">
        <v>866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45036</v>
      </c>
      <c r="B102" s="29" t="s">
        <v>412</v>
      </c>
      <c r="C102" s="28" t="s">
        <v>1097</v>
      </c>
      <c r="D102" s="28" t="s">
        <v>1010</v>
      </c>
      <c r="E102" s="28" t="s">
        <v>521</v>
      </c>
      <c r="F102" s="85">
        <v>188988</v>
      </c>
      <c r="G102" s="29">
        <v>1373.93</v>
      </c>
      <c r="H102" s="29" t="s">
        <v>866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45036</v>
      </c>
      <c r="B103" s="29" t="s">
        <v>780</v>
      </c>
      <c r="C103" s="28" t="s">
        <v>611</v>
      </c>
      <c r="D103" s="28" t="s">
        <v>1098</v>
      </c>
      <c r="E103" s="28" t="s">
        <v>521</v>
      </c>
      <c r="F103" s="85">
        <v>173250</v>
      </c>
      <c r="G103" s="29">
        <v>1763.84</v>
      </c>
      <c r="H103" s="29" t="s">
        <v>866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45036</v>
      </c>
      <c r="B104" s="29" t="s">
        <v>780</v>
      </c>
      <c r="C104" s="28" t="s">
        <v>611</v>
      </c>
      <c r="D104" s="28" t="s">
        <v>1099</v>
      </c>
      <c r="E104" s="28" t="s">
        <v>521</v>
      </c>
      <c r="F104" s="85">
        <v>216458</v>
      </c>
      <c r="G104" s="29">
        <v>1772.16</v>
      </c>
      <c r="H104" s="29" t="s">
        <v>866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45036</v>
      </c>
      <c r="B105" s="29" t="s">
        <v>780</v>
      </c>
      <c r="C105" s="28" t="s">
        <v>611</v>
      </c>
      <c r="D105" s="28" t="s">
        <v>1100</v>
      </c>
      <c r="E105" s="28" t="s">
        <v>521</v>
      </c>
      <c r="F105" s="85">
        <v>320955</v>
      </c>
      <c r="G105" s="29">
        <v>1772.04</v>
      </c>
      <c r="H105" s="29" t="s">
        <v>866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45036</v>
      </c>
      <c r="B106" s="29" t="s">
        <v>780</v>
      </c>
      <c r="C106" s="28" t="s">
        <v>611</v>
      </c>
      <c r="D106" s="28" t="s">
        <v>1010</v>
      </c>
      <c r="E106" s="28" t="s">
        <v>521</v>
      </c>
      <c r="F106" s="85">
        <v>424081</v>
      </c>
      <c r="G106" s="29">
        <v>1768.13</v>
      </c>
      <c r="H106" s="29" t="s">
        <v>866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45036</v>
      </c>
      <c r="B107" s="29" t="s">
        <v>1111</v>
      </c>
      <c r="C107" s="28" t="s">
        <v>1112</v>
      </c>
      <c r="D107" s="28" t="s">
        <v>1113</v>
      </c>
      <c r="E107" s="28" t="s">
        <v>521</v>
      </c>
      <c r="F107" s="85">
        <v>98859</v>
      </c>
      <c r="G107" s="29">
        <v>1916.99</v>
      </c>
      <c r="H107" s="29" t="s">
        <v>866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>
        <v>45036</v>
      </c>
      <c r="B108" s="29" t="s">
        <v>905</v>
      </c>
      <c r="C108" s="28" t="s">
        <v>906</v>
      </c>
      <c r="D108" s="28" t="s">
        <v>970</v>
      </c>
      <c r="E108" s="28" t="s">
        <v>521</v>
      </c>
      <c r="F108" s="85">
        <v>154800</v>
      </c>
      <c r="G108" s="29">
        <v>58.86</v>
      </c>
      <c r="H108" s="29" t="s">
        <v>866</v>
      </c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>
        <v>45036</v>
      </c>
      <c r="B109" s="29" t="s">
        <v>1102</v>
      </c>
      <c r="C109" s="28" t="s">
        <v>1103</v>
      </c>
      <c r="D109" s="28" t="s">
        <v>1114</v>
      </c>
      <c r="E109" s="28" t="s">
        <v>521</v>
      </c>
      <c r="F109" s="85">
        <v>500000</v>
      </c>
      <c r="G109" s="29">
        <v>133</v>
      </c>
      <c r="H109" s="29" t="s">
        <v>866</v>
      </c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>
        <v>45036</v>
      </c>
      <c r="B110" s="29" t="s">
        <v>1105</v>
      </c>
      <c r="C110" s="28" t="s">
        <v>1106</v>
      </c>
      <c r="D110" s="28" t="s">
        <v>1107</v>
      </c>
      <c r="E110" s="28" t="s">
        <v>521</v>
      </c>
      <c r="F110" s="85">
        <v>237203</v>
      </c>
      <c r="G110" s="29">
        <v>25.05</v>
      </c>
      <c r="H110" s="29" t="s">
        <v>866</v>
      </c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/>
      <c r="B111" s="29"/>
      <c r="C111" s="28"/>
      <c r="D111" s="28"/>
      <c r="E111" s="28"/>
      <c r="F111" s="85"/>
      <c r="G111" s="29"/>
      <c r="H111" s="29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/>
      <c r="B112" s="29"/>
      <c r="C112" s="28"/>
      <c r="D112" s="28"/>
      <c r="E112" s="28"/>
      <c r="F112" s="85"/>
      <c r="G112" s="29"/>
      <c r="H112" s="29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/>
      <c r="B113" s="29"/>
      <c r="C113" s="28"/>
      <c r="D113" s="28"/>
      <c r="E113" s="28"/>
      <c r="F113" s="85"/>
      <c r="G113" s="29"/>
      <c r="H113" s="29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/>
      <c r="B114" s="29"/>
      <c r="C114" s="28"/>
      <c r="D114" s="28"/>
      <c r="E114" s="28"/>
      <c r="F114" s="85"/>
      <c r="G114" s="29"/>
      <c r="H114" s="29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/>
      <c r="B115" s="29"/>
      <c r="C115" s="28"/>
      <c r="D115" s="28"/>
      <c r="E115" s="28"/>
      <c r="F115" s="85"/>
      <c r="G115" s="29"/>
      <c r="H115" s="29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/>
      <c r="B116" s="29"/>
      <c r="C116" s="28"/>
      <c r="D116" s="28"/>
      <c r="E116" s="28"/>
      <c r="F116" s="85"/>
      <c r="G116" s="29"/>
      <c r="H116" s="29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/>
      <c r="B117" s="29"/>
      <c r="C117" s="28"/>
      <c r="D117" s="28"/>
      <c r="E117" s="28"/>
      <c r="F117" s="85"/>
      <c r="G117" s="29"/>
      <c r="H117" s="29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/>
      <c r="B118" s="29"/>
      <c r="C118" s="28"/>
      <c r="D118" s="28"/>
      <c r="E118" s="28"/>
      <c r="F118" s="85"/>
      <c r="G118" s="29"/>
      <c r="H118" s="29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/>
      <c r="B119" s="29"/>
      <c r="C119" s="28"/>
      <c r="D119" s="28"/>
      <c r="E119" s="28"/>
      <c r="F119" s="85"/>
      <c r="G119" s="29"/>
      <c r="H119" s="29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/>
      <c r="B120" s="29"/>
      <c r="C120" s="28"/>
      <c r="D120" s="28"/>
      <c r="E120" s="28"/>
      <c r="F120" s="85"/>
      <c r="G120" s="29"/>
      <c r="H120" s="29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/>
      <c r="B121" s="29"/>
      <c r="C121" s="28"/>
      <c r="D121" s="28"/>
      <c r="E121" s="28"/>
      <c r="F121" s="85"/>
      <c r="G121" s="29"/>
      <c r="H121" s="29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/>
      <c r="B122" s="29"/>
      <c r="C122" s="28"/>
      <c r="D122" s="28"/>
      <c r="E122" s="28"/>
      <c r="F122" s="85"/>
      <c r="G122" s="29"/>
      <c r="H122" s="29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/>
      <c r="B123" s="29"/>
      <c r="C123" s="28"/>
      <c r="D123" s="28"/>
      <c r="E123" s="28"/>
      <c r="F123" s="85"/>
      <c r="G123" s="29"/>
      <c r="H123" s="29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/>
      <c r="B124" s="29"/>
      <c r="C124" s="28"/>
      <c r="D124" s="28"/>
      <c r="E124" s="28"/>
      <c r="F124" s="85"/>
      <c r="G124" s="29"/>
      <c r="H124" s="29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/>
      <c r="B125" s="29"/>
      <c r="C125" s="28"/>
      <c r="D125" s="28"/>
      <c r="E125" s="28"/>
      <c r="F125" s="85"/>
      <c r="G125" s="29"/>
      <c r="H125" s="29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/>
      <c r="B126" s="29"/>
      <c r="C126" s="28"/>
      <c r="D126" s="28"/>
      <c r="E126" s="28"/>
      <c r="F126" s="85"/>
      <c r="G126" s="29"/>
      <c r="H126" s="29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/>
      <c r="B127" s="29"/>
      <c r="C127" s="28"/>
      <c r="D127" s="28"/>
      <c r="E127" s="28"/>
      <c r="F127" s="85"/>
      <c r="G127" s="29"/>
      <c r="H127" s="29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/>
      <c r="B128" s="29"/>
      <c r="C128" s="28"/>
      <c r="D128" s="28"/>
      <c r="E128" s="28"/>
      <c r="F128" s="85"/>
      <c r="G128" s="29"/>
      <c r="H128" s="29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/>
      <c r="B129" s="29"/>
      <c r="C129" s="28"/>
      <c r="D129" s="28"/>
      <c r="E129" s="28"/>
      <c r="F129" s="85"/>
      <c r="G129" s="29"/>
      <c r="H129" s="29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/>
      <c r="B130" s="29"/>
      <c r="C130" s="28"/>
      <c r="D130" s="28"/>
      <c r="E130" s="28"/>
      <c r="F130" s="85"/>
      <c r="G130" s="29"/>
      <c r="H130" s="29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/>
      <c r="B131" s="29"/>
      <c r="C131" s="28"/>
      <c r="D131" s="28"/>
      <c r="E131" s="28"/>
      <c r="F131" s="85"/>
      <c r="G131" s="29"/>
      <c r="H131" s="29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/>
      <c r="B132" s="29"/>
      <c r="C132" s="28"/>
      <c r="D132" s="28"/>
      <c r="E132" s="28"/>
      <c r="F132" s="85"/>
      <c r="G132" s="29"/>
      <c r="H132" s="29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/>
      <c r="B133" s="29"/>
      <c r="C133" s="28"/>
      <c r="D133" s="28"/>
      <c r="E133" s="28"/>
      <c r="F133" s="85"/>
      <c r="G133" s="29"/>
      <c r="H133" s="29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/>
      <c r="B134" s="29"/>
      <c r="C134" s="28"/>
      <c r="D134" s="28"/>
      <c r="E134" s="28"/>
      <c r="F134" s="85"/>
      <c r="G134" s="29"/>
      <c r="H134" s="2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63"/>
  <sheetViews>
    <sheetView zoomScale="85" zoomScaleNormal="85" workbookViewId="0">
      <selection activeCell="J18" sqref="J18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38" t="s">
        <v>282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907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45037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522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512</v>
      </c>
      <c r="C9" s="94"/>
      <c r="D9" s="95" t="s">
        <v>523</v>
      </c>
      <c r="E9" s="94" t="s">
        <v>524</v>
      </c>
      <c r="F9" s="94" t="s">
        <v>525</v>
      </c>
      <c r="G9" s="94" t="s">
        <v>526</v>
      </c>
      <c r="H9" s="94" t="s">
        <v>527</v>
      </c>
      <c r="I9" s="94" t="s">
        <v>528</v>
      </c>
      <c r="J9" s="93" t="s">
        <v>529</v>
      </c>
      <c r="K9" s="94" t="s">
        <v>530</v>
      </c>
      <c r="L9" s="96" t="s">
        <v>531</v>
      </c>
      <c r="M9" s="96" t="s">
        <v>532</v>
      </c>
      <c r="N9" s="94" t="s">
        <v>533</v>
      </c>
      <c r="O9" s="95" t="s">
        <v>534</v>
      </c>
      <c r="P9" s="94" t="s">
        <v>763</v>
      </c>
      <c r="Q9" s="1"/>
      <c r="R9" s="6"/>
      <c r="S9" s="1"/>
      <c r="T9" s="1"/>
      <c r="U9" s="1"/>
      <c r="V9" s="1"/>
      <c r="W9" s="1"/>
      <c r="X9" s="1"/>
    </row>
    <row r="10" spans="1:56" ht="13.9" customHeight="1">
      <c r="A10" s="201">
        <v>1</v>
      </c>
      <c r="B10" s="199">
        <v>44936</v>
      </c>
      <c r="C10" s="269"/>
      <c r="D10" s="270" t="s">
        <v>75</v>
      </c>
      <c r="E10" s="271" t="s">
        <v>537</v>
      </c>
      <c r="F10" s="201" t="s">
        <v>867</v>
      </c>
      <c r="G10" s="201">
        <v>735</v>
      </c>
      <c r="H10" s="201"/>
      <c r="I10" s="272" t="s">
        <v>868</v>
      </c>
      <c r="J10" s="225" t="s">
        <v>538</v>
      </c>
      <c r="K10" s="225"/>
      <c r="L10" s="278"/>
      <c r="M10" s="279"/>
      <c r="N10" s="225"/>
      <c r="O10" s="280"/>
      <c r="P10" s="278">
        <f>VLOOKUP(D10,'MidCap Intra'!B11:C511,2,0)</f>
        <v>772.3</v>
      </c>
      <c r="Q10" s="197"/>
      <c r="R10" s="197" t="s">
        <v>536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</row>
    <row r="11" spans="1:56" ht="13.9" customHeight="1">
      <c r="A11" s="244">
        <v>2</v>
      </c>
      <c r="B11" s="243">
        <v>44958</v>
      </c>
      <c r="C11" s="249"/>
      <c r="D11" s="250" t="s">
        <v>61</v>
      </c>
      <c r="E11" s="251" t="s">
        <v>565</v>
      </c>
      <c r="F11" s="244" t="s">
        <v>871</v>
      </c>
      <c r="G11" s="244">
        <v>790</v>
      </c>
      <c r="H11" s="244"/>
      <c r="I11" s="252" t="s">
        <v>872</v>
      </c>
      <c r="J11" s="245" t="s">
        <v>538</v>
      </c>
      <c r="K11" s="245"/>
      <c r="L11" s="246"/>
      <c r="M11" s="247"/>
      <c r="N11" s="245"/>
      <c r="O11" s="248"/>
      <c r="P11" s="246">
        <f>VLOOKUP(D11,'MidCap Intra'!B13:C513,2,0)</f>
        <v>868.75</v>
      </c>
      <c r="Q11" s="197"/>
      <c r="R11" s="197" t="s">
        <v>536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</row>
    <row r="12" spans="1:56" ht="13.9" customHeight="1">
      <c r="A12" s="244">
        <v>3</v>
      </c>
      <c r="B12" s="243">
        <v>44981</v>
      </c>
      <c r="C12" s="249"/>
      <c r="D12" s="250" t="s">
        <v>175</v>
      </c>
      <c r="E12" s="251" t="s">
        <v>565</v>
      </c>
      <c r="F12" s="244">
        <v>3060</v>
      </c>
      <c r="G12" s="244">
        <v>2890</v>
      </c>
      <c r="H12" s="244"/>
      <c r="I12" s="252" t="s">
        <v>869</v>
      </c>
      <c r="J12" s="245" t="s">
        <v>538</v>
      </c>
      <c r="K12" s="245"/>
      <c r="L12" s="246"/>
      <c r="M12" s="247"/>
      <c r="N12" s="245"/>
      <c r="O12" s="248"/>
      <c r="P12" s="246">
        <f>VLOOKUP(D12,'MidCap Intra'!B19:C519,2,0)</f>
        <v>3159.75</v>
      </c>
      <c r="Q12" s="197"/>
      <c r="R12" s="197" t="s">
        <v>536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</row>
    <row r="13" spans="1:56" ht="13.9" customHeight="1">
      <c r="A13" s="299">
        <v>4</v>
      </c>
      <c r="B13" s="289">
        <v>44986</v>
      </c>
      <c r="C13" s="300"/>
      <c r="D13" s="301" t="s">
        <v>453</v>
      </c>
      <c r="E13" s="302" t="s">
        <v>565</v>
      </c>
      <c r="F13" s="299">
        <v>167.25</v>
      </c>
      <c r="G13" s="299">
        <v>158</v>
      </c>
      <c r="H13" s="299">
        <v>176</v>
      </c>
      <c r="I13" s="303" t="s">
        <v>873</v>
      </c>
      <c r="J13" s="273" t="s">
        <v>919</v>
      </c>
      <c r="K13" s="273">
        <f t="shared" ref="K13:K14" si="0">H13-F13</f>
        <v>8.75</v>
      </c>
      <c r="L13" s="294">
        <f t="shared" ref="L13:L14" si="1">(F13*-0.7)/100</f>
        <v>-1.17075</v>
      </c>
      <c r="M13" s="295">
        <f t="shared" ref="M13:M14" si="2">(K13+L13)/F13</f>
        <v>4.5316890881913305E-2</v>
      </c>
      <c r="N13" s="288" t="s">
        <v>535</v>
      </c>
      <c r="O13" s="328">
        <v>45026</v>
      </c>
      <c r="P13" s="304"/>
      <c r="Q13" s="197"/>
      <c r="R13" s="197" t="s">
        <v>536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</row>
    <row r="14" spans="1:56" ht="13.9" customHeight="1">
      <c r="A14" s="299">
        <v>5</v>
      </c>
      <c r="B14" s="289">
        <v>44999</v>
      </c>
      <c r="C14" s="300"/>
      <c r="D14" s="301" t="s">
        <v>271</v>
      </c>
      <c r="E14" s="302" t="s">
        <v>565</v>
      </c>
      <c r="F14" s="299">
        <v>5675</v>
      </c>
      <c r="G14" s="299">
        <v>5340</v>
      </c>
      <c r="H14" s="299">
        <v>6010</v>
      </c>
      <c r="I14" s="303" t="s">
        <v>877</v>
      </c>
      <c r="J14" s="273" t="s">
        <v>920</v>
      </c>
      <c r="K14" s="273">
        <f t="shared" si="0"/>
        <v>335</v>
      </c>
      <c r="L14" s="294">
        <f t="shared" si="1"/>
        <v>-39.724999999999994</v>
      </c>
      <c r="M14" s="295">
        <f t="shared" si="2"/>
        <v>5.2030837004405285E-2</v>
      </c>
      <c r="N14" s="288" t="s">
        <v>535</v>
      </c>
      <c r="O14" s="328">
        <v>45026</v>
      </c>
      <c r="P14" s="304"/>
      <c r="Q14" s="197"/>
      <c r="R14" s="197" t="s">
        <v>536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</row>
    <row r="15" spans="1:56" ht="13.9" customHeight="1">
      <c r="A15" s="299">
        <v>6</v>
      </c>
      <c r="B15" s="289">
        <v>45001</v>
      </c>
      <c r="C15" s="300"/>
      <c r="D15" s="301" t="s">
        <v>82</v>
      </c>
      <c r="E15" s="302" t="s">
        <v>565</v>
      </c>
      <c r="F15" s="299">
        <v>280.5</v>
      </c>
      <c r="G15" s="299">
        <v>255</v>
      </c>
      <c r="H15" s="299">
        <v>297</v>
      </c>
      <c r="I15" s="303" t="s">
        <v>766</v>
      </c>
      <c r="J15" s="273" t="s">
        <v>936</v>
      </c>
      <c r="K15" s="273">
        <f t="shared" ref="K15" si="3">H15-F15</f>
        <v>16.5</v>
      </c>
      <c r="L15" s="294">
        <f t="shared" ref="L15" si="4">(F15*-0.7)/100</f>
        <v>-1.9635</v>
      </c>
      <c r="M15" s="295">
        <f t="shared" ref="M15" si="5">(K15+L15)/F15</f>
        <v>5.1823529411764706E-2</v>
      </c>
      <c r="N15" s="288" t="s">
        <v>535</v>
      </c>
      <c r="O15" s="328">
        <v>45033</v>
      </c>
      <c r="P15" s="304"/>
      <c r="Q15" s="197"/>
      <c r="R15" s="197" t="s">
        <v>799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</row>
    <row r="16" spans="1:56" ht="13.9" customHeight="1">
      <c r="A16" s="299">
        <v>7</v>
      </c>
      <c r="B16" s="289">
        <v>45013</v>
      </c>
      <c r="C16" s="300"/>
      <c r="D16" s="301" t="s">
        <v>362</v>
      </c>
      <c r="E16" s="302" t="s">
        <v>565</v>
      </c>
      <c r="F16" s="299">
        <v>2905</v>
      </c>
      <c r="G16" s="299">
        <v>2690</v>
      </c>
      <c r="H16" s="299">
        <v>3080</v>
      </c>
      <c r="I16" s="303" t="s">
        <v>892</v>
      </c>
      <c r="J16" s="273" t="s">
        <v>894</v>
      </c>
      <c r="K16" s="273">
        <f t="shared" ref="K16" si="6">H16-F16</f>
        <v>175</v>
      </c>
      <c r="L16" s="294">
        <f t="shared" ref="L16" si="7">(F16*-0.7)/100</f>
        <v>-20.334999999999997</v>
      </c>
      <c r="M16" s="295">
        <f t="shared" ref="M16" si="8">(K16+L16)/F16</f>
        <v>5.3240963855421687E-2</v>
      </c>
      <c r="N16" s="288" t="s">
        <v>535</v>
      </c>
      <c r="O16" s="328">
        <v>45019</v>
      </c>
      <c r="P16" s="304"/>
      <c r="Q16" s="197"/>
      <c r="R16" s="197" t="s">
        <v>536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</row>
    <row r="17" spans="1:56" ht="13.9" customHeight="1">
      <c r="A17" s="299">
        <v>8</v>
      </c>
      <c r="B17" s="289">
        <v>45016</v>
      </c>
      <c r="C17" s="300"/>
      <c r="D17" s="301" t="s">
        <v>118</v>
      </c>
      <c r="E17" s="302" t="s">
        <v>565</v>
      </c>
      <c r="F17" s="299">
        <v>2325</v>
      </c>
      <c r="G17" s="299">
        <v>2150</v>
      </c>
      <c r="H17" s="299">
        <v>2460</v>
      </c>
      <c r="I17" s="303" t="s">
        <v>893</v>
      </c>
      <c r="J17" s="273" t="s">
        <v>918</v>
      </c>
      <c r="K17" s="273">
        <f t="shared" ref="K17" si="9">H17-F17</f>
        <v>135</v>
      </c>
      <c r="L17" s="294">
        <f t="shared" ref="L17" si="10">(F17*-0.7)/100</f>
        <v>-16.274999999999999</v>
      </c>
      <c r="M17" s="295">
        <f t="shared" ref="M17" si="11">(K17+L17)/F17</f>
        <v>5.1064516129032254E-2</v>
      </c>
      <c r="N17" s="288" t="s">
        <v>535</v>
      </c>
      <c r="O17" s="328">
        <v>45026</v>
      </c>
      <c r="P17" s="304"/>
      <c r="Q17" s="197"/>
      <c r="R17" s="197" t="s">
        <v>799</v>
      </c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</row>
    <row r="18" spans="1:56" ht="13.9" customHeight="1">
      <c r="A18" s="244">
        <v>9</v>
      </c>
      <c r="B18" s="243">
        <v>45027</v>
      </c>
      <c r="C18" s="249"/>
      <c r="D18" s="250" t="s">
        <v>856</v>
      </c>
      <c r="E18" s="251" t="s">
        <v>565</v>
      </c>
      <c r="F18" s="244" t="s">
        <v>928</v>
      </c>
      <c r="G18" s="244">
        <v>425</v>
      </c>
      <c r="H18" s="244"/>
      <c r="I18" s="252" t="s">
        <v>929</v>
      </c>
      <c r="J18" s="245" t="s">
        <v>538</v>
      </c>
      <c r="K18" s="245"/>
      <c r="L18" s="246"/>
      <c r="M18" s="247"/>
      <c r="N18" s="245"/>
      <c r="O18" s="248"/>
      <c r="P18" s="246">
        <f>VLOOKUP(D18,'MidCap Intra'!B27:C527,2,0)</f>
        <v>453.6</v>
      </c>
      <c r="Q18" s="197"/>
      <c r="R18" s="197" t="s">
        <v>536</v>
      </c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</row>
    <row r="19" spans="1:56" ht="13.9" customHeight="1">
      <c r="A19" s="244">
        <v>10</v>
      </c>
      <c r="B19" s="243">
        <v>45028</v>
      </c>
      <c r="C19" s="249"/>
      <c r="D19" s="250" t="s">
        <v>468</v>
      </c>
      <c r="E19" s="251" t="s">
        <v>565</v>
      </c>
      <c r="F19" s="244" t="s">
        <v>938</v>
      </c>
      <c r="G19" s="244">
        <v>377</v>
      </c>
      <c r="H19" s="244"/>
      <c r="I19" s="252" t="s">
        <v>939</v>
      </c>
      <c r="J19" s="245" t="s">
        <v>538</v>
      </c>
      <c r="K19" s="245"/>
      <c r="L19" s="246"/>
      <c r="M19" s="247"/>
      <c r="N19" s="245"/>
      <c r="O19" s="248"/>
      <c r="P19" s="246">
        <f>VLOOKUP(D19,'MidCap Intra'!B28:C528,2,0)</f>
        <v>410.35</v>
      </c>
      <c r="Q19" s="197"/>
      <c r="R19" s="197" t="s">
        <v>536</v>
      </c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</row>
    <row r="20" spans="1:56" ht="13.9" customHeight="1">
      <c r="A20" s="244">
        <v>11</v>
      </c>
      <c r="B20" s="243">
        <v>45033</v>
      </c>
      <c r="C20" s="249"/>
      <c r="D20" s="250" t="s">
        <v>453</v>
      </c>
      <c r="E20" s="251" t="s">
        <v>565</v>
      </c>
      <c r="F20" s="244" t="s">
        <v>958</v>
      </c>
      <c r="G20" s="244">
        <v>158</v>
      </c>
      <c r="H20" s="244"/>
      <c r="I20" s="252" t="s">
        <v>959</v>
      </c>
      <c r="J20" s="245" t="s">
        <v>538</v>
      </c>
      <c r="K20" s="245"/>
      <c r="L20" s="246"/>
      <c r="M20" s="247"/>
      <c r="N20" s="245"/>
      <c r="O20" s="248"/>
      <c r="P20" s="246">
        <f>VLOOKUP(D20,'MidCap Intra'!B29:C529,2,0)</f>
        <v>168.05</v>
      </c>
      <c r="Q20" s="197"/>
      <c r="R20" s="197" t="s">
        <v>536</v>
      </c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</row>
    <row r="21" spans="1:56" ht="13.9" customHeight="1">
      <c r="A21" s="244">
        <v>12</v>
      </c>
      <c r="B21" s="243">
        <v>45033</v>
      </c>
      <c r="C21" s="249"/>
      <c r="D21" s="250" t="s">
        <v>113</v>
      </c>
      <c r="E21" s="251" t="s">
        <v>565</v>
      </c>
      <c r="F21" s="244" t="s">
        <v>960</v>
      </c>
      <c r="G21" s="244">
        <v>945</v>
      </c>
      <c r="H21" s="244"/>
      <c r="I21" s="252" t="s">
        <v>961</v>
      </c>
      <c r="J21" s="245" t="s">
        <v>538</v>
      </c>
      <c r="K21" s="245"/>
      <c r="L21" s="246"/>
      <c r="M21" s="247"/>
      <c r="N21" s="245"/>
      <c r="O21" s="248"/>
      <c r="P21" s="246">
        <f>VLOOKUP(D21,'MidCap Intra'!B30:C530,2,0)</f>
        <v>1037.5</v>
      </c>
      <c r="Q21" s="197"/>
      <c r="R21" s="197" t="s">
        <v>536</v>
      </c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</row>
    <row r="22" spans="1:56" ht="13.9" customHeight="1">
      <c r="A22" s="244">
        <v>13</v>
      </c>
      <c r="B22" s="243">
        <v>45033</v>
      </c>
      <c r="C22" s="249"/>
      <c r="D22" s="250" t="s">
        <v>964</v>
      </c>
      <c r="E22" s="251" t="s">
        <v>565</v>
      </c>
      <c r="F22" s="244" t="s">
        <v>962</v>
      </c>
      <c r="G22" s="244">
        <v>233</v>
      </c>
      <c r="H22" s="244"/>
      <c r="I22" s="252" t="s">
        <v>963</v>
      </c>
      <c r="J22" s="245" t="s">
        <v>538</v>
      </c>
      <c r="K22" s="245"/>
      <c r="L22" s="246"/>
      <c r="M22" s="247"/>
      <c r="N22" s="245"/>
      <c r="O22" s="248"/>
      <c r="P22" s="246">
        <v>254</v>
      </c>
      <c r="Q22" s="197"/>
      <c r="R22" s="197" t="s">
        <v>799</v>
      </c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</row>
    <row r="23" spans="1:56" ht="13.9" customHeight="1">
      <c r="A23" s="244"/>
      <c r="B23" s="243"/>
      <c r="C23" s="249"/>
      <c r="D23" s="250"/>
      <c r="E23" s="251"/>
      <c r="F23" s="244"/>
      <c r="G23" s="244"/>
      <c r="H23" s="244"/>
      <c r="I23" s="252"/>
      <c r="J23" s="245"/>
      <c r="K23" s="245"/>
      <c r="L23" s="246"/>
      <c r="M23" s="247"/>
      <c r="N23" s="245"/>
      <c r="O23" s="248"/>
      <c r="P23" s="246"/>
      <c r="Q23" s="197"/>
      <c r="R23" s="197"/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97"/>
      <c r="BC23" s="197"/>
      <c r="BD23" s="197"/>
    </row>
    <row r="24" spans="1:56" ht="14.25" customHeight="1">
      <c r="A24" s="97"/>
      <c r="B24" s="98"/>
      <c r="C24" s="99"/>
      <c r="D24" s="100"/>
      <c r="E24" s="101"/>
      <c r="F24" s="101"/>
      <c r="H24" s="101"/>
      <c r="I24" s="102"/>
      <c r="J24" s="103"/>
      <c r="K24" s="103"/>
      <c r="L24" s="104"/>
      <c r="M24" s="105"/>
      <c r="N24" s="106"/>
      <c r="O24" s="107"/>
      <c r="P24" s="108"/>
      <c r="Q24" s="197"/>
      <c r="R24" s="197"/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  <c r="AL24" s="197"/>
      <c r="AM24" s="197"/>
      <c r="AN24" s="197"/>
      <c r="AO24" s="197"/>
      <c r="AP24" s="197"/>
      <c r="AQ24" s="197"/>
      <c r="AR24" s="197"/>
      <c r="AS24" s="197"/>
      <c r="AT24" s="197"/>
      <c r="AU24" s="197"/>
      <c r="AV24" s="197"/>
      <c r="AW24" s="197"/>
      <c r="AX24" s="197"/>
      <c r="AY24" s="197"/>
      <c r="AZ24" s="197"/>
      <c r="BA24" s="197"/>
      <c r="BB24" s="197"/>
      <c r="BC24" s="197"/>
      <c r="BD24" s="197"/>
    </row>
    <row r="25" spans="1:56" ht="14.25" customHeight="1">
      <c r="A25" s="97"/>
      <c r="B25" s="98"/>
      <c r="C25" s="99"/>
      <c r="D25" s="100"/>
      <c r="E25" s="101"/>
      <c r="F25" s="101"/>
      <c r="G25" s="97"/>
      <c r="H25" s="101"/>
      <c r="I25" s="102"/>
      <c r="J25" s="103"/>
      <c r="K25" s="103"/>
      <c r="L25" s="104"/>
      <c r="M25" s="105"/>
      <c r="N25" s="106"/>
      <c r="O25" s="107"/>
      <c r="P25" s="108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56" ht="12" customHeight="1">
      <c r="A26" s="109" t="s">
        <v>539</v>
      </c>
      <c r="B26" s="110"/>
      <c r="C26" s="111"/>
      <c r="E26" s="112"/>
      <c r="F26" s="112"/>
      <c r="G26" s="112"/>
      <c r="H26" s="112"/>
      <c r="I26" s="112"/>
      <c r="J26" s="113"/>
      <c r="K26" s="112"/>
      <c r="L26" s="114"/>
      <c r="M26" s="54"/>
      <c r="N26" s="113"/>
      <c r="O26" s="11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56" ht="12" customHeight="1">
      <c r="A27" s="115" t="s">
        <v>540</v>
      </c>
      <c r="B27" s="109"/>
      <c r="C27" s="109"/>
      <c r="D27" s="109"/>
      <c r="E27" s="41"/>
      <c r="F27" s="116" t="s">
        <v>541</v>
      </c>
      <c r="G27" s="6"/>
      <c r="H27" s="6"/>
      <c r="I27" s="6"/>
      <c r="J27" s="117"/>
      <c r="K27" s="118"/>
      <c r="L27" s="118"/>
      <c r="M27" s="119"/>
      <c r="N27" s="1"/>
      <c r="O27" s="120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56" ht="12" customHeight="1">
      <c r="A28" s="109" t="s">
        <v>542</v>
      </c>
      <c r="B28" s="109"/>
      <c r="C28" s="109"/>
      <c r="D28" s="109" t="s">
        <v>789</v>
      </c>
      <c r="E28" s="6"/>
      <c r="F28" s="116" t="s">
        <v>543</v>
      </c>
      <c r="G28" s="6"/>
      <c r="H28" s="6"/>
      <c r="I28" s="6"/>
      <c r="J28" s="117"/>
      <c r="K28" s="118"/>
      <c r="L28" s="118"/>
      <c r="M28" s="119"/>
      <c r="N28" s="1"/>
      <c r="O28" s="120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56" ht="12" customHeight="1">
      <c r="A29" s="109"/>
      <c r="B29" s="109"/>
      <c r="C29" s="109"/>
      <c r="D29" s="109"/>
      <c r="E29" s="6"/>
      <c r="F29" s="6"/>
      <c r="G29" s="6"/>
      <c r="H29" s="6"/>
      <c r="I29" s="6"/>
      <c r="J29" s="121"/>
      <c r="K29" s="118"/>
      <c r="L29" s="118"/>
      <c r="M29" s="6"/>
      <c r="N29" s="122"/>
      <c r="O29" s="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56" ht="12.75" customHeight="1">
      <c r="A30" s="1"/>
      <c r="B30" s="123" t="s">
        <v>544</v>
      </c>
      <c r="C30" s="123"/>
      <c r="D30" s="123"/>
      <c r="E30" s="123"/>
      <c r="F30" s="124"/>
      <c r="G30" s="6"/>
      <c r="H30" s="6"/>
      <c r="I30" s="125"/>
      <c r="J30" s="126"/>
      <c r="K30" s="127"/>
      <c r="L30" s="126"/>
      <c r="M30" s="6"/>
      <c r="N30" s="1"/>
      <c r="O30" s="1"/>
      <c r="P30" s="1"/>
      <c r="R30" s="54"/>
      <c r="S30" s="1"/>
      <c r="T30" s="1"/>
      <c r="U30" s="1"/>
      <c r="V30" s="1"/>
      <c r="W30" s="1"/>
      <c r="X30" s="1"/>
      <c r="Y30" s="1"/>
      <c r="Z30" s="1"/>
    </row>
    <row r="31" spans="1:56" ht="38.25" customHeight="1">
      <c r="A31" s="265" t="s">
        <v>16</v>
      </c>
      <c r="B31" s="265" t="s">
        <v>512</v>
      </c>
      <c r="C31" s="265"/>
      <c r="D31" s="227" t="s">
        <v>523</v>
      </c>
      <c r="E31" s="265" t="s">
        <v>524</v>
      </c>
      <c r="F31" s="265" t="s">
        <v>525</v>
      </c>
      <c r="G31" s="265" t="s">
        <v>545</v>
      </c>
      <c r="H31" s="265" t="s">
        <v>527</v>
      </c>
      <c r="I31" s="265" t="s">
        <v>528</v>
      </c>
      <c r="J31" s="96" t="s">
        <v>529</v>
      </c>
      <c r="K31" s="94" t="s">
        <v>546</v>
      </c>
      <c r="L31" s="129" t="s">
        <v>531</v>
      </c>
      <c r="M31" s="96" t="s">
        <v>532</v>
      </c>
      <c r="N31" s="93" t="s">
        <v>533</v>
      </c>
      <c r="O31" s="227" t="s">
        <v>534</v>
      </c>
      <c r="P31" s="41"/>
      <c r="Q31" s="1"/>
      <c r="R31" s="54"/>
      <c r="S31" s="54"/>
      <c r="T31" s="54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56" s="268" customFormat="1" ht="13.5" customHeight="1">
      <c r="A32" s="275">
        <v>1</v>
      </c>
      <c r="B32" s="274">
        <v>45000</v>
      </c>
      <c r="C32" s="290"/>
      <c r="D32" s="291" t="s">
        <v>148</v>
      </c>
      <c r="E32" s="292" t="s">
        <v>537</v>
      </c>
      <c r="F32" s="275">
        <v>1165</v>
      </c>
      <c r="G32" s="275">
        <v>1137</v>
      </c>
      <c r="H32" s="275">
        <v>1190</v>
      </c>
      <c r="I32" s="293" t="s">
        <v>878</v>
      </c>
      <c r="J32" s="273" t="s">
        <v>556</v>
      </c>
      <c r="K32" s="273">
        <f t="shared" ref="K32" si="12">H32-F32</f>
        <v>25</v>
      </c>
      <c r="L32" s="294">
        <f t="shared" ref="L32" si="13">(F32*-0.7)/100</f>
        <v>-8.1549999999999994</v>
      </c>
      <c r="M32" s="295">
        <f t="shared" ref="M32" si="14">(K32+L32)/F32</f>
        <v>1.4459227467811158E-2</v>
      </c>
      <c r="N32" s="273" t="s">
        <v>535</v>
      </c>
      <c r="O32" s="328">
        <v>45026</v>
      </c>
      <c r="P32" s="266"/>
      <c r="Q32" s="198"/>
      <c r="R32" s="226" t="s">
        <v>536</v>
      </c>
      <c r="S32" s="197"/>
      <c r="T32" s="267"/>
      <c r="U32" s="267"/>
      <c r="V32" s="267"/>
      <c r="W32" s="267"/>
      <c r="X32" s="267"/>
      <c r="Y32" s="267"/>
      <c r="Z32" s="267"/>
      <c r="AA32" s="267"/>
      <c r="AB32" s="267"/>
      <c r="AC32" s="267"/>
      <c r="AD32" s="267"/>
      <c r="AE32" s="267"/>
      <c r="AF32" s="267"/>
      <c r="AG32" s="267"/>
      <c r="AH32" s="267"/>
      <c r="AI32" s="267"/>
      <c r="AJ32" s="267"/>
      <c r="AK32" s="267"/>
      <c r="AL32" s="267"/>
    </row>
    <row r="33" spans="1:38" s="268" customFormat="1" ht="13.5" customHeight="1">
      <c r="A33" s="275">
        <v>2</v>
      </c>
      <c r="B33" s="274">
        <v>45006</v>
      </c>
      <c r="C33" s="290"/>
      <c r="D33" s="291" t="s">
        <v>186</v>
      </c>
      <c r="E33" s="292" t="s">
        <v>537</v>
      </c>
      <c r="F33" s="275">
        <v>518.5</v>
      </c>
      <c r="G33" s="275">
        <v>505</v>
      </c>
      <c r="H33" s="275">
        <v>531.5</v>
      </c>
      <c r="I33" s="293" t="s">
        <v>884</v>
      </c>
      <c r="J33" s="273" t="s">
        <v>910</v>
      </c>
      <c r="K33" s="273">
        <f t="shared" ref="K33" si="15">H33-F33</f>
        <v>13</v>
      </c>
      <c r="L33" s="294">
        <f t="shared" ref="L33" si="16">(F33*-0.7)/100</f>
        <v>-3.6294999999999997</v>
      </c>
      <c r="M33" s="295">
        <f t="shared" ref="M33" si="17">(K33+L33)/F33</f>
        <v>1.8072324011571841E-2</v>
      </c>
      <c r="N33" s="288" t="s">
        <v>535</v>
      </c>
      <c r="O33" s="328">
        <v>45023</v>
      </c>
      <c r="P33" s="266"/>
      <c r="Q33" s="198"/>
      <c r="R33" s="226" t="s">
        <v>536</v>
      </c>
      <c r="S33" s="197"/>
      <c r="T33" s="267"/>
      <c r="U33" s="267"/>
      <c r="V33" s="267"/>
      <c r="W33" s="267"/>
      <c r="X33" s="267"/>
      <c r="Y33" s="267"/>
      <c r="Z33" s="267"/>
      <c r="AA33" s="267"/>
      <c r="AB33" s="267"/>
      <c r="AC33" s="267"/>
      <c r="AD33" s="267"/>
      <c r="AE33" s="267"/>
      <c r="AF33" s="267"/>
      <c r="AG33" s="267"/>
      <c r="AH33" s="267"/>
      <c r="AI33" s="267"/>
      <c r="AJ33" s="267"/>
      <c r="AK33" s="267"/>
      <c r="AL33" s="267"/>
    </row>
    <row r="34" spans="1:38" s="268" customFormat="1" ht="13.5" customHeight="1">
      <c r="A34" s="275">
        <v>3</v>
      </c>
      <c r="B34" s="289">
        <v>45013</v>
      </c>
      <c r="C34" s="290"/>
      <c r="D34" s="291" t="s">
        <v>153</v>
      </c>
      <c r="E34" s="292" t="s">
        <v>537</v>
      </c>
      <c r="F34" s="275">
        <v>748</v>
      </c>
      <c r="G34" s="275">
        <v>725</v>
      </c>
      <c r="H34" s="275">
        <v>764.5</v>
      </c>
      <c r="I34" s="293" t="s">
        <v>867</v>
      </c>
      <c r="J34" s="273" t="s">
        <v>936</v>
      </c>
      <c r="K34" s="273">
        <f t="shared" ref="K34" si="18">H34-F34</f>
        <v>16.5</v>
      </c>
      <c r="L34" s="294">
        <f t="shared" ref="L34" si="19">(F34*-0.7)/100</f>
        <v>-5.2360000000000007</v>
      </c>
      <c r="M34" s="295">
        <f t="shared" ref="M34" si="20">(K34+L34)/F34</f>
        <v>1.5058823529411763E-2</v>
      </c>
      <c r="N34" s="288" t="s">
        <v>535</v>
      </c>
      <c r="O34" s="328">
        <v>45028</v>
      </c>
      <c r="P34" s="266"/>
      <c r="Q34" s="198"/>
      <c r="R34" s="226" t="s">
        <v>536</v>
      </c>
      <c r="S34" s="197"/>
      <c r="T34" s="267"/>
      <c r="U34" s="267"/>
      <c r="V34" s="267"/>
      <c r="W34" s="267"/>
      <c r="X34" s="267"/>
      <c r="Y34" s="267"/>
      <c r="Z34" s="267"/>
      <c r="AA34" s="267"/>
      <c r="AB34" s="267"/>
      <c r="AC34" s="267"/>
      <c r="AD34" s="267"/>
      <c r="AE34" s="267"/>
      <c r="AF34" s="267"/>
      <c r="AG34" s="267"/>
      <c r="AH34" s="267"/>
      <c r="AI34" s="267"/>
      <c r="AJ34" s="267"/>
      <c r="AK34" s="267"/>
      <c r="AL34" s="267"/>
    </row>
    <row r="35" spans="1:38" s="268" customFormat="1" ht="13.5" customHeight="1">
      <c r="A35" s="297">
        <v>4</v>
      </c>
      <c r="B35" s="326">
        <v>45013</v>
      </c>
      <c r="C35" s="306"/>
      <c r="D35" s="307" t="s">
        <v>256</v>
      </c>
      <c r="E35" s="308" t="s">
        <v>537</v>
      </c>
      <c r="F35" s="297">
        <v>268</v>
      </c>
      <c r="G35" s="297">
        <v>262</v>
      </c>
      <c r="H35" s="297">
        <v>261</v>
      </c>
      <c r="I35" s="309" t="s">
        <v>891</v>
      </c>
      <c r="J35" s="298" t="s">
        <v>889</v>
      </c>
      <c r="K35" s="298">
        <f t="shared" ref="K35:K36" si="21">H35-F35</f>
        <v>-7</v>
      </c>
      <c r="L35" s="310">
        <f t="shared" ref="L35" si="22">(F35*-0.7)/100</f>
        <v>-1.8759999999999999</v>
      </c>
      <c r="M35" s="311">
        <f t="shared" ref="M35:M36" si="23">(K35+L35)/F35</f>
        <v>-3.3119402985074625E-2</v>
      </c>
      <c r="N35" s="327" t="s">
        <v>547</v>
      </c>
      <c r="O35" s="329">
        <v>45019</v>
      </c>
      <c r="P35" s="266"/>
      <c r="Q35" s="198"/>
      <c r="R35" s="226" t="s">
        <v>799</v>
      </c>
      <c r="S35" s="197"/>
      <c r="T35" s="267"/>
      <c r="U35" s="267"/>
      <c r="V35" s="267"/>
      <c r="W35" s="267"/>
      <c r="X35" s="267"/>
      <c r="Y35" s="267"/>
      <c r="Z35" s="267"/>
      <c r="AA35" s="267"/>
      <c r="AB35" s="267"/>
      <c r="AC35" s="267"/>
      <c r="AD35" s="267"/>
      <c r="AE35" s="267"/>
      <c r="AF35" s="267"/>
      <c r="AG35" s="267"/>
      <c r="AH35" s="267"/>
      <c r="AI35" s="267"/>
      <c r="AJ35" s="267"/>
      <c r="AK35" s="267"/>
      <c r="AL35" s="267"/>
    </row>
    <row r="36" spans="1:38" s="268" customFormat="1" ht="13.5" customHeight="1">
      <c r="A36" s="275">
        <v>5</v>
      </c>
      <c r="B36" s="289">
        <v>45019</v>
      </c>
      <c r="C36" s="290"/>
      <c r="D36" s="291" t="s">
        <v>48</v>
      </c>
      <c r="E36" s="292" t="s">
        <v>537</v>
      </c>
      <c r="F36" s="275">
        <v>3365</v>
      </c>
      <c r="G36" s="275">
        <v>3270</v>
      </c>
      <c r="H36" s="275">
        <v>3400</v>
      </c>
      <c r="I36" s="293" t="s">
        <v>895</v>
      </c>
      <c r="J36" s="273" t="s">
        <v>896</v>
      </c>
      <c r="K36" s="273">
        <f t="shared" si="21"/>
        <v>35</v>
      </c>
      <c r="L36" s="294">
        <f>(F36*-0.07)/100</f>
        <v>-2.3555000000000001</v>
      </c>
      <c r="M36" s="295">
        <f t="shared" si="23"/>
        <v>9.7011887072808323E-3</v>
      </c>
      <c r="N36" s="273" t="s">
        <v>535</v>
      </c>
      <c r="O36" s="296">
        <v>45019</v>
      </c>
      <c r="P36" s="266"/>
      <c r="Q36" s="198"/>
      <c r="R36" s="226" t="s">
        <v>536</v>
      </c>
      <c r="S36" s="197"/>
      <c r="T36" s="267"/>
      <c r="U36" s="267"/>
      <c r="V36" s="267"/>
      <c r="W36" s="267"/>
      <c r="X36" s="267"/>
      <c r="Y36" s="267"/>
      <c r="Z36" s="267"/>
      <c r="AA36" s="267"/>
      <c r="AB36" s="267"/>
      <c r="AC36" s="267"/>
      <c r="AD36" s="267"/>
      <c r="AE36" s="267"/>
      <c r="AF36" s="267"/>
      <c r="AG36" s="267"/>
      <c r="AH36" s="267"/>
      <c r="AI36" s="267"/>
      <c r="AJ36" s="267"/>
      <c r="AK36" s="267"/>
      <c r="AL36" s="267"/>
    </row>
    <row r="37" spans="1:38" s="268" customFormat="1" ht="13.5" customHeight="1">
      <c r="A37" s="275">
        <v>6</v>
      </c>
      <c r="B37" s="289">
        <v>45026</v>
      </c>
      <c r="C37" s="290"/>
      <c r="D37" s="291" t="s">
        <v>923</v>
      </c>
      <c r="E37" s="292" t="s">
        <v>537</v>
      </c>
      <c r="F37" s="275">
        <v>459</v>
      </c>
      <c r="G37" s="275">
        <v>445</v>
      </c>
      <c r="H37" s="275">
        <v>468</v>
      </c>
      <c r="I37" s="293" t="s">
        <v>924</v>
      </c>
      <c r="J37" s="273" t="s">
        <v>742</v>
      </c>
      <c r="K37" s="273">
        <f t="shared" ref="K37:K39" si="24">H37-F37</f>
        <v>9</v>
      </c>
      <c r="L37" s="294">
        <f>(F37*-0.07)/100</f>
        <v>-0.32130000000000003</v>
      </c>
      <c r="M37" s="295">
        <f t="shared" ref="M37:M39" si="25">(K37+L37)/F37</f>
        <v>1.8907843137254899E-2</v>
      </c>
      <c r="N37" s="273" t="s">
        <v>535</v>
      </c>
      <c r="O37" s="296">
        <v>45026</v>
      </c>
      <c r="P37" s="266"/>
      <c r="Q37" s="198"/>
      <c r="R37" s="226" t="s">
        <v>799</v>
      </c>
      <c r="S37" s="197"/>
      <c r="T37" s="267"/>
      <c r="U37" s="267"/>
      <c r="V37" s="267"/>
      <c r="W37" s="267"/>
      <c r="X37" s="267"/>
      <c r="Y37" s="267"/>
      <c r="Z37" s="267"/>
      <c r="AA37" s="267"/>
      <c r="AB37" s="267"/>
      <c r="AC37" s="267"/>
      <c r="AD37" s="267"/>
      <c r="AE37" s="267"/>
      <c r="AF37" s="267"/>
      <c r="AG37" s="267"/>
      <c r="AH37" s="267"/>
      <c r="AI37" s="267"/>
      <c r="AJ37" s="267"/>
      <c r="AK37" s="267"/>
      <c r="AL37" s="267"/>
    </row>
    <row r="38" spans="1:38" s="268" customFormat="1" ht="13.5" customHeight="1">
      <c r="A38" s="275">
        <v>7</v>
      </c>
      <c r="B38" s="289">
        <v>45026</v>
      </c>
      <c r="C38" s="290"/>
      <c r="D38" s="291" t="s">
        <v>925</v>
      </c>
      <c r="E38" s="292" t="s">
        <v>537</v>
      </c>
      <c r="F38" s="275">
        <v>89.5</v>
      </c>
      <c r="G38" s="275">
        <v>86</v>
      </c>
      <c r="H38" s="275">
        <v>93.5</v>
      </c>
      <c r="I38" s="293" t="s">
        <v>926</v>
      </c>
      <c r="J38" s="273" t="s">
        <v>937</v>
      </c>
      <c r="K38" s="273">
        <f t="shared" si="24"/>
        <v>4</v>
      </c>
      <c r="L38" s="294">
        <f t="shared" ref="L38:L39" si="26">(F38*-0.7)/100</f>
        <v>-0.62649999999999995</v>
      </c>
      <c r="M38" s="295">
        <f t="shared" si="25"/>
        <v>3.76927374301676E-2</v>
      </c>
      <c r="N38" s="288" t="s">
        <v>535</v>
      </c>
      <c r="O38" s="328">
        <v>45028</v>
      </c>
      <c r="P38" s="266"/>
      <c r="Q38" s="198"/>
      <c r="R38" s="226" t="s">
        <v>799</v>
      </c>
      <c r="S38" s="197"/>
      <c r="T38" s="267"/>
      <c r="U38" s="267"/>
      <c r="V38" s="267"/>
      <c r="W38" s="267"/>
      <c r="X38" s="267"/>
      <c r="Y38" s="267"/>
      <c r="Z38" s="267"/>
      <c r="AA38" s="267"/>
      <c r="AB38" s="267"/>
      <c r="AC38" s="267"/>
      <c r="AD38" s="267"/>
      <c r="AE38" s="267"/>
      <c r="AF38" s="267"/>
      <c r="AG38" s="267"/>
      <c r="AH38" s="267"/>
      <c r="AI38" s="267"/>
      <c r="AJ38" s="267"/>
      <c r="AK38" s="267"/>
      <c r="AL38" s="267"/>
    </row>
    <row r="39" spans="1:38" s="268" customFormat="1" ht="13.5" customHeight="1">
      <c r="A39" s="297">
        <v>8</v>
      </c>
      <c r="B39" s="326">
        <v>45029</v>
      </c>
      <c r="C39" s="306"/>
      <c r="D39" s="307" t="s">
        <v>451</v>
      </c>
      <c r="E39" s="308" t="s">
        <v>537</v>
      </c>
      <c r="F39" s="297">
        <v>108.25</v>
      </c>
      <c r="G39" s="297">
        <v>105</v>
      </c>
      <c r="H39" s="297">
        <v>105</v>
      </c>
      <c r="I39" s="309" t="s">
        <v>953</v>
      </c>
      <c r="J39" s="298" t="s">
        <v>972</v>
      </c>
      <c r="K39" s="298">
        <f t="shared" si="24"/>
        <v>-3.25</v>
      </c>
      <c r="L39" s="310">
        <f t="shared" si="26"/>
        <v>-0.75774999999999992</v>
      </c>
      <c r="M39" s="311">
        <f t="shared" si="25"/>
        <v>-3.7023094688221708E-2</v>
      </c>
      <c r="N39" s="327" t="s">
        <v>547</v>
      </c>
      <c r="O39" s="329">
        <v>45034</v>
      </c>
      <c r="P39" s="266"/>
      <c r="Q39" s="198"/>
      <c r="R39" s="226" t="s">
        <v>799</v>
      </c>
      <c r="S39" s="197"/>
      <c r="T39" s="267"/>
      <c r="U39" s="267"/>
      <c r="V39" s="267"/>
      <c r="W39" s="267"/>
      <c r="X39" s="267"/>
      <c r="Y39" s="267"/>
      <c r="Z39" s="267"/>
      <c r="AA39" s="267"/>
      <c r="AB39" s="267"/>
      <c r="AC39" s="267"/>
      <c r="AD39" s="267"/>
      <c r="AE39" s="267"/>
      <c r="AF39" s="267"/>
      <c r="AG39" s="267"/>
      <c r="AH39" s="267"/>
      <c r="AI39" s="267"/>
      <c r="AJ39" s="267"/>
      <c r="AK39" s="267"/>
      <c r="AL39" s="267"/>
    </row>
    <row r="40" spans="1:38" s="268" customFormat="1" ht="13.5" customHeight="1">
      <c r="A40" s="201">
        <v>9</v>
      </c>
      <c r="B40" s="243">
        <v>45033</v>
      </c>
      <c r="C40" s="269"/>
      <c r="D40" s="270" t="s">
        <v>124</v>
      </c>
      <c r="E40" s="271" t="s">
        <v>537</v>
      </c>
      <c r="F40" s="201" t="s">
        <v>965</v>
      </c>
      <c r="G40" s="201">
        <v>865</v>
      </c>
      <c r="H40" s="201"/>
      <c r="I40" s="272" t="s">
        <v>966</v>
      </c>
      <c r="J40" s="225" t="s">
        <v>538</v>
      </c>
      <c r="K40" s="225"/>
      <c r="L40" s="278"/>
      <c r="M40" s="279"/>
      <c r="N40" s="225"/>
      <c r="O40" s="280"/>
      <c r="P40" s="266"/>
      <c r="Q40" s="198"/>
      <c r="R40" s="226" t="s">
        <v>536</v>
      </c>
      <c r="S40" s="197"/>
      <c r="T40" s="267"/>
      <c r="U40" s="267"/>
      <c r="V40" s="267"/>
      <c r="W40" s="267"/>
      <c r="X40" s="267"/>
      <c r="Y40" s="267"/>
      <c r="Z40" s="267"/>
      <c r="AA40" s="267"/>
      <c r="AB40" s="267"/>
      <c r="AC40" s="267"/>
      <c r="AD40" s="267"/>
      <c r="AE40" s="267"/>
      <c r="AF40" s="267"/>
      <c r="AG40" s="267"/>
      <c r="AH40" s="267"/>
      <c r="AI40" s="267"/>
      <c r="AJ40" s="267"/>
      <c r="AK40" s="267"/>
      <c r="AL40" s="267"/>
    </row>
    <row r="41" spans="1:38" s="268" customFormat="1" ht="13.5" customHeight="1">
      <c r="A41" s="201">
        <v>10</v>
      </c>
      <c r="B41" s="357">
        <v>45035</v>
      </c>
      <c r="C41" s="269"/>
      <c r="D41" s="270" t="s">
        <v>500</v>
      </c>
      <c r="E41" s="271" t="s">
        <v>537</v>
      </c>
      <c r="F41" s="201" t="s">
        <v>989</v>
      </c>
      <c r="G41" s="201">
        <v>303</v>
      </c>
      <c r="H41" s="201"/>
      <c r="I41" s="272" t="s">
        <v>990</v>
      </c>
      <c r="J41" s="225" t="s">
        <v>538</v>
      </c>
      <c r="K41" s="225"/>
      <c r="L41" s="278"/>
      <c r="M41" s="279"/>
      <c r="N41" s="225"/>
      <c r="O41" s="280"/>
      <c r="P41" s="266"/>
      <c r="Q41" s="198"/>
      <c r="R41" s="226"/>
      <c r="S41" s="197"/>
      <c r="T41" s="267"/>
      <c r="U41" s="267"/>
      <c r="V41" s="267"/>
      <c r="W41" s="267"/>
      <c r="X41" s="267"/>
      <c r="Y41" s="267"/>
      <c r="Z41" s="267"/>
      <c r="AA41" s="267"/>
      <c r="AB41" s="267"/>
      <c r="AC41" s="267"/>
      <c r="AD41" s="267"/>
      <c r="AE41" s="267"/>
      <c r="AF41" s="267"/>
      <c r="AG41" s="267"/>
      <c r="AH41" s="267"/>
      <c r="AI41" s="267"/>
      <c r="AJ41" s="267"/>
      <c r="AK41" s="267"/>
      <c r="AL41" s="267"/>
    </row>
    <row r="42" spans="1:38" s="268" customFormat="1" ht="13.5" customHeight="1">
      <c r="A42" s="201">
        <v>11</v>
      </c>
      <c r="B42" s="357">
        <v>45035</v>
      </c>
      <c r="C42" s="269"/>
      <c r="D42" s="270" t="s">
        <v>153</v>
      </c>
      <c r="E42" s="271" t="s">
        <v>537</v>
      </c>
      <c r="F42" s="201" t="s">
        <v>991</v>
      </c>
      <c r="G42" s="201">
        <v>738</v>
      </c>
      <c r="H42" s="201"/>
      <c r="I42" s="272" t="s">
        <v>645</v>
      </c>
      <c r="J42" s="225" t="s">
        <v>538</v>
      </c>
      <c r="K42" s="225"/>
      <c r="L42" s="278"/>
      <c r="M42" s="279"/>
      <c r="N42" s="225"/>
      <c r="O42" s="280"/>
      <c r="P42" s="266"/>
      <c r="Q42" s="198"/>
      <c r="R42" s="226"/>
      <c r="S42" s="197"/>
      <c r="T42" s="267"/>
      <c r="U42" s="267"/>
      <c r="V42" s="267"/>
      <c r="W42" s="267"/>
      <c r="X42" s="267"/>
      <c r="Y42" s="267"/>
      <c r="Z42" s="267"/>
      <c r="AA42" s="267"/>
      <c r="AB42" s="267"/>
      <c r="AC42" s="267"/>
      <c r="AD42" s="267"/>
      <c r="AE42" s="267"/>
      <c r="AF42" s="267"/>
      <c r="AG42" s="267"/>
      <c r="AH42" s="267"/>
      <c r="AI42" s="267"/>
      <c r="AJ42" s="267"/>
      <c r="AK42" s="267"/>
      <c r="AL42" s="267"/>
    </row>
    <row r="43" spans="1:38" s="268" customFormat="1" ht="13.5" customHeight="1">
      <c r="A43" s="201">
        <v>12</v>
      </c>
      <c r="B43" s="357">
        <v>45036</v>
      </c>
      <c r="C43" s="269"/>
      <c r="D43" s="270" t="s">
        <v>183</v>
      </c>
      <c r="E43" s="271" t="s">
        <v>537</v>
      </c>
      <c r="F43" s="201" t="s">
        <v>1016</v>
      </c>
      <c r="G43" s="201">
        <v>2270</v>
      </c>
      <c r="H43" s="201"/>
      <c r="I43" s="272" t="s">
        <v>1017</v>
      </c>
      <c r="J43" s="225" t="s">
        <v>538</v>
      </c>
      <c r="K43" s="225"/>
      <c r="L43" s="278"/>
      <c r="M43" s="279"/>
      <c r="N43" s="225"/>
      <c r="O43" s="280"/>
      <c r="P43" s="266"/>
      <c r="Q43" s="198"/>
      <c r="R43" s="226"/>
      <c r="S43" s="197"/>
      <c r="T43" s="267"/>
      <c r="U43" s="267"/>
      <c r="V43" s="267"/>
      <c r="W43" s="267"/>
      <c r="X43" s="267"/>
      <c r="Y43" s="267"/>
      <c r="Z43" s="267"/>
      <c r="AA43" s="267"/>
      <c r="AB43" s="267"/>
      <c r="AC43" s="267"/>
      <c r="AD43" s="267"/>
      <c r="AE43" s="267"/>
      <c r="AF43" s="267"/>
      <c r="AG43" s="267"/>
      <c r="AH43" s="267"/>
      <c r="AI43" s="267"/>
      <c r="AJ43" s="267"/>
      <c r="AK43" s="267"/>
      <c r="AL43" s="267"/>
    </row>
    <row r="44" spans="1:38" s="268" customFormat="1" ht="13.5" customHeight="1">
      <c r="A44" s="201">
        <v>13</v>
      </c>
      <c r="B44" s="357">
        <v>45036</v>
      </c>
      <c r="C44" s="269"/>
      <c r="D44" s="270" t="s">
        <v>426</v>
      </c>
      <c r="E44" s="271" t="s">
        <v>537</v>
      </c>
      <c r="F44" s="201" t="s">
        <v>1018</v>
      </c>
      <c r="G44" s="201">
        <v>40.9</v>
      </c>
      <c r="H44" s="201"/>
      <c r="I44" s="272" t="s">
        <v>1019</v>
      </c>
      <c r="J44" s="225" t="s">
        <v>538</v>
      </c>
      <c r="K44" s="225"/>
      <c r="L44" s="278"/>
      <c r="M44" s="279"/>
      <c r="N44" s="225"/>
      <c r="O44" s="280"/>
      <c r="P44" s="266"/>
      <c r="Q44" s="198"/>
      <c r="R44" s="226"/>
      <c r="S44" s="197"/>
      <c r="T44" s="267"/>
      <c r="U44" s="267"/>
      <c r="V44" s="267"/>
      <c r="W44" s="267"/>
      <c r="X44" s="267"/>
      <c r="Y44" s="267"/>
      <c r="Z44" s="267"/>
      <c r="AA44" s="267"/>
      <c r="AB44" s="267"/>
      <c r="AC44" s="267"/>
      <c r="AD44" s="267"/>
      <c r="AE44" s="267"/>
      <c r="AF44" s="267"/>
      <c r="AG44" s="267"/>
      <c r="AH44" s="267"/>
      <c r="AI44" s="267"/>
      <c r="AJ44" s="267"/>
      <c r="AK44" s="267"/>
      <c r="AL44" s="267"/>
    </row>
    <row r="45" spans="1:38" s="268" customFormat="1" ht="13.5" customHeight="1">
      <c r="A45" s="201"/>
      <c r="B45" s="243"/>
      <c r="C45" s="269"/>
      <c r="D45" s="270"/>
      <c r="E45" s="271"/>
      <c r="F45" s="201"/>
      <c r="G45" s="201"/>
      <c r="H45" s="201"/>
      <c r="I45" s="272"/>
      <c r="J45" s="225"/>
      <c r="K45" s="225"/>
      <c r="L45" s="278"/>
      <c r="M45" s="279"/>
      <c r="N45" s="225"/>
      <c r="O45" s="280"/>
      <c r="P45" s="266"/>
      <c r="Q45" s="198"/>
      <c r="R45" s="226"/>
      <c r="S45" s="197"/>
      <c r="T45" s="267"/>
      <c r="U45" s="267"/>
      <c r="V45" s="267"/>
      <c r="W45" s="267"/>
      <c r="X45" s="267"/>
      <c r="Y45" s="267"/>
      <c r="Z45" s="267"/>
      <c r="AA45" s="267"/>
      <c r="AB45" s="267"/>
      <c r="AC45" s="267"/>
      <c r="AD45" s="267"/>
      <c r="AE45" s="267"/>
      <c r="AF45" s="267"/>
      <c r="AG45" s="267"/>
      <c r="AH45" s="267"/>
      <c r="AI45" s="267"/>
      <c r="AJ45" s="267"/>
      <c r="AK45" s="267"/>
      <c r="AL45" s="267"/>
    </row>
    <row r="46" spans="1:38" s="198" customFormat="1" ht="13.5" customHeight="1">
      <c r="A46" s="324"/>
      <c r="B46" s="324"/>
      <c r="C46" s="269"/>
      <c r="D46" s="270"/>
      <c r="E46" s="271"/>
      <c r="F46" s="201"/>
      <c r="G46" s="201"/>
      <c r="H46" s="201"/>
      <c r="I46" s="272"/>
      <c r="J46" s="225"/>
      <c r="K46" s="225"/>
      <c r="L46" s="278"/>
      <c r="M46" s="279"/>
      <c r="N46" s="225"/>
      <c r="O46" s="280"/>
      <c r="P46" s="266"/>
      <c r="R46" s="226"/>
      <c r="S46" s="197"/>
      <c r="T46" s="197"/>
      <c r="U46" s="197"/>
      <c r="V46" s="197"/>
      <c r="W46" s="197"/>
      <c r="X46" s="197"/>
      <c r="Y46" s="197"/>
      <c r="Z46" s="197"/>
      <c r="AA46" s="197"/>
      <c r="AB46" s="197"/>
      <c r="AC46" s="197"/>
      <c r="AD46" s="197"/>
      <c r="AE46" s="197"/>
      <c r="AF46" s="197"/>
      <c r="AG46" s="197"/>
      <c r="AH46" s="197"/>
      <c r="AI46" s="197"/>
      <c r="AJ46" s="197"/>
      <c r="AK46" s="197"/>
      <c r="AL46" s="197"/>
    </row>
    <row r="47" spans="1:38" ht="44.25" customHeight="1">
      <c r="A47" s="109" t="s">
        <v>539</v>
      </c>
      <c r="B47" s="130"/>
      <c r="C47" s="130"/>
      <c r="D47" s="1"/>
      <c r="E47" s="6"/>
      <c r="F47" s="6"/>
      <c r="G47" s="6"/>
      <c r="H47" s="6" t="s">
        <v>551</v>
      </c>
      <c r="I47" s="6"/>
      <c r="J47" s="6"/>
      <c r="K47" s="105"/>
      <c r="L47" s="131"/>
      <c r="M47" s="105"/>
      <c r="N47" s="106"/>
      <c r="O47" s="105"/>
      <c r="P47" s="1"/>
      <c r="Q47" s="1"/>
      <c r="R47" s="6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38" ht="12.75" customHeight="1">
      <c r="A48" s="115" t="s">
        <v>540</v>
      </c>
      <c r="B48" s="109"/>
      <c r="C48" s="109"/>
      <c r="D48" s="109"/>
      <c r="E48" s="41"/>
      <c r="F48" s="116" t="s">
        <v>541</v>
      </c>
      <c r="G48" s="54"/>
      <c r="H48" s="41"/>
      <c r="I48" s="54"/>
      <c r="J48" s="6"/>
      <c r="K48" s="132"/>
      <c r="L48" s="133"/>
      <c r="M48" s="6"/>
      <c r="N48" s="99"/>
      <c r="O48" s="134"/>
      <c r="P48" s="41"/>
      <c r="Q48" s="41"/>
      <c r="R48" s="6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</row>
    <row r="49" spans="1:38" ht="14.25" customHeight="1">
      <c r="A49" s="115"/>
      <c r="B49" s="109"/>
      <c r="C49" s="109"/>
      <c r="D49" s="109"/>
      <c r="E49" s="6"/>
      <c r="F49" s="116" t="s">
        <v>543</v>
      </c>
      <c r="G49" s="54"/>
      <c r="H49" s="41"/>
      <c r="I49" s="54"/>
      <c r="J49" s="6"/>
      <c r="K49" s="132"/>
      <c r="L49" s="133"/>
      <c r="M49" s="6"/>
      <c r="N49" s="99"/>
      <c r="O49" s="134"/>
      <c r="P49" s="41"/>
      <c r="Q49" s="41"/>
      <c r="R49" s="6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</row>
    <row r="50" spans="1:38" ht="14.25" customHeight="1">
      <c r="A50" s="109"/>
      <c r="B50" s="109"/>
      <c r="C50" s="109"/>
      <c r="D50" s="109"/>
      <c r="E50" s="6"/>
      <c r="F50" s="6"/>
      <c r="G50" s="6"/>
      <c r="H50" s="6"/>
      <c r="I50" s="6"/>
      <c r="J50" s="121"/>
      <c r="K50" s="118"/>
      <c r="L50" s="119"/>
      <c r="M50" s="6"/>
      <c r="N50" s="122"/>
      <c r="O50" s="1"/>
      <c r="P50" s="41"/>
      <c r="Q50" s="41"/>
      <c r="R50" s="6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</row>
    <row r="51" spans="1:38" ht="12.75" customHeight="1">
      <c r="A51" s="135" t="s">
        <v>552</v>
      </c>
      <c r="B51" s="135"/>
      <c r="C51" s="135"/>
      <c r="D51" s="135"/>
      <c r="E51" s="6"/>
      <c r="F51" s="6"/>
      <c r="G51" s="6"/>
      <c r="H51" s="6"/>
      <c r="I51" s="6"/>
      <c r="J51" s="6"/>
      <c r="K51" s="6"/>
      <c r="L51" s="6"/>
      <c r="M51" s="6"/>
      <c r="N51" s="6"/>
      <c r="O51" s="21"/>
      <c r="Q51" s="41"/>
      <c r="R51" s="6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ht="38.25" customHeight="1">
      <c r="A52" s="94" t="s">
        <v>16</v>
      </c>
      <c r="B52" s="94" t="s">
        <v>512</v>
      </c>
      <c r="C52" s="94"/>
      <c r="D52" s="95" t="s">
        <v>523</v>
      </c>
      <c r="E52" s="94" t="s">
        <v>524</v>
      </c>
      <c r="F52" s="94" t="s">
        <v>525</v>
      </c>
      <c r="G52" s="94" t="s">
        <v>545</v>
      </c>
      <c r="H52" s="94" t="s">
        <v>527</v>
      </c>
      <c r="I52" s="94" t="s">
        <v>528</v>
      </c>
      <c r="J52" s="93" t="s">
        <v>529</v>
      </c>
      <c r="K52" s="136" t="s">
        <v>553</v>
      </c>
      <c r="L52" s="96" t="s">
        <v>531</v>
      </c>
      <c r="M52" s="136" t="s">
        <v>554</v>
      </c>
      <c r="N52" s="94" t="s">
        <v>555</v>
      </c>
      <c r="O52" s="93" t="s">
        <v>533</v>
      </c>
      <c r="P52" s="95" t="s">
        <v>534</v>
      </c>
      <c r="Q52" s="41"/>
      <c r="R52" s="6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</row>
    <row r="53" spans="1:38" ht="12.75" customHeight="1">
      <c r="A53" s="287">
        <v>1</v>
      </c>
      <c r="B53" s="325">
        <v>45019</v>
      </c>
      <c r="C53" s="322"/>
      <c r="D53" s="322" t="s">
        <v>898</v>
      </c>
      <c r="E53" s="292" t="s">
        <v>537</v>
      </c>
      <c r="F53" s="287">
        <v>649</v>
      </c>
      <c r="G53" s="287">
        <v>633</v>
      </c>
      <c r="H53" s="323">
        <v>657</v>
      </c>
      <c r="I53" s="323" t="s">
        <v>886</v>
      </c>
      <c r="J53" s="273" t="s">
        <v>885</v>
      </c>
      <c r="K53" s="284">
        <f t="shared" ref="K53" si="27">H53-F53</f>
        <v>8</v>
      </c>
      <c r="L53" s="305">
        <f t="shared" ref="L53" si="28">(H53*N53)*0.07%</f>
        <v>390.91500000000008</v>
      </c>
      <c r="M53" s="350">
        <f t="shared" ref="M53" si="29">(K53*N53)-L53</f>
        <v>6409.085</v>
      </c>
      <c r="N53" s="284">
        <v>850</v>
      </c>
      <c r="O53" s="273" t="s">
        <v>535</v>
      </c>
      <c r="P53" s="296">
        <v>45019</v>
      </c>
      <c r="Q53" s="319"/>
      <c r="R53" s="54" t="s">
        <v>799</v>
      </c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320"/>
      <c r="AG53" s="321"/>
      <c r="AH53" s="319"/>
      <c r="AI53" s="319"/>
      <c r="AJ53" s="320"/>
      <c r="AK53" s="320"/>
      <c r="AL53" s="320"/>
    </row>
    <row r="54" spans="1:38" ht="12.75" customHeight="1">
      <c r="A54" s="336">
        <v>2</v>
      </c>
      <c r="B54" s="348">
        <v>45022</v>
      </c>
      <c r="C54" s="339"/>
      <c r="D54" s="339" t="s">
        <v>911</v>
      </c>
      <c r="E54" s="336" t="s">
        <v>899</v>
      </c>
      <c r="F54" s="336">
        <v>1870</v>
      </c>
      <c r="G54" s="336">
        <v>1920</v>
      </c>
      <c r="H54" s="349">
        <v>1920</v>
      </c>
      <c r="I54" s="349" t="s">
        <v>912</v>
      </c>
      <c r="J54" s="298" t="s">
        <v>942</v>
      </c>
      <c r="K54" s="340">
        <f>F54-H54</f>
        <v>-50</v>
      </c>
      <c r="L54" s="341">
        <f t="shared" ref="L54" si="30">(H54*N54)*0.07%</f>
        <v>336.00000000000006</v>
      </c>
      <c r="M54" s="352">
        <f t="shared" ref="M54" si="31">(K54*N54)-L54</f>
        <v>-12836</v>
      </c>
      <c r="N54" s="342">
        <v>250</v>
      </c>
      <c r="O54" s="298" t="s">
        <v>547</v>
      </c>
      <c r="P54" s="351">
        <v>45028</v>
      </c>
      <c r="Q54" s="319"/>
      <c r="R54" s="54" t="s">
        <v>799</v>
      </c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320"/>
      <c r="AG54" s="321"/>
      <c r="AH54" s="319"/>
      <c r="AI54" s="319"/>
      <c r="AJ54" s="320"/>
      <c r="AK54" s="320"/>
      <c r="AL54" s="320"/>
    </row>
    <row r="55" spans="1:38" ht="12.75" customHeight="1">
      <c r="A55" s="392">
        <v>3</v>
      </c>
      <c r="B55" s="394">
        <v>45022</v>
      </c>
      <c r="C55" s="339"/>
      <c r="D55" s="339" t="s">
        <v>915</v>
      </c>
      <c r="E55" s="336" t="s">
        <v>899</v>
      </c>
      <c r="F55" s="336">
        <v>17650</v>
      </c>
      <c r="G55" s="336">
        <v>17850</v>
      </c>
      <c r="H55" s="349">
        <v>17850</v>
      </c>
      <c r="I55" s="349" t="s">
        <v>916</v>
      </c>
      <c r="J55" s="396" t="s">
        <v>943</v>
      </c>
      <c r="K55" s="353">
        <f>F55-H55</f>
        <v>-200</v>
      </c>
      <c r="L55" s="341">
        <f t="shared" ref="L55" si="32">(H55*N55)*0.07%</f>
        <v>624.75000000000011</v>
      </c>
      <c r="M55" s="352">
        <f t="shared" ref="M55" si="33">(K55*N55)-L55</f>
        <v>-10624.75</v>
      </c>
      <c r="N55" s="342">
        <v>50</v>
      </c>
      <c r="O55" s="382" t="s">
        <v>547</v>
      </c>
      <c r="P55" s="384">
        <v>45028</v>
      </c>
      <c r="Q55" s="319"/>
      <c r="R55" s="54" t="s">
        <v>536</v>
      </c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320"/>
      <c r="AG55" s="321"/>
      <c r="AH55" s="319"/>
      <c r="AI55" s="319"/>
      <c r="AJ55" s="320"/>
      <c r="AK55" s="320"/>
      <c r="AL55" s="320"/>
    </row>
    <row r="56" spans="1:38" s="198" customFormat="1" ht="12.75" customHeight="1">
      <c r="A56" s="393"/>
      <c r="B56" s="395"/>
      <c r="C56" s="338"/>
      <c r="D56" s="338" t="s">
        <v>917</v>
      </c>
      <c r="E56" s="297" t="s">
        <v>899</v>
      </c>
      <c r="F56" s="297">
        <v>100</v>
      </c>
      <c r="G56" s="297"/>
      <c r="H56" s="340">
        <v>37</v>
      </c>
      <c r="I56" s="340"/>
      <c r="J56" s="397"/>
      <c r="K56" s="354">
        <f>F56-H56</f>
        <v>63</v>
      </c>
      <c r="L56" s="297">
        <v>100</v>
      </c>
      <c r="M56" s="297">
        <v>3075</v>
      </c>
      <c r="N56" s="297">
        <v>50</v>
      </c>
      <c r="O56" s="383"/>
      <c r="P56" s="385"/>
      <c r="Q56" s="200"/>
      <c r="R56" s="203"/>
      <c r="S56" s="197"/>
      <c r="T56" s="197"/>
      <c r="U56" s="197"/>
      <c r="V56" s="197"/>
      <c r="W56" s="197"/>
      <c r="X56" s="197"/>
      <c r="Y56" s="197"/>
      <c r="Z56" s="197"/>
      <c r="AA56" s="197"/>
      <c r="AB56" s="197"/>
      <c r="AC56" s="197"/>
      <c r="AD56" s="197"/>
      <c r="AE56" s="197"/>
      <c r="AF56" s="229"/>
      <c r="AG56" s="228"/>
      <c r="AH56" s="200"/>
      <c r="AI56" s="200"/>
      <c r="AJ56" s="229"/>
      <c r="AK56" s="229"/>
      <c r="AL56" s="229"/>
    </row>
    <row r="57" spans="1:38" ht="12.75" customHeight="1">
      <c r="A57" s="287">
        <v>4</v>
      </c>
      <c r="B57" s="325">
        <v>45026</v>
      </c>
      <c r="C57" s="322"/>
      <c r="D57" s="322" t="s">
        <v>921</v>
      </c>
      <c r="E57" s="287" t="s">
        <v>537</v>
      </c>
      <c r="F57" s="287">
        <v>467</v>
      </c>
      <c r="G57" s="287">
        <v>456</v>
      </c>
      <c r="H57" s="323">
        <v>475.5</v>
      </c>
      <c r="I57" s="323" t="s">
        <v>922</v>
      </c>
      <c r="J57" s="273" t="s">
        <v>981</v>
      </c>
      <c r="K57" s="284">
        <f t="shared" ref="K57" si="34">H57-F57</f>
        <v>8.5</v>
      </c>
      <c r="L57" s="305">
        <f t="shared" ref="L57" si="35">(H57*N57)*0.07%</f>
        <v>416.06250000000006</v>
      </c>
      <c r="M57" s="350">
        <f t="shared" ref="M57" si="36">(K57*N57)-L57</f>
        <v>10208.9375</v>
      </c>
      <c r="N57" s="284">
        <v>1250</v>
      </c>
      <c r="O57" s="273" t="s">
        <v>535</v>
      </c>
      <c r="P57" s="296">
        <v>45034</v>
      </c>
      <c r="Q57" s="319"/>
      <c r="R57" s="54" t="s">
        <v>799</v>
      </c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320"/>
      <c r="AG57" s="321"/>
      <c r="AH57" s="319"/>
      <c r="AI57" s="319"/>
      <c r="AJ57" s="320"/>
      <c r="AK57" s="320"/>
      <c r="AL57" s="320"/>
    </row>
    <row r="58" spans="1:38" ht="12.75" customHeight="1">
      <c r="A58" s="287">
        <v>5</v>
      </c>
      <c r="B58" s="325">
        <v>45027</v>
      </c>
      <c r="C58" s="322"/>
      <c r="D58" s="322" t="s">
        <v>934</v>
      </c>
      <c r="E58" s="287" t="s">
        <v>537</v>
      </c>
      <c r="F58" s="287">
        <v>1516</v>
      </c>
      <c r="G58" s="287">
        <v>1480</v>
      </c>
      <c r="H58" s="323">
        <v>1537</v>
      </c>
      <c r="I58" s="323" t="s">
        <v>935</v>
      </c>
      <c r="J58" s="273" t="s">
        <v>548</v>
      </c>
      <c r="K58" s="284">
        <f t="shared" ref="K58" si="37">H58-F58</f>
        <v>21</v>
      </c>
      <c r="L58" s="305">
        <f t="shared" ref="L58" si="38">(H58*N58)*0.07%</f>
        <v>376.56500000000005</v>
      </c>
      <c r="M58" s="350">
        <f t="shared" ref="M58" si="39">(K58*N58)-L58</f>
        <v>6973.4349999999995</v>
      </c>
      <c r="N58" s="284">
        <v>350</v>
      </c>
      <c r="O58" s="273" t="s">
        <v>535</v>
      </c>
      <c r="P58" s="296">
        <v>45028</v>
      </c>
      <c r="Q58" s="319"/>
      <c r="R58" s="54" t="s">
        <v>799</v>
      </c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320"/>
      <c r="AG58" s="321"/>
      <c r="AH58" s="319"/>
      <c r="AI58" s="319"/>
      <c r="AJ58" s="320"/>
      <c r="AK58" s="320"/>
      <c r="AL58" s="320"/>
    </row>
    <row r="59" spans="1:38" ht="12.75" customHeight="1">
      <c r="A59" s="287">
        <v>6</v>
      </c>
      <c r="B59" s="325">
        <v>45028</v>
      </c>
      <c r="C59" s="322"/>
      <c r="D59" s="322" t="s">
        <v>944</v>
      </c>
      <c r="E59" s="287" t="s">
        <v>537</v>
      </c>
      <c r="F59" s="287">
        <v>3342</v>
      </c>
      <c r="G59" s="287">
        <v>3295</v>
      </c>
      <c r="H59" s="323">
        <v>3372.5</v>
      </c>
      <c r="I59" s="323" t="s">
        <v>945</v>
      </c>
      <c r="J59" s="273" t="s">
        <v>967</v>
      </c>
      <c r="K59" s="284">
        <f t="shared" ref="K59" si="40">H59-F59</f>
        <v>30.5</v>
      </c>
      <c r="L59" s="305">
        <f t="shared" ref="L59" si="41">(H59*N59)*0.07%</f>
        <v>649.20625000000007</v>
      </c>
      <c r="M59" s="350">
        <f t="shared" ref="M59" si="42">(K59*N59)-L59</f>
        <v>7738.2937499999998</v>
      </c>
      <c r="N59" s="284">
        <v>275</v>
      </c>
      <c r="O59" s="273" t="s">
        <v>535</v>
      </c>
      <c r="P59" s="296">
        <v>45033</v>
      </c>
      <c r="Q59" s="319"/>
      <c r="R59" s="54" t="s">
        <v>799</v>
      </c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320"/>
      <c r="AG59" s="321"/>
      <c r="AH59" s="319"/>
      <c r="AI59" s="319"/>
      <c r="AJ59" s="320"/>
      <c r="AK59" s="320"/>
      <c r="AL59" s="320"/>
    </row>
    <row r="60" spans="1:38" ht="12.75" customHeight="1">
      <c r="A60" s="336">
        <v>7</v>
      </c>
      <c r="B60" s="348">
        <v>45034</v>
      </c>
      <c r="C60" s="339"/>
      <c r="D60" s="339" t="s">
        <v>944</v>
      </c>
      <c r="E60" s="336" t="s">
        <v>537</v>
      </c>
      <c r="F60" s="336">
        <v>3336.5</v>
      </c>
      <c r="G60" s="336">
        <v>3290</v>
      </c>
      <c r="H60" s="349">
        <v>3290</v>
      </c>
      <c r="I60" s="349" t="s">
        <v>973</v>
      </c>
      <c r="J60" s="298" t="s">
        <v>995</v>
      </c>
      <c r="K60" s="340">
        <f t="shared" ref="K60:K61" si="43">H60-F60</f>
        <v>-46.5</v>
      </c>
      <c r="L60" s="341">
        <f t="shared" ref="L60:L61" si="44">(H60*N60)*0.07%</f>
        <v>633.32500000000005</v>
      </c>
      <c r="M60" s="352">
        <f t="shared" ref="M60:M61" si="45">(K60*N60)-L60</f>
        <v>-13420.825000000001</v>
      </c>
      <c r="N60" s="340">
        <v>275</v>
      </c>
      <c r="O60" s="298" t="s">
        <v>547</v>
      </c>
      <c r="P60" s="351">
        <v>45035</v>
      </c>
      <c r="Q60" s="319"/>
      <c r="R60" s="54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320"/>
      <c r="AG60" s="321"/>
      <c r="AH60" s="319"/>
      <c r="AI60" s="319"/>
      <c r="AJ60" s="320"/>
      <c r="AK60" s="320"/>
      <c r="AL60" s="320"/>
    </row>
    <row r="61" spans="1:38" ht="12.75" customHeight="1">
      <c r="A61" s="287">
        <v>8</v>
      </c>
      <c r="B61" s="325">
        <v>45034</v>
      </c>
      <c r="C61" s="322"/>
      <c r="D61" s="322" t="s">
        <v>974</v>
      </c>
      <c r="E61" s="287" t="s">
        <v>537</v>
      </c>
      <c r="F61" s="287">
        <v>1208</v>
      </c>
      <c r="G61" s="287">
        <v>1189</v>
      </c>
      <c r="H61" s="323">
        <v>1224</v>
      </c>
      <c r="I61" s="323" t="s">
        <v>975</v>
      </c>
      <c r="J61" s="273" t="s">
        <v>1012</v>
      </c>
      <c r="K61" s="284">
        <f t="shared" si="43"/>
        <v>16</v>
      </c>
      <c r="L61" s="305">
        <f t="shared" si="44"/>
        <v>599.7600000000001</v>
      </c>
      <c r="M61" s="350">
        <f t="shared" si="45"/>
        <v>10600.24</v>
      </c>
      <c r="N61" s="284">
        <v>700</v>
      </c>
      <c r="O61" s="273" t="s">
        <v>535</v>
      </c>
      <c r="P61" s="296">
        <v>45036</v>
      </c>
      <c r="Q61" s="319"/>
      <c r="R61" s="54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320"/>
      <c r="AG61" s="321"/>
      <c r="AH61" s="319"/>
      <c r="AI61" s="319"/>
      <c r="AJ61" s="320"/>
      <c r="AK61" s="320"/>
      <c r="AL61" s="320"/>
    </row>
    <row r="62" spans="1:38" ht="12.75" customHeight="1">
      <c r="A62" s="256">
        <v>9</v>
      </c>
      <c r="B62" s="312">
        <v>45035</v>
      </c>
      <c r="C62" s="313"/>
      <c r="D62" s="313" t="s">
        <v>934</v>
      </c>
      <c r="E62" s="256" t="s">
        <v>537</v>
      </c>
      <c r="F62" s="256" t="s">
        <v>996</v>
      </c>
      <c r="G62" s="256">
        <v>1495</v>
      </c>
      <c r="H62" s="314"/>
      <c r="I62" s="314" t="s">
        <v>997</v>
      </c>
      <c r="J62" s="315" t="s">
        <v>538</v>
      </c>
      <c r="K62" s="316"/>
      <c r="L62" s="317"/>
      <c r="M62" s="318"/>
      <c r="N62" s="316"/>
      <c r="O62" s="314"/>
      <c r="P62" s="257"/>
      <c r="Q62" s="319"/>
      <c r="R62" s="54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320"/>
      <c r="AG62" s="321"/>
      <c r="AH62" s="319"/>
      <c r="AI62" s="319"/>
      <c r="AJ62" s="320"/>
      <c r="AK62" s="320"/>
      <c r="AL62" s="320"/>
    </row>
    <row r="63" spans="1:38" ht="12.75" customHeight="1">
      <c r="A63" s="256"/>
      <c r="B63" s="312"/>
      <c r="C63" s="313"/>
      <c r="D63" s="313"/>
      <c r="E63" s="256"/>
      <c r="F63" s="256"/>
      <c r="G63" s="256"/>
      <c r="H63" s="314"/>
      <c r="I63" s="314"/>
      <c r="J63" s="315"/>
      <c r="K63" s="316"/>
      <c r="L63" s="317"/>
      <c r="M63" s="318"/>
      <c r="N63" s="316"/>
      <c r="O63" s="314"/>
      <c r="P63" s="257"/>
      <c r="Q63" s="319"/>
      <c r="R63" s="54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320"/>
      <c r="AG63" s="321"/>
      <c r="AH63" s="319"/>
      <c r="AI63" s="319"/>
      <c r="AJ63" s="320"/>
      <c r="AK63" s="320"/>
      <c r="AL63" s="320"/>
    </row>
    <row r="64" spans="1:38" ht="12.75" customHeight="1">
      <c r="A64" s="256"/>
      <c r="B64" s="312"/>
      <c r="C64" s="313"/>
      <c r="D64" s="313"/>
      <c r="E64" s="256"/>
      <c r="F64" s="256"/>
      <c r="G64" s="256"/>
      <c r="H64" s="314"/>
      <c r="I64" s="314"/>
      <c r="J64" s="315"/>
      <c r="K64" s="316"/>
      <c r="L64" s="317"/>
      <c r="M64" s="318"/>
      <c r="N64" s="316"/>
      <c r="O64" s="314"/>
      <c r="P64" s="257"/>
      <c r="Q64" s="319"/>
      <c r="R64" s="54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320"/>
      <c r="AG64" s="321"/>
      <c r="AH64" s="319"/>
      <c r="AI64" s="319"/>
      <c r="AJ64" s="320"/>
      <c r="AK64" s="320"/>
      <c r="AL64" s="320"/>
    </row>
    <row r="65" spans="1:38" ht="12.75" customHeight="1">
      <c r="A65" s="256"/>
      <c r="B65" s="312"/>
      <c r="C65" s="313"/>
      <c r="D65" s="313"/>
      <c r="E65" s="256"/>
      <c r="F65" s="256"/>
      <c r="G65" s="256"/>
      <c r="H65" s="314"/>
      <c r="I65" s="314"/>
      <c r="J65" s="315"/>
      <c r="K65" s="316"/>
      <c r="L65" s="317"/>
      <c r="M65" s="318"/>
      <c r="N65" s="316"/>
      <c r="O65" s="314"/>
      <c r="P65" s="257"/>
      <c r="Q65" s="319"/>
      <c r="R65" s="54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320"/>
      <c r="AG65" s="321"/>
      <c r="AH65" s="319"/>
      <c r="AI65" s="319"/>
      <c r="AJ65" s="320"/>
      <c r="AK65" s="320"/>
      <c r="AL65" s="320"/>
    </row>
    <row r="66" spans="1:38" ht="12.75" customHeight="1">
      <c r="A66" s="256"/>
      <c r="B66" s="312"/>
      <c r="C66" s="313"/>
      <c r="D66" s="313"/>
      <c r="E66" s="256"/>
      <c r="F66" s="256"/>
      <c r="G66" s="256"/>
      <c r="H66" s="314"/>
      <c r="I66" s="314"/>
      <c r="J66" s="315"/>
      <c r="K66" s="316"/>
      <c r="L66" s="317"/>
      <c r="M66" s="318"/>
      <c r="N66" s="316"/>
      <c r="O66" s="314"/>
      <c r="P66" s="257"/>
      <c r="Q66" s="319"/>
      <c r="R66" s="54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320"/>
      <c r="AG66" s="321"/>
      <c r="AH66" s="319"/>
      <c r="AI66" s="319"/>
      <c r="AJ66" s="320"/>
      <c r="AK66" s="320"/>
      <c r="AL66" s="320"/>
    </row>
    <row r="67" spans="1:38" s="198" customFormat="1" ht="12.75" customHeight="1">
      <c r="A67" s="320"/>
      <c r="B67" s="345"/>
      <c r="C67" s="200"/>
      <c r="D67" s="200"/>
      <c r="E67" s="229"/>
      <c r="F67" s="229"/>
      <c r="G67" s="229"/>
      <c r="H67" s="346"/>
      <c r="I67" s="346"/>
      <c r="J67" s="347"/>
      <c r="K67" s="200"/>
      <c r="L67" s="229"/>
      <c r="M67" s="229"/>
      <c r="N67" s="229"/>
      <c r="O67" s="346"/>
      <c r="P67" s="346"/>
      <c r="Q67" s="200"/>
      <c r="R67" s="203"/>
      <c r="S67" s="197"/>
      <c r="T67" s="197"/>
      <c r="U67" s="197"/>
      <c r="V67" s="197"/>
      <c r="W67" s="197"/>
      <c r="X67" s="197"/>
      <c r="Y67" s="197"/>
      <c r="Z67" s="197"/>
      <c r="AA67" s="197"/>
      <c r="AB67" s="197"/>
      <c r="AC67" s="197"/>
      <c r="AD67" s="197"/>
      <c r="AE67" s="197"/>
      <c r="AF67" s="229"/>
      <c r="AG67" s="228"/>
      <c r="AH67" s="200"/>
      <c r="AI67" s="200"/>
      <c r="AJ67" s="229"/>
      <c r="AK67" s="229"/>
      <c r="AL67" s="229"/>
    </row>
    <row r="68" spans="1:38" ht="38.25" customHeight="1">
      <c r="A68" s="137" t="s">
        <v>557</v>
      </c>
      <c r="B68" s="137"/>
      <c r="C68" s="137"/>
      <c r="D68" s="137"/>
      <c r="E68" s="138"/>
      <c r="F68" s="102"/>
      <c r="G68" s="102"/>
      <c r="H68" s="102"/>
      <c r="I68" s="102"/>
      <c r="J68" s="1"/>
      <c r="K68" s="6"/>
      <c r="L68" s="6"/>
      <c r="M68" s="6"/>
      <c r="N68" s="1"/>
      <c r="O68" s="1"/>
      <c r="P68" s="41"/>
      <c r="Q68" s="41"/>
      <c r="R68" s="6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41"/>
      <c r="AG68" s="41"/>
      <c r="AH68" s="41"/>
      <c r="AI68" s="41"/>
      <c r="AJ68" s="41"/>
      <c r="AK68" s="41"/>
      <c r="AL68" s="41"/>
    </row>
    <row r="69" spans="1:38" ht="38.25">
      <c r="A69" s="94" t="s">
        <v>16</v>
      </c>
      <c r="B69" s="94" t="s">
        <v>512</v>
      </c>
      <c r="C69" s="94"/>
      <c r="D69" s="95" t="s">
        <v>523</v>
      </c>
      <c r="E69" s="94" t="s">
        <v>524</v>
      </c>
      <c r="F69" s="94" t="s">
        <v>525</v>
      </c>
      <c r="G69" s="94" t="s">
        <v>545</v>
      </c>
      <c r="H69" s="94" t="s">
        <v>527</v>
      </c>
      <c r="I69" s="94" t="s">
        <v>528</v>
      </c>
      <c r="J69" s="93" t="s">
        <v>529</v>
      </c>
      <c r="K69" s="93" t="s">
        <v>558</v>
      </c>
      <c r="L69" s="96" t="s">
        <v>531</v>
      </c>
      <c r="M69" s="136" t="s">
        <v>554</v>
      </c>
      <c r="N69" s="94" t="s">
        <v>555</v>
      </c>
      <c r="O69" s="94" t="s">
        <v>533</v>
      </c>
      <c r="P69" s="95" t="s">
        <v>534</v>
      </c>
      <c r="Q69" s="41"/>
      <c r="R69" s="6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41"/>
      <c r="AG69" s="41"/>
      <c r="AH69" s="41"/>
      <c r="AI69" s="41"/>
      <c r="AJ69" s="41"/>
      <c r="AK69" s="41"/>
      <c r="AL69" s="41"/>
    </row>
    <row r="70" spans="1:38" s="198" customFormat="1" ht="15" customHeight="1">
      <c r="A70" s="287">
        <v>1</v>
      </c>
      <c r="B70" s="274">
        <v>45012</v>
      </c>
      <c r="C70" s="285"/>
      <c r="D70" s="322" t="s">
        <v>890</v>
      </c>
      <c r="E70" s="275" t="s">
        <v>537</v>
      </c>
      <c r="F70" s="275">
        <v>128</v>
      </c>
      <c r="G70" s="275">
        <v>78</v>
      </c>
      <c r="H70" s="284">
        <v>151</v>
      </c>
      <c r="I70" s="305" t="s">
        <v>876</v>
      </c>
      <c r="J70" s="273" t="s">
        <v>875</v>
      </c>
      <c r="K70" s="281">
        <f>H70-F70</f>
        <v>23</v>
      </c>
      <c r="L70" s="282">
        <v>100</v>
      </c>
      <c r="M70" s="283">
        <f t="shared" ref="M70" si="46">(K70*N70)-100</f>
        <v>2200</v>
      </c>
      <c r="N70" s="281">
        <v>100</v>
      </c>
      <c r="O70" s="273" t="s">
        <v>535</v>
      </c>
      <c r="P70" s="274">
        <v>45019</v>
      </c>
      <c r="Q70" s="197"/>
      <c r="R70" s="203" t="s">
        <v>799</v>
      </c>
      <c r="S70" s="197"/>
      <c r="T70" s="197"/>
      <c r="U70" s="197"/>
      <c r="V70" s="197"/>
      <c r="W70" s="197"/>
      <c r="X70" s="203"/>
      <c r="Y70" s="197"/>
      <c r="Z70" s="197"/>
      <c r="AA70" s="197"/>
      <c r="AB70" s="197"/>
      <c r="AC70" s="197"/>
      <c r="AD70" s="203"/>
      <c r="AE70" s="197"/>
      <c r="AF70" s="197"/>
      <c r="AG70" s="197"/>
      <c r="AH70" s="197"/>
      <c r="AI70" s="197"/>
      <c r="AJ70" s="203"/>
      <c r="AK70" s="197"/>
      <c r="AL70" s="197"/>
    </row>
    <row r="71" spans="1:38" s="198" customFormat="1" ht="15.6" customHeight="1">
      <c r="A71" s="287">
        <v>2</v>
      </c>
      <c r="B71" s="274">
        <v>45021</v>
      </c>
      <c r="C71" s="285"/>
      <c r="D71" s="322" t="s">
        <v>940</v>
      </c>
      <c r="E71" s="275" t="s">
        <v>899</v>
      </c>
      <c r="F71" s="275">
        <v>55</v>
      </c>
      <c r="G71" s="275">
        <v>115</v>
      </c>
      <c r="H71" s="284">
        <v>35</v>
      </c>
      <c r="I71" s="305">
        <v>0.1</v>
      </c>
      <c r="J71" s="273" t="s">
        <v>941</v>
      </c>
      <c r="K71" s="281">
        <f>F71-H71</f>
        <v>20</v>
      </c>
      <c r="L71" s="282">
        <v>100</v>
      </c>
      <c r="M71" s="283">
        <f t="shared" ref="M71" si="47">(K71*N71)-100</f>
        <v>1900</v>
      </c>
      <c r="N71" s="281">
        <v>100</v>
      </c>
      <c r="O71" s="273" t="s">
        <v>535</v>
      </c>
      <c r="P71" s="274">
        <v>45028</v>
      </c>
      <c r="Q71" s="197"/>
      <c r="R71" s="203" t="s">
        <v>536</v>
      </c>
      <c r="S71" s="197"/>
      <c r="T71" s="197"/>
      <c r="U71" s="197"/>
      <c r="V71" s="197"/>
      <c r="W71" s="197"/>
      <c r="X71" s="203"/>
      <c r="Y71" s="197"/>
      <c r="Z71" s="197"/>
      <c r="AA71" s="197"/>
      <c r="AB71" s="197"/>
      <c r="AC71" s="197"/>
      <c r="AD71" s="203"/>
      <c r="AE71" s="197"/>
      <c r="AF71" s="197"/>
      <c r="AG71" s="197"/>
      <c r="AH71" s="197"/>
      <c r="AI71" s="197"/>
      <c r="AJ71" s="203"/>
      <c r="AK71" s="197"/>
      <c r="AL71" s="197"/>
    </row>
    <row r="72" spans="1:38" s="198" customFormat="1" ht="15.6" customHeight="1">
      <c r="A72" s="287">
        <v>3</v>
      </c>
      <c r="B72" s="274">
        <v>45021</v>
      </c>
      <c r="C72" s="285"/>
      <c r="D72" s="322" t="s">
        <v>900</v>
      </c>
      <c r="E72" s="275" t="s">
        <v>899</v>
      </c>
      <c r="F72" s="275">
        <v>50</v>
      </c>
      <c r="G72" s="275">
        <v>85</v>
      </c>
      <c r="H72" s="284">
        <v>30</v>
      </c>
      <c r="I72" s="305">
        <v>0.1</v>
      </c>
      <c r="J72" s="273" t="s">
        <v>941</v>
      </c>
      <c r="K72" s="281">
        <f>F72-H72</f>
        <v>20</v>
      </c>
      <c r="L72" s="282">
        <v>100</v>
      </c>
      <c r="M72" s="283">
        <f t="shared" ref="M72" si="48">(K72*N72)-100</f>
        <v>900</v>
      </c>
      <c r="N72" s="281">
        <v>50</v>
      </c>
      <c r="O72" s="273" t="s">
        <v>535</v>
      </c>
      <c r="P72" s="274">
        <v>45033</v>
      </c>
      <c r="Q72" s="197"/>
      <c r="R72" s="203" t="s">
        <v>536</v>
      </c>
      <c r="S72" s="197"/>
      <c r="T72" s="197"/>
      <c r="U72" s="197"/>
      <c r="V72" s="197"/>
      <c r="W72" s="197"/>
      <c r="X72" s="203"/>
      <c r="Y72" s="197"/>
      <c r="Z72" s="197"/>
      <c r="AA72" s="197"/>
      <c r="AB72" s="197"/>
      <c r="AC72" s="197"/>
      <c r="AD72" s="203"/>
      <c r="AE72" s="197"/>
      <c r="AF72" s="197"/>
      <c r="AG72" s="197"/>
      <c r="AH72" s="197"/>
      <c r="AI72" s="197"/>
      <c r="AJ72" s="203"/>
      <c r="AK72" s="197"/>
      <c r="AL72" s="197"/>
    </row>
    <row r="73" spans="1:38" s="198" customFormat="1" ht="15.6" customHeight="1">
      <c r="A73" s="336">
        <v>4</v>
      </c>
      <c r="B73" s="337">
        <v>45021</v>
      </c>
      <c r="C73" s="338"/>
      <c r="D73" s="339" t="s">
        <v>901</v>
      </c>
      <c r="E73" s="297" t="s">
        <v>537</v>
      </c>
      <c r="F73" s="297">
        <v>40</v>
      </c>
      <c r="G73" s="297">
        <v>15</v>
      </c>
      <c r="H73" s="340">
        <v>16</v>
      </c>
      <c r="I73" s="341" t="s">
        <v>902</v>
      </c>
      <c r="J73" s="298" t="s">
        <v>908</v>
      </c>
      <c r="K73" s="342">
        <f t="shared" ref="K73:K74" si="49">H73-F73</f>
        <v>-24</v>
      </c>
      <c r="L73" s="343">
        <v>100</v>
      </c>
      <c r="M73" s="344">
        <f t="shared" ref="M73:M75" si="50">(K73*N73)-100</f>
        <v>-1300</v>
      </c>
      <c r="N73" s="342">
        <v>50</v>
      </c>
      <c r="O73" s="298" t="s">
        <v>547</v>
      </c>
      <c r="P73" s="337">
        <v>45022</v>
      </c>
      <c r="Q73" s="197"/>
      <c r="R73" s="203" t="s">
        <v>536</v>
      </c>
      <c r="S73" s="197"/>
      <c r="T73" s="197"/>
      <c r="U73" s="197"/>
      <c r="V73" s="197"/>
      <c r="W73" s="197"/>
      <c r="X73" s="203"/>
      <c r="Y73" s="197"/>
      <c r="Z73" s="197"/>
      <c r="AA73" s="197"/>
      <c r="AB73" s="197"/>
      <c r="AC73" s="197"/>
      <c r="AD73" s="203"/>
      <c r="AE73" s="197"/>
      <c r="AF73" s="197"/>
      <c r="AG73" s="197"/>
      <c r="AH73" s="197"/>
      <c r="AI73" s="197"/>
      <c r="AJ73" s="203"/>
      <c r="AK73" s="197"/>
      <c r="AL73" s="197"/>
    </row>
    <row r="74" spans="1:38" s="198" customFormat="1" ht="15.6" customHeight="1">
      <c r="A74" s="336">
        <v>5</v>
      </c>
      <c r="B74" s="337">
        <v>45021</v>
      </c>
      <c r="C74" s="338"/>
      <c r="D74" s="339" t="s">
        <v>903</v>
      </c>
      <c r="E74" s="297" t="s">
        <v>537</v>
      </c>
      <c r="F74" s="297">
        <v>150</v>
      </c>
      <c r="G74" s="297">
        <v>35</v>
      </c>
      <c r="H74" s="340">
        <v>39</v>
      </c>
      <c r="I74" s="341" t="s">
        <v>904</v>
      </c>
      <c r="J74" s="298" t="s">
        <v>909</v>
      </c>
      <c r="K74" s="342">
        <f t="shared" si="49"/>
        <v>-111</v>
      </c>
      <c r="L74" s="343">
        <v>100</v>
      </c>
      <c r="M74" s="344">
        <f t="shared" si="50"/>
        <v>-2875</v>
      </c>
      <c r="N74" s="342">
        <v>25</v>
      </c>
      <c r="O74" s="298" t="s">
        <v>547</v>
      </c>
      <c r="P74" s="337">
        <v>45022</v>
      </c>
      <c r="Q74" s="197"/>
      <c r="R74" s="203" t="s">
        <v>799</v>
      </c>
      <c r="S74" s="197"/>
      <c r="T74" s="197"/>
      <c r="U74" s="197"/>
      <c r="V74" s="197"/>
      <c r="W74" s="197"/>
      <c r="X74" s="203"/>
      <c r="Y74" s="197"/>
      <c r="Z74" s="197"/>
      <c r="AA74" s="197"/>
      <c r="AB74" s="197"/>
      <c r="AC74" s="197"/>
      <c r="AD74" s="203"/>
      <c r="AE74" s="197"/>
      <c r="AF74" s="197"/>
      <c r="AG74" s="197"/>
      <c r="AH74" s="197"/>
      <c r="AI74" s="197"/>
      <c r="AJ74" s="203"/>
      <c r="AK74" s="197"/>
      <c r="AL74" s="197"/>
    </row>
    <row r="75" spans="1:38" s="198" customFormat="1" ht="15.6" customHeight="1">
      <c r="A75" s="287">
        <v>6</v>
      </c>
      <c r="B75" s="325">
        <v>45022</v>
      </c>
      <c r="C75" s="285"/>
      <c r="D75" s="322" t="s">
        <v>913</v>
      </c>
      <c r="E75" s="275" t="s">
        <v>537</v>
      </c>
      <c r="F75" s="275">
        <v>28.5</v>
      </c>
      <c r="G75" s="275">
        <v>10</v>
      </c>
      <c r="H75" s="284">
        <v>36</v>
      </c>
      <c r="I75" s="305" t="s">
        <v>914</v>
      </c>
      <c r="J75" s="273" t="s">
        <v>982</v>
      </c>
      <c r="K75" s="281">
        <f>H75-F75</f>
        <v>7.5</v>
      </c>
      <c r="L75" s="282">
        <v>100</v>
      </c>
      <c r="M75" s="283">
        <f t="shared" si="50"/>
        <v>1962.5</v>
      </c>
      <c r="N75" s="281">
        <v>275</v>
      </c>
      <c r="O75" s="273" t="s">
        <v>535</v>
      </c>
      <c r="P75" s="274">
        <v>45035</v>
      </c>
      <c r="Q75" s="197"/>
      <c r="R75" s="203" t="s">
        <v>799</v>
      </c>
      <c r="S75" s="197"/>
      <c r="T75" s="197"/>
      <c r="U75" s="197"/>
      <c r="V75" s="197"/>
      <c r="W75" s="197"/>
      <c r="X75" s="203"/>
      <c r="Y75" s="197"/>
      <c r="Z75" s="197"/>
      <c r="AA75" s="197"/>
      <c r="AB75" s="197"/>
      <c r="AC75" s="197"/>
      <c r="AD75" s="203"/>
      <c r="AE75" s="197"/>
      <c r="AF75" s="197"/>
      <c r="AG75" s="197"/>
      <c r="AH75" s="197"/>
      <c r="AI75" s="197"/>
      <c r="AJ75" s="203"/>
      <c r="AK75" s="197"/>
      <c r="AL75" s="197"/>
    </row>
    <row r="76" spans="1:38" s="198" customFormat="1" ht="15.6" customHeight="1">
      <c r="A76" s="336">
        <v>7</v>
      </c>
      <c r="B76" s="348">
        <v>45027</v>
      </c>
      <c r="C76" s="338"/>
      <c r="D76" s="339" t="s">
        <v>932</v>
      </c>
      <c r="E76" s="297" t="s">
        <v>537</v>
      </c>
      <c r="F76" s="297">
        <v>135</v>
      </c>
      <c r="G76" s="297">
        <v>35</v>
      </c>
      <c r="H76" s="340">
        <v>35</v>
      </c>
      <c r="I76" s="341" t="s">
        <v>933</v>
      </c>
      <c r="J76" s="298" t="s">
        <v>980</v>
      </c>
      <c r="K76" s="342">
        <f t="shared" ref="K76" si="51">H76-F76</f>
        <v>-100</v>
      </c>
      <c r="L76" s="343">
        <v>100</v>
      </c>
      <c r="M76" s="344">
        <f t="shared" ref="M76:M77" si="52">(K76*N76)-100</f>
        <v>-2600</v>
      </c>
      <c r="N76" s="342">
        <v>25</v>
      </c>
      <c r="O76" s="298" t="s">
        <v>547</v>
      </c>
      <c r="P76" s="337">
        <v>45028</v>
      </c>
      <c r="Q76" s="197"/>
      <c r="R76" s="203" t="s">
        <v>536</v>
      </c>
      <c r="S76" s="197"/>
      <c r="T76" s="197"/>
      <c r="U76" s="197"/>
      <c r="V76" s="197"/>
      <c r="W76" s="197"/>
      <c r="X76" s="203"/>
      <c r="Y76" s="197"/>
      <c r="Z76" s="197"/>
      <c r="AA76" s="197"/>
      <c r="AB76" s="197"/>
      <c r="AC76" s="197"/>
      <c r="AD76" s="203"/>
      <c r="AE76" s="197"/>
      <c r="AF76" s="197"/>
      <c r="AG76" s="197"/>
      <c r="AH76" s="197"/>
      <c r="AI76" s="197"/>
      <c r="AJ76" s="203"/>
      <c r="AK76" s="197"/>
      <c r="AL76" s="197"/>
    </row>
    <row r="77" spans="1:38" s="198" customFormat="1" ht="15.6" customHeight="1">
      <c r="A77" s="336">
        <v>8</v>
      </c>
      <c r="B77" s="348">
        <v>45028</v>
      </c>
      <c r="C77" s="338"/>
      <c r="D77" s="339" t="s">
        <v>946</v>
      </c>
      <c r="E77" s="297" t="s">
        <v>537</v>
      </c>
      <c r="F77" s="297">
        <v>7</v>
      </c>
      <c r="G77" s="297">
        <v>1.9</v>
      </c>
      <c r="H77" s="340">
        <v>1.9</v>
      </c>
      <c r="I77" s="341" t="s">
        <v>947</v>
      </c>
      <c r="J77" s="298" t="s">
        <v>983</v>
      </c>
      <c r="K77" s="342">
        <f>H77-F77</f>
        <v>-5.0999999999999996</v>
      </c>
      <c r="L77" s="343">
        <v>100</v>
      </c>
      <c r="M77" s="344">
        <f t="shared" si="52"/>
        <v>-4690</v>
      </c>
      <c r="N77" s="342">
        <v>900</v>
      </c>
      <c r="O77" s="298" t="s">
        <v>547</v>
      </c>
      <c r="P77" s="337">
        <v>45029</v>
      </c>
      <c r="Q77" s="197"/>
      <c r="R77" s="203" t="s">
        <v>536</v>
      </c>
      <c r="S77" s="197"/>
      <c r="T77" s="197"/>
      <c r="U77" s="197"/>
      <c r="V77" s="197"/>
      <c r="W77" s="197"/>
      <c r="X77" s="203"/>
      <c r="Y77" s="197"/>
      <c r="Z77" s="197"/>
      <c r="AA77" s="197"/>
      <c r="AB77" s="197"/>
      <c r="AC77" s="197"/>
      <c r="AD77" s="203"/>
      <c r="AE77" s="197"/>
      <c r="AF77" s="197"/>
      <c r="AG77" s="197"/>
      <c r="AH77" s="197"/>
      <c r="AI77" s="197"/>
      <c r="AJ77" s="203"/>
      <c r="AK77" s="197"/>
      <c r="AL77" s="197"/>
    </row>
    <row r="78" spans="1:38" s="198" customFormat="1" ht="15.6" customHeight="1">
      <c r="A78" s="287">
        <v>9</v>
      </c>
      <c r="B78" s="325">
        <v>45029</v>
      </c>
      <c r="C78" s="285"/>
      <c r="D78" s="322" t="s">
        <v>950</v>
      </c>
      <c r="E78" s="275" t="s">
        <v>537</v>
      </c>
      <c r="F78" s="275">
        <v>97.5</v>
      </c>
      <c r="G78" s="275">
        <v>48</v>
      </c>
      <c r="H78" s="284">
        <v>122</v>
      </c>
      <c r="I78" s="305" t="s">
        <v>951</v>
      </c>
      <c r="J78" s="273" t="s">
        <v>952</v>
      </c>
      <c r="K78" s="281">
        <f>H78-F78</f>
        <v>24.5</v>
      </c>
      <c r="L78" s="282">
        <v>100</v>
      </c>
      <c r="M78" s="283">
        <f t="shared" ref="M78" si="53">(K78*N78)-100</f>
        <v>2350</v>
      </c>
      <c r="N78" s="281">
        <v>100</v>
      </c>
      <c r="O78" s="273" t="s">
        <v>535</v>
      </c>
      <c r="P78" s="274">
        <v>45029</v>
      </c>
      <c r="Q78" s="197"/>
      <c r="R78" s="203" t="s">
        <v>799</v>
      </c>
      <c r="S78" s="197"/>
      <c r="T78" s="197"/>
      <c r="U78" s="197"/>
      <c r="V78" s="197"/>
      <c r="W78" s="197"/>
      <c r="X78" s="203"/>
      <c r="Y78" s="197"/>
      <c r="Z78" s="197"/>
      <c r="AA78" s="197"/>
      <c r="AB78" s="197"/>
      <c r="AC78" s="197"/>
      <c r="AD78" s="203"/>
      <c r="AE78" s="197"/>
      <c r="AF78" s="197"/>
      <c r="AG78" s="197"/>
      <c r="AH78" s="197"/>
      <c r="AI78" s="197"/>
      <c r="AJ78" s="203"/>
      <c r="AK78" s="197"/>
      <c r="AL78" s="197"/>
    </row>
    <row r="79" spans="1:38" s="198" customFormat="1" ht="15.6" customHeight="1">
      <c r="A79" s="287">
        <v>10</v>
      </c>
      <c r="B79" s="325">
        <v>45033</v>
      </c>
      <c r="C79" s="285"/>
      <c r="D79" s="322" t="s">
        <v>950</v>
      </c>
      <c r="E79" s="275" t="s">
        <v>537</v>
      </c>
      <c r="F79" s="275">
        <v>116</v>
      </c>
      <c r="G79" s="275">
        <v>65</v>
      </c>
      <c r="H79" s="284">
        <v>139</v>
      </c>
      <c r="I79" s="305" t="s">
        <v>954</v>
      </c>
      <c r="J79" s="273" t="s">
        <v>875</v>
      </c>
      <c r="K79" s="281">
        <f>H79-F79</f>
        <v>23</v>
      </c>
      <c r="L79" s="282">
        <v>100</v>
      </c>
      <c r="M79" s="283">
        <f t="shared" ref="M79" si="54">(K79*N79)-100</f>
        <v>2200</v>
      </c>
      <c r="N79" s="281">
        <v>100</v>
      </c>
      <c r="O79" s="273" t="s">
        <v>535</v>
      </c>
      <c r="P79" s="274">
        <v>45034</v>
      </c>
      <c r="Q79" s="197"/>
      <c r="R79" s="203" t="s">
        <v>799</v>
      </c>
      <c r="S79" s="197"/>
      <c r="T79" s="197"/>
      <c r="U79" s="197"/>
      <c r="V79" s="197"/>
      <c r="W79" s="197"/>
      <c r="X79" s="203"/>
      <c r="Y79" s="197"/>
      <c r="Z79" s="197"/>
      <c r="AA79" s="197"/>
      <c r="AB79" s="197"/>
      <c r="AC79" s="197"/>
      <c r="AD79" s="203"/>
      <c r="AE79" s="197"/>
      <c r="AF79" s="197"/>
      <c r="AG79" s="197"/>
      <c r="AH79" s="197"/>
      <c r="AI79" s="197"/>
      <c r="AJ79" s="203"/>
      <c r="AK79" s="197"/>
      <c r="AL79" s="197"/>
    </row>
    <row r="80" spans="1:38" s="198" customFormat="1" ht="15.6" customHeight="1">
      <c r="A80" s="388">
        <v>11</v>
      </c>
      <c r="B80" s="386">
        <v>45033</v>
      </c>
      <c r="C80" s="234"/>
      <c r="D80" s="333" t="s">
        <v>955</v>
      </c>
      <c r="E80" s="201" t="s">
        <v>537</v>
      </c>
      <c r="F80" s="201" t="s">
        <v>956</v>
      </c>
      <c r="G80" s="201"/>
      <c r="H80" s="202"/>
      <c r="I80" s="217"/>
      <c r="J80" s="390" t="s">
        <v>538</v>
      </c>
      <c r="K80" s="255"/>
      <c r="L80" s="334"/>
      <c r="M80" s="335"/>
      <c r="N80" s="255"/>
      <c r="O80" s="225"/>
      <c r="P80" s="199"/>
      <c r="Q80" s="197"/>
      <c r="R80" s="203" t="s">
        <v>536</v>
      </c>
      <c r="S80" s="197"/>
      <c r="T80" s="197"/>
      <c r="U80" s="197"/>
      <c r="V80" s="197"/>
      <c r="W80" s="197"/>
      <c r="X80" s="203"/>
      <c r="Y80" s="197"/>
      <c r="Z80" s="197"/>
      <c r="AA80" s="197"/>
      <c r="AB80" s="197"/>
      <c r="AC80" s="197"/>
      <c r="AD80" s="203"/>
      <c r="AE80" s="197"/>
      <c r="AF80" s="197"/>
      <c r="AG80" s="197"/>
      <c r="AH80" s="197"/>
      <c r="AI80" s="197"/>
      <c r="AJ80" s="203"/>
      <c r="AK80" s="197"/>
      <c r="AL80" s="197"/>
    </row>
    <row r="81" spans="1:38" s="198" customFormat="1" ht="15.6" customHeight="1">
      <c r="A81" s="389"/>
      <c r="B81" s="387"/>
      <c r="C81" s="234"/>
      <c r="D81" s="333" t="s">
        <v>957</v>
      </c>
      <c r="E81" s="201" t="s">
        <v>537</v>
      </c>
      <c r="F81" s="201">
        <v>105</v>
      </c>
      <c r="G81" s="201"/>
      <c r="H81" s="202"/>
      <c r="I81" s="217"/>
      <c r="J81" s="391"/>
      <c r="K81" s="255"/>
      <c r="L81" s="334"/>
      <c r="M81" s="335"/>
      <c r="N81" s="255"/>
      <c r="O81" s="225"/>
      <c r="P81" s="199"/>
      <c r="Q81" s="197"/>
      <c r="R81" s="203"/>
      <c r="S81" s="197"/>
      <c r="T81" s="197"/>
      <c r="U81" s="197"/>
      <c r="V81" s="197"/>
      <c r="W81" s="197"/>
      <c r="X81" s="203"/>
      <c r="Y81" s="197"/>
      <c r="Z81" s="197"/>
      <c r="AA81" s="197"/>
      <c r="AB81" s="197"/>
      <c r="AC81" s="197"/>
      <c r="AD81" s="203"/>
      <c r="AE81" s="197"/>
      <c r="AF81" s="197"/>
      <c r="AG81" s="197"/>
      <c r="AH81" s="197"/>
      <c r="AI81" s="197"/>
      <c r="AJ81" s="203"/>
      <c r="AK81" s="197"/>
      <c r="AL81" s="197"/>
    </row>
    <row r="82" spans="1:38" s="198" customFormat="1" ht="15.6" customHeight="1">
      <c r="A82" s="358">
        <v>12</v>
      </c>
      <c r="B82" s="357">
        <v>45035</v>
      </c>
      <c r="C82" s="234"/>
      <c r="D82" s="333" t="s">
        <v>984</v>
      </c>
      <c r="E82" s="201" t="s">
        <v>537</v>
      </c>
      <c r="F82" s="201" t="s">
        <v>985</v>
      </c>
      <c r="G82" s="201">
        <v>4.5</v>
      </c>
      <c r="H82" s="202"/>
      <c r="I82" s="217" t="s">
        <v>986</v>
      </c>
      <c r="J82" s="245" t="s">
        <v>538</v>
      </c>
      <c r="K82" s="255"/>
      <c r="L82" s="334"/>
      <c r="M82" s="335"/>
      <c r="N82" s="255"/>
      <c r="O82" s="225"/>
      <c r="P82" s="199"/>
      <c r="Q82" s="197"/>
      <c r="R82" s="203"/>
      <c r="S82" s="197"/>
      <c r="T82" s="197"/>
      <c r="U82" s="197"/>
      <c r="V82" s="197"/>
      <c r="W82" s="197"/>
      <c r="X82" s="203"/>
      <c r="Y82" s="197"/>
      <c r="Z82" s="197"/>
      <c r="AA82" s="197"/>
      <c r="AB82" s="197"/>
      <c r="AC82" s="197"/>
      <c r="AD82" s="203"/>
      <c r="AE82" s="197"/>
      <c r="AF82" s="197"/>
      <c r="AG82" s="197"/>
      <c r="AH82" s="197"/>
      <c r="AI82" s="197"/>
      <c r="AJ82" s="203"/>
      <c r="AK82" s="197"/>
      <c r="AL82" s="197"/>
    </row>
    <row r="83" spans="1:38" s="198" customFormat="1" ht="15.6" customHeight="1">
      <c r="A83" s="358">
        <v>13</v>
      </c>
      <c r="B83" s="357">
        <v>45035</v>
      </c>
      <c r="C83" s="234"/>
      <c r="D83" s="333" t="s">
        <v>987</v>
      </c>
      <c r="E83" s="201" t="s">
        <v>537</v>
      </c>
      <c r="F83" s="201" t="s">
        <v>988</v>
      </c>
      <c r="G83" s="201">
        <v>60</v>
      </c>
      <c r="H83" s="202"/>
      <c r="I83" s="217" t="s">
        <v>954</v>
      </c>
      <c r="J83" s="245" t="s">
        <v>538</v>
      </c>
      <c r="K83" s="255"/>
      <c r="L83" s="334"/>
      <c r="M83" s="335"/>
      <c r="N83" s="255"/>
      <c r="O83" s="225"/>
      <c r="P83" s="199"/>
      <c r="Q83" s="197"/>
      <c r="R83" s="203"/>
      <c r="S83" s="197"/>
      <c r="T83" s="197"/>
      <c r="U83" s="197"/>
      <c r="V83" s="197"/>
      <c r="W83" s="197"/>
      <c r="X83" s="203"/>
      <c r="Y83" s="197"/>
      <c r="Z83" s="197"/>
      <c r="AA83" s="197"/>
      <c r="AB83" s="197"/>
      <c r="AC83" s="197"/>
      <c r="AD83" s="203"/>
      <c r="AE83" s="197"/>
      <c r="AF83" s="197"/>
      <c r="AG83" s="197"/>
      <c r="AH83" s="197"/>
      <c r="AI83" s="197"/>
      <c r="AJ83" s="203"/>
      <c r="AK83" s="197"/>
      <c r="AL83" s="197"/>
    </row>
    <row r="84" spans="1:38" s="198" customFormat="1" ht="15.6" customHeight="1">
      <c r="A84" s="358">
        <v>14</v>
      </c>
      <c r="B84" s="357">
        <v>45035</v>
      </c>
      <c r="C84" s="234"/>
      <c r="D84" s="333" t="s">
        <v>992</v>
      </c>
      <c r="E84" s="201" t="s">
        <v>537</v>
      </c>
      <c r="F84" s="201" t="s">
        <v>993</v>
      </c>
      <c r="G84" s="201">
        <v>10</v>
      </c>
      <c r="H84" s="202"/>
      <c r="I84" s="217" t="s">
        <v>994</v>
      </c>
      <c r="J84" s="245" t="s">
        <v>538</v>
      </c>
      <c r="K84" s="255"/>
      <c r="L84" s="334"/>
      <c r="M84" s="335"/>
      <c r="N84" s="255"/>
      <c r="O84" s="225"/>
      <c r="P84" s="199"/>
      <c r="Q84" s="197"/>
      <c r="R84" s="203"/>
      <c r="S84" s="197"/>
      <c r="T84" s="197"/>
      <c r="U84" s="197"/>
      <c r="V84" s="197"/>
      <c r="W84" s="197"/>
      <c r="X84" s="203"/>
      <c r="Y84" s="197"/>
      <c r="Z84" s="197"/>
      <c r="AA84" s="197"/>
      <c r="AB84" s="197"/>
      <c r="AC84" s="197"/>
      <c r="AD84" s="203"/>
      <c r="AE84" s="197"/>
      <c r="AF84" s="197"/>
      <c r="AG84" s="197"/>
      <c r="AH84" s="197"/>
      <c r="AI84" s="197"/>
      <c r="AJ84" s="203"/>
      <c r="AK84" s="197"/>
      <c r="AL84" s="197"/>
    </row>
    <row r="85" spans="1:38" s="198" customFormat="1" ht="15.6" customHeight="1">
      <c r="A85" s="358">
        <v>15</v>
      </c>
      <c r="B85" s="357">
        <v>45036</v>
      </c>
      <c r="C85" s="234"/>
      <c r="D85" s="333" t="s">
        <v>1013</v>
      </c>
      <c r="E85" s="201" t="s">
        <v>899</v>
      </c>
      <c r="F85" s="201" t="s">
        <v>1014</v>
      </c>
      <c r="G85" s="201">
        <v>105</v>
      </c>
      <c r="H85" s="202"/>
      <c r="I85" s="217" t="s">
        <v>1015</v>
      </c>
      <c r="J85" s="245" t="s">
        <v>538</v>
      </c>
      <c r="K85" s="255"/>
      <c r="L85" s="334"/>
      <c r="M85" s="335"/>
      <c r="N85" s="255"/>
      <c r="O85" s="225"/>
      <c r="P85" s="199"/>
      <c r="Q85" s="197"/>
      <c r="R85" s="203"/>
      <c r="S85" s="197"/>
      <c r="T85" s="197"/>
      <c r="U85" s="197"/>
      <c r="V85" s="197"/>
      <c r="W85" s="197"/>
      <c r="X85" s="203"/>
      <c r="Y85" s="197"/>
      <c r="Z85" s="197"/>
      <c r="AA85" s="197"/>
      <c r="AB85" s="197"/>
      <c r="AC85" s="197"/>
      <c r="AD85" s="203"/>
      <c r="AE85" s="197"/>
      <c r="AF85" s="197"/>
      <c r="AG85" s="197"/>
      <c r="AH85" s="197"/>
      <c r="AI85" s="197"/>
      <c r="AJ85" s="203"/>
      <c r="AK85" s="197"/>
      <c r="AL85" s="197"/>
    </row>
    <row r="86" spans="1:38" s="198" customFormat="1" ht="15.6" customHeight="1">
      <c r="A86" s="358">
        <v>16</v>
      </c>
      <c r="B86" s="357">
        <v>45036</v>
      </c>
      <c r="C86" s="234"/>
      <c r="D86" s="333" t="s">
        <v>1020</v>
      </c>
      <c r="E86" s="201" t="s">
        <v>537</v>
      </c>
      <c r="F86" s="201" t="s">
        <v>1021</v>
      </c>
      <c r="G86" s="201"/>
      <c r="H86" s="202"/>
      <c r="I86" s="217" t="s">
        <v>1022</v>
      </c>
      <c r="J86" s="245" t="s">
        <v>538</v>
      </c>
      <c r="K86" s="255"/>
      <c r="L86" s="334"/>
      <c r="M86" s="335"/>
      <c r="N86" s="255"/>
      <c r="O86" s="225"/>
      <c r="P86" s="199"/>
      <c r="Q86" s="197"/>
      <c r="R86" s="203"/>
      <c r="S86" s="197"/>
      <c r="T86" s="197"/>
      <c r="U86" s="197"/>
      <c r="V86" s="197"/>
      <c r="W86" s="197"/>
      <c r="X86" s="203"/>
      <c r="Y86" s="197"/>
      <c r="Z86" s="197"/>
      <c r="AA86" s="197"/>
      <c r="AB86" s="197"/>
      <c r="AC86" s="197"/>
      <c r="AD86" s="203"/>
      <c r="AE86" s="197"/>
      <c r="AF86" s="197"/>
      <c r="AG86" s="197"/>
      <c r="AH86" s="197"/>
      <c r="AI86" s="197"/>
      <c r="AJ86" s="203"/>
      <c r="AK86" s="197"/>
      <c r="AL86" s="197"/>
    </row>
    <row r="87" spans="1:38" s="198" customFormat="1" ht="15.6" customHeight="1">
      <c r="A87" s="332"/>
      <c r="B87" s="356"/>
      <c r="C87" s="234"/>
      <c r="D87" s="333"/>
      <c r="E87" s="201"/>
      <c r="F87" s="201"/>
      <c r="G87" s="201"/>
      <c r="H87" s="202"/>
      <c r="I87" s="217"/>
      <c r="J87" s="225"/>
      <c r="K87" s="255"/>
      <c r="L87" s="334"/>
      <c r="M87" s="335"/>
      <c r="N87" s="255"/>
      <c r="O87" s="225"/>
      <c r="P87" s="199"/>
      <c r="Q87" s="197"/>
      <c r="R87" s="203"/>
      <c r="S87" s="197"/>
      <c r="T87" s="197"/>
      <c r="U87" s="197"/>
      <c r="V87" s="197"/>
      <c r="W87" s="197"/>
      <c r="X87" s="203"/>
      <c r="Y87" s="197"/>
      <c r="Z87" s="197"/>
      <c r="AA87" s="197"/>
      <c r="AB87" s="197"/>
      <c r="AC87" s="197"/>
      <c r="AD87" s="203"/>
      <c r="AE87" s="197"/>
      <c r="AF87" s="197"/>
      <c r="AG87" s="197"/>
      <c r="AH87" s="197"/>
      <c r="AI87" s="197"/>
      <c r="AJ87" s="203"/>
      <c r="AK87" s="197"/>
      <c r="AL87" s="197"/>
    </row>
    <row r="88" spans="1:38" s="198" customFormat="1" ht="15.6" customHeight="1">
      <c r="A88" s="324"/>
      <c r="B88" s="324"/>
      <c r="C88" s="324"/>
      <c r="D88" s="324"/>
      <c r="E88" s="324"/>
      <c r="F88" s="324"/>
      <c r="G88" s="324"/>
      <c r="H88" s="324"/>
      <c r="I88" s="324"/>
      <c r="J88" s="225"/>
      <c r="K88" s="202"/>
      <c r="L88" s="217"/>
      <c r="M88" s="218"/>
      <c r="N88" s="202"/>
      <c r="O88" s="225"/>
      <c r="P88" s="199"/>
      <c r="Q88" s="1"/>
      <c r="R88" s="6"/>
      <c r="S88" s="1"/>
      <c r="T88" s="1"/>
      <c r="U88" s="1"/>
      <c r="V88" s="1"/>
      <c r="W88" s="1"/>
      <c r="X88" s="6"/>
      <c r="Y88" s="1"/>
      <c r="Z88" s="1"/>
      <c r="AA88" s="1"/>
      <c r="AB88" s="1"/>
      <c r="AC88" s="1"/>
      <c r="AD88" s="6"/>
      <c r="AE88" s="1"/>
      <c r="AF88" s="1"/>
      <c r="AG88" s="1"/>
      <c r="AH88" s="197"/>
      <c r="AI88" s="197"/>
      <c r="AJ88" s="203"/>
      <c r="AK88" s="197"/>
      <c r="AL88" s="197"/>
    </row>
    <row r="89" spans="1:38" ht="38.25" customHeight="1">
      <c r="A89" s="92" t="s">
        <v>559</v>
      </c>
      <c r="B89" s="139"/>
      <c r="C89" s="139"/>
      <c r="D89" s="140"/>
      <c r="E89" s="124"/>
      <c r="F89" s="6"/>
      <c r="G89" s="6"/>
      <c r="H89" s="125"/>
      <c r="I89" s="141"/>
      <c r="J89" s="1"/>
      <c r="K89" s="6"/>
      <c r="L89" s="6"/>
      <c r="M89" s="6"/>
      <c r="N89" s="1"/>
      <c r="O89" s="1"/>
      <c r="Q89" s="1"/>
      <c r="R89" s="6"/>
      <c r="S89" s="1"/>
      <c r="T89" s="1"/>
      <c r="U89" s="1"/>
      <c r="V89" s="1"/>
      <c r="W89" s="1"/>
      <c r="X89" s="6"/>
      <c r="Y89" s="1"/>
      <c r="Z89" s="1"/>
      <c r="AA89" s="1"/>
      <c r="AB89" s="1"/>
      <c r="AC89" s="1"/>
      <c r="AD89" s="6"/>
      <c r="AE89" s="1"/>
      <c r="AF89" s="1"/>
      <c r="AG89" s="1"/>
      <c r="AH89" s="1"/>
      <c r="AI89" s="1"/>
      <c r="AJ89" s="6"/>
      <c r="AK89" s="1"/>
    </row>
    <row r="90" spans="1:38" s="198" customFormat="1" ht="38.25">
      <c r="A90" s="93" t="s">
        <v>16</v>
      </c>
      <c r="B90" s="94" t="s">
        <v>512</v>
      </c>
      <c r="C90" s="94"/>
      <c r="D90" s="95" t="s">
        <v>523</v>
      </c>
      <c r="E90" s="94" t="s">
        <v>524</v>
      </c>
      <c r="F90" s="94" t="s">
        <v>525</v>
      </c>
      <c r="G90" s="94" t="s">
        <v>526</v>
      </c>
      <c r="H90" s="94" t="s">
        <v>527</v>
      </c>
      <c r="I90" s="94" t="s">
        <v>528</v>
      </c>
      <c r="J90" s="93" t="s">
        <v>529</v>
      </c>
      <c r="K90" s="128" t="s">
        <v>546</v>
      </c>
      <c r="L90" s="129" t="s">
        <v>531</v>
      </c>
      <c r="M90" s="96" t="s">
        <v>532</v>
      </c>
      <c r="N90" s="94" t="s">
        <v>533</v>
      </c>
      <c r="O90" s="95" t="s">
        <v>534</v>
      </c>
      <c r="P90" s="94" t="s">
        <v>763</v>
      </c>
      <c r="Q90" s="197"/>
      <c r="R90" s="6"/>
      <c r="S90" s="197"/>
      <c r="T90" s="197"/>
      <c r="U90" s="197"/>
      <c r="V90" s="197"/>
      <c r="W90" s="197"/>
      <c r="X90" s="197"/>
      <c r="Y90" s="197"/>
      <c r="Z90" s="197"/>
      <c r="AA90" s="197"/>
      <c r="AB90" s="197"/>
      <c r="AC90" s="197"/>
      <c r="AD90" s="197"/>
      <c r="AE90" s="197"/>
      <c r="AF90" s="197"/>
      <c r="AG90" s="197"/>
      <c r="AH90" s="197"/>
      <c r="AI90" s="197"/>
      <c r="AJ90" s="197"/>
      <c r="AK90" s="197"/>
      <c r="AL90" s="197"/>
    </row>
    <row r="91" spans="1:38" ht="14.25" customHeight="1">
      <c r="A91" s="256">
        <v>1</v>
      </c>
      <c r="B91" s="257">
        <v>44840</v>
      </c>
      <c r="C91" s="254"/>
      <c r="D91" s="254" t="s">
        <v>835</v>
      </c>
      <c r="E91" s="255" t="s">
        <v>537</v>
      </c>
      <c r="F91" s="255" t="s">
        <v>836</v>
      </c>
      <c r="G91" s="255">
        <v>1220</v>
      </c>
      <c r="H91" s="255"/>
      <c r="I91" s="255" t="s">
        <v>837</v>
      </c>
      <c r="J91" s="225" t="s">
        <v>538</v>
      </c>
      <c r="K91" s="202"/>
      <c r="L91" s="217"/>
      <c r="M91" s="218"/>
      <c r="N91" s="202"/>
      <c r="O91" s="225"/>
      <c r="P91" s="199"/>
      <c r="Q91" s="197"/>
      <c r="R91" s="197" t="s">
        <v>536</v>
      </c>
      <c r="S91" s="41"/>
      <c r="T91" s="1"/>
      <c r="U91" s="1"/>
      <c r="V91" s="1"/>
      <c r="W91" s="1"/>
      <c r="X91" s="1"/>
      <c r="Y91" s="1"/>
      <c r="Z91" s="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</row>
    <row r="92" spans="1:38" ht="14.25" customHeight="1">
      <c r="A92" s="359">
        <v>2</v>
      </c>
      <c r="B92" s="360">
        <v>45019</v>
      </c>
      <c r="C92" s="361"/>
      <c r="D92" s="361" t="s">
        <v>71</v>
      </c>
      <c r="E92" s="362" t="s">
        <v>537</v>
      </c>
      <c r="F92" s="362">
        <v>96.5</v>
      </c>
      <c r="G92" s="362">
        <v>88</v>
      </c>
      <c r="H92" s="362">
        <v>102.25</v>
      </c>
      <c r="I92" s="362" t="s">
        <v>897</v>
      </c>
      <c r="J92" s="363" t="s">
        <v>971</v>
      </c>
      <c r="K92" s="363">
        <f t="shared" ref="K92" si="55">H92-F92</f>
        <v>5.75</v>
      </c>
      <c r="L92" s="364">
        <f t="shared" ref="L92" si="56">(F92*-0.7)/100</f>
        <v>-0.67549999999999999</v>
      </c>
      <c r="M92" s="365">
        <f t="shared" ref="M92" si="57">(K92+L92)/F92</f>
        <v>5.2585492227979279E-2</v>
      </c>
      <c r="N92" s="366" t="s">
        <v>535</v>
      </c>
      <c r="O92" s="367">
        <v>45034</v>
      </c>
      <c r="P92" s="368"/>
      <c r="Q92" s="197"/>
      <c r="R92" s="197" t="s">
        <v>536</v>
      </c>
      <c r="S92" s="41"/>
      <c r="T92" s="1"/>
      <c r="U92" s="1"/>
      <c r="V92" s="1"/>
      <c r="W92" s="1"/>
      <c r="X92" s="1"/>
      <c r="Y92" s="1"/>
      <c r="Z92" s="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</row>
    <row r="93" spans="1:38" ht="12.75" customHeight="1">
      <c r="A93" s="255"/>
      <c r="B93" s="253"/>
      <c r="C93" s="254"/>
      <c r="D93" s="254"/>
      <c r="E93" s="255"/>
      <c r="F93" s="255"/>
      <c r="G93" s="255"/>
      <c r="H93" s="255"/>
      <c r="I93" s="255"/>
      <c r="J93" s="225"/>
      <c r="K93" s="202"/>
      <c r="L93" s="217"/>
      <c r="M93" s="218"/>
      <c r="N93" s="202"/>
      <c r="O93" s="225"/>
      <c r="P93" s="199"/>
      <c r="R93" s="6"/>
      <c r="S93" s="1"/>
      <c r="T93" s="1"/>
      <c r="U93" s="1"/>
      <c r="V93" s="1"/>
      <c r="W93" s="1"/>
      <c r="X93" s="1"/>
      <c r="Y93" s="1"/>
    </row>
    <row r="94" spans="1:38" ht="12.75" customHeight="1">
      <c r="A94" s="109" t="s">
        <v>539</v>
      </c>
      <c r="B94" s="109"/>
      <c r="C94" s="109"/>
      <c r="D94" s="109"/>
      <c r="E94" s="41"/>
      <c r="F94" s="116" t="s">
        <v>541</v>
      </c>
      <c r="G94" s="54"/>
      <c r="H94" s="54"/>
      <c r="I94" s="54"/>
      <c r="J94" s="6"/>
      <c r="K94" s="132"/>
      <c r="L94" s="133"/>
      <c r="M94" s="6"/>
      <c r="N94" s="99"/>
      <c r="O94" s="142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38" ht="12.75" customHeight="1">
      <c r="A95" s="115" t="s">
        <v>540</v>
      </c>
      <c r="B95" s="109"/>
      <c r="C95" s="109"/>
      <c r="D95" s="109"/>
      <c r="E95" s="6"/>
      <c r="F95" s="116" t="s">
        <v>543</v>
      </c>
      <c r="G95" s="6"/>
      <c r="H95" s="6" t="s">
        <v>759</v>
      </c>
      <c r="I95" s="6"/>
      <c r="J95" s="1"/>
      <c r="K95" s="6"/>
      <c r="L95" s="6"/>
      <c r="M95" s="6"/>
      <c r="N95" s="1"/>
      <c r="O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38" ht="12.75" customHeight="1">
      <c r="A96" s="115"/>
      <c r="B96" s="109"/>
      <c r="C96" s="109"/>
      <c r="D96" s="109"/>
      <c r="E96" s="6"/>
      <c r="F96" s="116"/>
      <c r="G96" s="6"/>
      <c r="H96" s="6"/>
      <c r="I96" s="6"/>
      <c r="J96" s="1"/>
      <c r="K96" s="6"/>
      <c r="L96" s="6"/>
      <c r="M96" s="6"/>
      <c r="N96" s="1"/>
      <c r="O96" s="1"/>
      <c r="Q96" s="1"/>
      <c r="R96" s="54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15"/>
      <c r="B97" s="109"/>
      <c r="C97" s="109"/>
      <c r="D97" s="109"/>
      <c r="E97" s="6"/>
      <c r="F97" s="116"/>
      <c r="G97" s="54"/>
      <c r="H97" s="41"/>
      <c r="I97" s="54"/>
      <c r="J97" s="6"/>
      <c r="K97" s="132"/>
      <c r="L97" s="133"/>
      <c r="M97" s="6"/>
      <c r="N97" s="99"/>
      <c r="O97" s="134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54"/>
      <c r="B98" s="98"/>
      <c r="C98" s="98"/>
      <c r="D98" s="41"/>
      <c r="E98" s="54"/>
      <c r="F98" s="54"/>
      <c r="G98" s="54"/>
      <c r="H98" s="41"/>
      <c r="I98" s="54"/>
      <c r="J98" s="6"/>
      <c r="K98" s="132"/>
      <c r="L98" s="133"/>
      <c r="M98" s="6"/>
      <c r="N98" s="99"/>
      <c r="O98" s="134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38.25" customHeight="1">
      <c r="A99" s="41"/>
      <c r="B99" s="143" t="s">
        <v>560</v>
      </c>
      <c r="C99" s="143"/>
      <c r="D99" s="143"/>
      <c r="E99" s="143"/>
      <c r="F99" s="6"/>
      <c r="G99" s="6"/>
      <c r="H99" s="126"/>
      <c r="I99" s="6"/>
      <c r="J99" s="126"/>
      <c r="K99" s="127"/>
      <c r="L99" s="6"/>
      <c r="M99" s="6"/>
      <c r="N99" s="1"/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93" t="s">
        <v>16</v>
      </c>
      <c r="B100" s="94" t="s">
        <v>512</v>
      </c>
      <c r="C100" s="94"/>
      <c r="D100" s="95" t="s">
        <v>523</v>
      </c>
      <c r="E100" s="94" t="s">
        <v>524</v>
      </c>
      <c r="F100" s="94" t="s">
        <v>525</v>
      </c>
      <c r="G100" s="94" t="s">
        <v>561</v>
      </c>
      <c r="H100" s="94" t="s">
        <v>562</v>
      </c>
      <c r="I100" s="94" t="s">
        <v>528</v>
      </c>
      <c r="J100" s="144" t="s">
        <v>529</v>
      </c>
      <c r="K100" s="94" t="s">
        <v>530</v>
      </c>
      <c r="L100" s="94" t="s">
        <v>563</v>
      </c>
      <c r="M100" s="94" t="s">
        <v>533</v>
      </c>
      <c r="N100" s="95" t="s">
        <v>534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45">
        <v>1</v>
      </c>
      <c r="B101" s="146">
        <v>41579</v>
      </c>
      <c r="C101" s="146"/>
      <c r="D101" s="147" t="s">
        <v>564</v>
      </c>
      <c r="E101" s="148" t="s">
        <v>565</v>
      </c>
      <c r="F101" s="149">
        <v>82</v>
      </c>
      <c r="G101" s="148" t="s">
        <v>566</v>
      </c>
      <c r="H101" s="148">
        <v>100</v>
      </c>
      <c r="I101" s="150">
        <v>100</v>
      </c>
      <c r="J101" s="151" t="s">
        <v>567</v>
      </c>
      <c r="K101" s="152">
        <f t="shared" ref="K101:K132" si="58">H101-F101</f>
        <v>18</v>
      </c>
      <c r="L101" s="153">
        <f t="shared" ref="L101:L132" si="59">K101/F101</f>
        <v>0.21951219512195122</v>
      </c>
      <c r="M101" s="148" t="s">
        <v>535</v>
      </c>
      <c r="N101" s="154">
        <v>42657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45">
        <v>2</v>
      </c>
      <c r="B102" s="146">
        <v>41794</v>
      </c>
      <c r="C102" s="146"/>
      <c r="D102" s="147" t="s">
        <v>568</v>
      </c>
      <c r="E102" s="148" t="s">
        <v>537</v>
      </c>
      <c r="F102" s="149">
        <v>257</v>
      </c>
      <c r="G102" s="148" t="s">
        <v>566</v>
      </c>
      <c r="H102" s="148">
        <v>300</v>
      </c>
      <c r="I102" s="150">
        <v>300</v>
      </c>
      <c r="J102" s="151" t="s">
        <v>567</v>
      </c>
      <c r="K102" s="152">
        <f t="shared" si="58"/>
        <v>43</v>
      </c>
      <c r="L102" s="153">
        <f t="shared" si="59"/>
        <v>0.16731517509727625</v>
      </c>
      <c r="M102" s="148" t="s">
        <v>535</v>
      </c>
      <c r="N102" s="154">
        <v>41822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45">
        <v>3</v>
      </c>
      <c r="B103" s="146">
        <v>41828</v>
      </c>
      <c r="C103" s="146"/>
      <c r="D103" s="147" t="s">
        <v>569</v>
      </c>
      <c r="E103" s="148" t="s">
        <v>537</v>
      </c>
      <c r="F103" s="149">
        <v>393</v>
      </c>
      <c r="G103" s="148" t="s">
        <v>566</v>
      </c>
      <c r="H103" s="148">
        <v>468</v>
      </c>
      <c r="I103" s="150">
        <v>468</v>
      </c>
      <c r="J103" s="151" t="s">
        <v>567</v>
      </c>
      <c r="K103" s="152">
        <f t="shared" si="58"/>
        <v>75</v>
      </c>
      <c r="L103" s="153">
        <f t="shared" si="59"/>
        <v>0.19083969465648856</v>
      </c>
      <c r="M103" s="148" t="s">
        <v>535</v>
      </c>
      <c r="N103" s="154">
        <v>41863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45">
        <v>4</v>
      </c>
      <c r="B104" s="146">
        <v>41857</v>
      </c>
      <c r="C104" s="146"/>
      <c r="D104" s="147" t="s">
        <v>570</v>
      </c>
      <c r="E104" s="148" t="s">
        <v>537</v>
      </c>
      <c r="F104" s="149">
        <v>205</v>
      </c>
      <c r="G104" s="148" t="s">
        <v>566</v>
      </c>
      <c r="H104" s="148">
        <v>275</v>
      </c>
      <c r="I104" s="150">
        <v>250</v>
      </c>
      <c r="J104" s="151" t="s">
        <v>567</v>
      </c>
      <c r="K104" s="152">
        <f t="shared" si="58"/>
        <v>70</v>
      </c>
      <c r="L104" s="153">
        <f t="shared" si="59"/>
        <v>0.34146341463414637</v>
      </c>
      <c r="M104" s="148" t="s">
        <v>535</v>
      </c>
      <c r="N104" s="154">
        <v>41962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45">
        <v>5</v>
      </c>
      <c r="B105" s="146">
        <v>41886</v>
      </c>
      <c r="C105" s="146"/>
      <c r="D105" s="147" t="s">
        <v>571</v>
      </c>
      <c r="E105" s="148" t="s">
        <v>537</v>
      </c>
      <c r="F105" s="149">
        <v>162</v>
      </c>
      <c r="G105" s="148" t="s">
        <v>566</v>
      </c>
      <c r="H105" s="148">
        <v>190</v>
      </c>
      <c r="I105" s="150">
        <v>190</v>
      </c>
      <c r="J105" s="151" t="s">
        <v>567</v>
      </c>
      <c r="K105" s="152">
        <f t="shared" si="58"/>
        <v>28</v>
      </c>
      <c r="L105" s="153">
        <f t="shared" si="59"/>
        <v>0.1728395061728395</v>
      </c>
      <c r="M105" s="148" t="s">
        <v>535</v>
      </c>
      <c r="N105" s="154">
        <v>42006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45">
        <v>6</v>
      </c>
      <c r="B106" s="146">
        <v>41886</v>
      </c>
      <c r="C106" s="146"/>
      <c r="D106" s="147" t="s">
        <v>572</v>
      </c>
      <c r="E106" s="148" t="s">
        <v>537</v>
      </c>
      <c r="F106" s="149">
        <v>75</v>
      </c>
      <c r="G106" s="148" t="s">
        <v>566</v>
      </c>
      <c r="H106" s="148">
        <v>91.5</v>
      </c>
      <c r="I106" s="150" t="s">
        <v>573</v>
      </c>
      <c r="J106" s="151" t="s">
        <v>574</v>
      </c>
      <c r="K106" s="152">
        <f t="shared" si="58"/>
        <v>16.5</v>
      </c>
      <c r="L106" s="153">
        <f t="shared" si="59"/>
        <v>0.22</v>
      </c>
      <c r="M106" s="148" t="s">
        <v>535</v>
      </c>
      <c r="N106" s="154">
        <v>41954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45">
        <v>7</v>
      </c>
      <c r="B107" s="146">
        <v>41913</v>
      </c>
      <c r="C107" s="146"/>
      <c r="D107" s="147" t="s">
        <v>575</v>
      </c>
      <c r="E107" s="148" t="s">
        <v>537</v>
      </c>
      <c r="F107" s="149">
        <v>850</v>
      </c>
      <c r="G107" s="148" t="s">
        <v>566</v>
      </c>
      <c r="H107" s="148">
        <v>982.5</v>
      </c>
      <c r="I107" s="150">
        <v>1050</v>
      </c>
      <c r="J107" s="151" t="s">
        <v>576</v>
      </c>
      <c r="K107" s="152">
        <f t="shared" si="58"/>
        <v>132.5</v>
      </c>
      <c r="L107" s="153">
        <f t="shared" si="59"/>
        <v>0.15588235294117647</v>
      </c>
      <c r="M107" s="148" t="s">
        <v>535</v>
      </c>
      <c r="N107" s="154">
        <v>42039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45">
        <v>8</v>
      </c>
      <c r="B108" s="146">
        <v>41913</v>
      </c>
      <c r="C108" s="146"/>
      <c r="D108" s="147" t="s">
        <v>577</v>
      </c>
      <c r="E108" s="148" t="s">
        <v>537</v>
      </c>
      <c r="F108" s="149">
        <v>475</v>
      </c>
      <c r="G108" s="148" t="s">
        <v>566</v>
      </c>
      <c r="H108" s="148">
        <v>515</v>
      </c>
      <c r="I108" s="150">
        <v>600</v>
      </c>
      <c r="J108" s="151" t="s">
        <v>578</v>
      </c>
      <c r="K108" s="152">
        <f t="shared" si="58"/>
        <v>40</v>
      </c>
      <c r="L108" s="153">
        <f t="shared" si="59"/>
        <v>8.4210526315789472E-2</v>
      </c>
      <c r="M108" s="148" t="s">
        <v>535</v>
      </c>
      <c r="N108" s="154">
        <v>41939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45">
        <v>9</v>
      </c>
      <c r="B109" s="146">
        <v>41913</v>
      </c>
      <c r="C109" s="146"/>
      <c r="D109" s="147" t="s">
        <v>579</v>
      </c>
      <c r="E109" s="148" t="s">
        <v>537</v>
      </c>
      <c r="F109" s="149">
        <v>86</v>
      </c>
      <c r="G109" s="148" t="s">
        <v>566</v>
      </c>
      <c r="H109" s="148">
        <v>99</v>
      </c>
      <c r="I109" s="150">
        <v>140</v>
      </c>
      <c r="J109" s="151" t="s">
        <v>580</v>
      </c>
      <c r="K109" s="152">
        <f t="shared" si="58"/>
        <v>13</v>
      </c>
      <c r="L109" s="153">
        <f t="shared" si="59"/>
        <v>0.15116279069767441</v>
      </c>
      <c r="M109" s="148" t="s">
        <v>535</v>
      </c>
      <c r="N109" s="154">
        <v>41939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45">
        <v>10</v>
      </c>
      <c r="B110" s="146">
        <v>41926</v>
      </c>
      <c r="C110" s="146"/>
      <c r="D110" s="147" t="s">
        <v>581</v>
      </c>
      <c r="E110" s="148" t="s">
        <v>537</v>
      </c>
      <c r="F110" s="149">
        <v>496.6</v>
      </c>
      <c r="G110" s="148" t="s">
        <v>566</v>
      </c>
      <c r="H110" s="148">
        <v>621</v>
      </c>
      <c r="I110" s="150">
        <v>580</v>
      </c>
      <c r="J110" s="151" t="s">
        <v>567</v>
      </c>
      <c r="K110" s="152">
        <f t="shared" si="58"/>
        <v>124.39999999999998</v>
      </c>
      <c r="L110" s="153">
        <f t="shared" si="59"/>
        <v>0.25050342327829234</v>
      </c>
      <c r="M110" s="148" t="s">
        <v>535</v>
      </c>
      <c r="N110" s="154">
        <v>42605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45">
        <v>11</v>
      </c>
      <c r="B111" s="146">
        <v>41926</v>
      </c>
      <c r="C111" s="146"/>
      <c r="D111" s="147" t="s">
        <v>582</v>
      </c>
      <c r="E111" s="148" t="s">
        <v>537</v>
      </c>
      <c r="F111" s="149">
        <v>2481.9</v>
      </c>
      <c r="G111" s="148" t="s">
        <v>566</v>
      </c>
      <c r="H111" s="148">
        <v>2840</v>
      </c>
      <c r="I111" s="150">
        <v>2870</v>
      </c>
      <c r="J111" s="151" t="s">
        <v>583</v>
      </c>
      <c r="K111" s="152">
        <f t="shared" si="58"/>
        <v>358.09999999999991</v>
      </c>
      <c r="L111" s="153">
        <f t="shared" si="59"/>
        <v>0.14428462065353154</v>
      </c>
      <c r="M111" s="148" t="s">
        <v>535</v>
      </c>
      <c r="N111" s="154">
        <v>42017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45">
        <v>12</v>
      </c>
      <c r="B112" s="146">
        <v>41928</v>
      </c>
      <c r="C112" s="146"/>
      <c r="D112" s="147" t="s">
        <v>584</v>
      </c>
      <c r="E112" s="148" t="s">
        <v>537</v>
      </c>
      <c r="F112" s="149">
        <v>84.5</v>
      </c>
      <c r="G112" s="148" t="s">
        <v>566</v>
      </c>
      <c r="H112" s="148">
        <v>93</v>
      </c>
      <c r="I112" s="150">
        <v>110</v>
      </c>
      <c r="J112" s="151" t="s">
        <v>585</v>
      </c>
      <c r="K112" s="152">
        <f t="shared" si="58"/>
        <v>8.5</v>
      </c>
      <c r="L112" s="153">
        <f t="shared" si="59"/>
        <v>0.10059171597633136</v>
      </c>
      <c r="M112" s="148" t="s">
        <v>535</v>
      </c>
      <c r="N112" s="154">
        <v>41939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45">
        <v>13</v>
      </c>
      <c r="B113" s="146">
        <v>41928</v>
      </c>
      <c r="C113" s="146"/>
      <c r="D113" s="147" t="s">
        <v>586</v>
      </c>
      <c r="E113" s="148" t="s">
        <v>537</v>
      </c>
      <c r="F113" s="149">
        <v>401</v>
      </c>
      <c r="G113" s="148" t="s">
        <v>566</v>
      </c>
      <c r="H113" s="148">
        <v>428</v>
      </c>
      <c r="I113" s="150">
        <v>450</v>
      </c>
      <c r="J113" s="151" t="s">
        <v>587</v>
      </c>
      <c r="K113" s="152">
        <f t="shared" si="58"/>
        <v>27</v>
      </c>
      <c r="L113" s="153">
        <f t="shared" si="59"/>
        <v>6.7331670822942641E-2</v>
      </c>
      <c r="M113" s="148" t="s">
        <v>535</v>
      </c>
      <c r="N113" s="154">
        <v>42020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45">
        <v>14</v>
      </c>
      <c r="B114" s="146">
        <v>41928</v>
      </c>
      <c r="C114" s="146"/>
      <c r="D114" s="147" t="s">
        <v>588</v>
      </c>
      <c r="E114" s="148" t="s">
        <v>537</v>
      </c>
      <c r="F114" s="149">
        <v>101</v>
      </c>
      <c r="G114" s="148" t="s">
        <v>566</v>
      </c>
      <c r="H114" s="148">
        <v>112</v>
      </c>
      <c r="I114" s="150">
        <v>120</v>
      </c>
      <c r="J114" s="151" t="s">
        <v>589</v>
      </c>
      <c r="K114" s="152">
        <f t="shared" si="58"/>
        <v>11</v>
      </c>
      <c r="L114" s="153">
        <f t="shared" si="59"/>
        <v>0.10891089108910891</v>
      </c>
      <c r="M114" s="148" t="s">
        <v>535</v>
      </c>
      <c r="N114" s="154">
        <v>41939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45">
        <v>15</v>
      </c>
      <c r="B115" s="146">
        <v>41954</v>
      </c>
      <c r="C115" s="146"/>
      <c r="D115" s="147" t="s">
        <v>590</v>
      </c>
      <c r="E115" s="148" t="s">
        <v>537</v>
      </c>
      <c r="F115" s="149">
        <v>59</v>
      </c>
      <c r="G115" s="148" t="s">
        <v>566</v>
      </c>
      <c r="H115" s="148">
        <v>76</v>
      </c>
      <c r="I115" s="150">
        <v>76</v>
      </c>
      <c r="J115" s="151" t="s">
        <v>567</v>
      </c>
      <c r="K115" s="152">
        <f t="shared" si="58"/>
        <v>17</v>
      </c>
      <c r="L115" s="153">
        <f t="shared" si="59"/>
        <v>0.28813559322033899</v>
      </c>
      <c r="M115" s="148" t="s">
        <v>535</v>
      </c>
      <c r="N115" s="154">
        <v>43032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45">
        <v>16</v>
      </c>
      <c r="B116" s="146">
        <v>41954</v>
      </c>
      <c r="C116" s="146"/>
      <c r="D116" s="147" t="s">
        <v>579</v>
      </c>
      <c r="E116" s="148" t="s">
        <v>537</v>
      </c>
      <c r="F116" s="149">
        <v>99</v>
      </c>
      <c r="G116" s="148" t="s">
        <v>566</v>
      </c>
      <c r="H116" s="148">
        <v>120</v>
      </c>
      <c r="I116" s="150">
        <v>120</v>
      </c>
      <c r="J116" s="151" t="s">
        <v>548</v>
      </c>
      <c r="K116" s="152">
        <f t="shared" si="58"/>
        <v>21</v>
      </c>
      <c r="L116" s="153">
        <f t="shared" si="59"/>
        <v>0.21212121212121213</v>
      </c>
      <c r="M116" s="148" t="s">
        <v>535</v>
      </c>
      <c r="N116" s="154">
        <v>41960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45">
        <v>17</v>
      </c>
      <c r="B117" s="146">
        <v>41956</v>
      </c>
      <c r="C117" s="146"/>
      <c r="D117" s="147" t="s">
        <v>591</v>
      </c>
      <c r="E117" s="148" t="s">
        <v>537</v>
      </c>
      <c r="F117" s="149">
        <v>22</v>
      </c>
      <c r="G117" s="148" t="s">
        <v>566</v>
      </c>
      <c r="H117" s="148">
        <v>33.549999999999997</v>
      </c>
      <c r="I117" s="150">
        <v>32</v>
      </c>
      <c r="J117" s="151" t="s">
        <v>592</v>
      </c>
      <c r="K117" s="152">
        <f t="shared" si="58"/>
        <v>11.549999999999997</v>
      </c>
      <c r="L117" s="153">
        <f t="shared" si="59"/>
        <v>0.52499999999999991</v>
      </c>
      <c r="M117" s="148" t="s">
        <v>535</v>
      </c>
      <c r="N117" s="154">
        <v>42188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45">
        <v>18</v>
      </c>
      <c r="B118" s="146">
        <v>41976</v>
      </c>
      <c r="C118" s="146"/>
      <c r="D118" s="147" t="s">
        <v>593</v>
      </c>
      <c r="E118" s="148" t="s">
        <v>537</v>
      </c>
      <c r="F118" s="149">
        <v>440</v>
      </c>
      <c r="G118" s="148" t="s">
        <v>566</v>
      </c>
      <c r="H118" s="148">
        <v>520</v>
      </c>
      <c r="I118" s="150">
        <v>520</v>
      </c>
      <c r="J118" s="151" t="s">
        <v>594</v>
      </c>
      <c r="K118" s="152">
        <f t="shared" si="58"/>
        <v>80</v>
      </c>
      <c r="L118" s="153">
        <f t="shared" si="59"/>
        <v>0.18181818181818182</v>
      </c>
      <c r="M118" s="148" t="s">
        <v>535</v>
      </c>
      <c r="N118" s="154">
        <v>42208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45">
        <v>19</v>
      </c>
      <c r="B119" s="146">
        <v>41976</v>
      </c>
      <c r="C119" s="146"/>
      <c r="D119" s="147" t="s">
        <v>595</v>
      </c>
      <c r="E119" s="148" t="s">
        <v>537</v>
      </c>
      <c r="F119" s="149">
        <v>360</v>
      </c>
      <c r="G119" s="148" t="s">
        <v>566</v>
      </c>
      <c r="H119" s="148">
        <v>427</v>
      </c>
      <c r="I119" s="150">
        <v>425</v>
      </c>
      <c r="J119" s="151" t="s">
        <v>596</v>
      </c>
      <c r="K119" s="152">
        <f t="shared" si="58"/>
        <v>67</v>
      </c>
      <c r="L119" s="153">
        <f t="shared" si="59"/>
        <v>0.18611111111111112</v>
      </c>
      <c r="M119" s="148" t="s">
        <v>535</v>
      </c>
      <c r="N119" s="154">
        <v>42058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45">
        <v>20</v>
      </c>
      <c r="B120" s="146">
        <v>42012</v>
      </c>
      <c r="C120" s="146"/>
      <c r="D120" s="147" t="s">
        <v>597</v>
      </c>
      <c r="E120" s="148" t="s">
        <v>537</v>
      </c>
      <c r="F120" s="149">
        <v>360</v>
      </c>
      <c r="G120" s="148" t="s">
        <v>566</v>
      </c>
      <c r="H120" s="148">
        <v>455</v>
      </c>
      <c r="I120" s="150">
        <v>420</v>
      </c>
      <c r="J120" s="151" t="s">
        <v>598</v>
      </c>
      <c r="K120" s="152">
        <f t="shared" si="58"/>
        <v>95</v>
      </c>
      <c r="L120" s="153">
        <f t="shared" si="59"/>
        <v>0.2638888888888889</v>
      </c>
      <c r="M120" s="148" t="s">
        <v>535</v>
      </c>
      <c r="N120" s="154">
        <v>42024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45">
        <v>21</v>
      </c>
      <c r="B121" s="146">
        <v>42012</v>
      </c>
      <c r="C121" s="146"/>
      <c r="D121" s="147" t="s">
        <v>599</v>
      </c>
      <c r="E121" s="148" t="s">
        <v>537</v>
      </c>
      <c r="F121" s="149">
        <v>130</v>
      </c>
      <c r="G121" s="148"/>
      <c r="H121" s="148">
        <v>175.5</v>
      </c>
      <c r="I121" s="150">
        <v>165</v>
      </c>
      <c r="J121" s="151" t="s">
        <v>600</v>
      </c>
      <c r="K121" s="152">
        <f t="shared" si="58"/>
        <v>45.5</v>
      </c>
      <c r="L121" s="153">
        <f t="shared" si="59"/>
        <v>0.35</v>
      </c>
      <c r="M121" s="148" t="s">
        <v>535</v>
      </c>
      <c r="N121" s="154">
        <v>43088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45">
        <v>22</v>
      </c>
      <c r="B122" s="146">
        <v>42040</v>
      </c>
      <c r="C122" s="146"/>
      <c r="D122" s="147" t="s">
        <v>365</v>
      </c>
      <c r="E122" s="148" t="s">
        <v>565</v>
      </c>
      <c r="F122" s="149">
        <v>98</v>
      </c>
      <c r="G122" s="148"/>
      <c r="H122" s="148">
        <v>120</v>
      </c>
      <c r="I122" s="150">
        <v>120</v>
      </c>
      <c r="J122" s="151" t="s">
        <v>567</v>
      </c>
      <c r="K122" s="152">
        <f t="shared" si="58"/>
        <v>22</v>
      </c>
      <c r="L122" s="153">
        <f t="shared" si="59"/>
        <v>0.22448979591836735</v>
      </c>
      <c r="M122" s="148" t="s">
        <v>535</v>
      </c>
      <c r="N122" s="154">
        <v>42753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45">
        <v>23</v>
      </c>
      <c r="B123" s="146">
        <v>42040</v>
      </c>
      <c r="C123" s="146"/>
      <c r="D123" s="147" t="s">
        <v>601</v>
      </c>
      <c r="E123" s="148" t="s">
        <v>565</v>
      </c>
      <c r="F123" s="149">
        <v>196</v>
      </c>
      <c r="G123" s="148"/>
      <c r="H123" s="148">
        <v>262</v>
      </c>
      <c r="I123" s="150">
        <v>255</v>
      </c>
      <c r="J123" s="151" t="s">
        <v>567</v>
      </c>
      <c r="K123" s="152">
        <f t="shared" si="58"/>
        <v>66</v>
      </c>
      <c r="L123" s="153">
        <f t="shared" si="59"/>
        <v>0.33673469387755101</v>
      </c>
      <c r="M123" s="148" t="s">
        <v>535</v>
      </c>
      <c r="N123" s="154">
        <v>42599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55">
        <v>24</v>
      </c>
      <c r="B124" s="156">
        <v>42067</v>
      </c>
      <c r="C124" s="156"/>
      <c r="D124" s="157" t="s">
        <v>364</v>
      </c>
      <c r="E124" s="158" t="s">
        <v>565</v>
      </c>
      <c r="F124" s="159">
        <v>235</v>
      </c>
      <c r="G124" s="159"/>
      <c r="H124" s="160">
        <v>77</v>
      </c>
      <c r="I124" s="160" t="s">
        <v>602</v>
      </c>
      <c r="J124" s="161" t="s">
        <v>603</v>
      </c>
      <c r="K124" s="162">
        <f t="shared" si="58"/>
        <v>-158</v>
      </c>
      <c r="L124" s="163">
        <f t="shared" si="59"/>
        <v>-0.67234042553191486</v>
      </c>
      <c r="M124" s="159" t="s">
        <v>547</v>
      </c>
      <c r="N124" s="156">
        <v>43522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45">
        <v>25</v>
      </c>
      <c r="B125" s="146">
        <v>42067</v>
      </c>
      <c r="C125" s="146"/>
      <c r="D125" s="147" t="s">
        <v>604</v>
      </c>
      <c r="E125" s="148" t="s">
        <v>565</v>
      </c>
      <c r="F125" s="149">
        <v>185</v>
      </c>
      <c r="G125" s="148"/>
      <c r="H125" s="148">
        <v>224</v>
      </c>
      <c r="I125" s="150" t="s">
        <v>605</v>
      </c>
      <c r="J125" s="151" t="s">
        <v>567</v>
      </c>
      <c r="K125" s="152">
        <f t="shared" si="58"/>
        <v>39</v>
      </c>
      <c r="L125" s="153">
        <f t="shared" si="59"/>
        <v>0.21081081081081082</v>
      </c>
      <c r="M125" s="148" t="s">
        <v>535</v>
      </c>
      <c r="N125" s="154">
        <v>42647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55">
        <v>26</v>
      </c>
      <c r="B126" s="156">
        <v>42090</v>
      </c>
      <c r="C126" s="156"/>
      <c r="D126" s="164" t="s">
        <v>606</v>
      </c>
      <c r="E126" s="159" t="s">
        <v>565</v>
      </c>
      <c r="F126" s="159">
        <v>49.5</v>
      </c>
      <c r="G126" s="160"/>
      <c r="H126" s="160">
        <v>15.85</v>
      </c>
      <c r="I126" s="160">
        <v>67</v>
      </c>
      <c r="J126" s="161" t="s">
        <v>607</v>
      </c>
      <c r="K126" s="160">
        <f t="shared" si="58"/>
        <v>-33.65</v>
      </c>
      <c r="L126" s="165">
        <f t="shared" si="59"/>
        <v>-0.67979797979797973</v>
      </c>
      <c r="M126" s="159" t="s">
        <v>547</v>
      </c>
      <c r="N126" s="166">
        <v>43627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45">
        <v>27</v>
      </c>
      <c r="B127" s="146">
        <v>42093</v>
      </c>
      <c r="C127" s="146"/>
      <c r="D127" s="147" t="s">
        <v>608</v>
      </c>
      <c r="E127" s="148" t="s">
        <v>565</v>
      </c>
      <c r="F127" s="149">
        <v>183.5</v>
      </c>
      <c r="G127" s="148"/>
      <c r="H127" s="148">
        <v>219</v>
      </c>
      <c r="I127" s="150">
        <v>218</v>
      </c>
      <c r="J127" s="151" t="s">
        <v>609</v>
      </c>
      <c r="K127" s="152">
        <f t="shared" si="58"/>
        <v>35.5</v>
      </c>
      <c r="L127" s="153">
        <f t="shared" si="59"/>
        <v>0.19346049046321526</v>
      </c>
      <c r="M127" s="148" t="s">
        <v>535</v>
      </c>
      <c r="N127" s="154">
        <v>42103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45">
        <v>28</v>
      </c>
      <c r="B128" s="146">
        <v>42114</v>
      </c>
      <c r="C128" s="146"/>
      <c r="D128" s="147" t="s">
        <v>610</v>
      </c>
      <c r="E128" s="148" t="s">
        <v>565</v>
      </c>
      <c r="F128" s="149">
        <f>(227+237)/2</f>
        <v>232</v>
      </c>
      <c r="G128" s="148"/>
      <c r="H128" s="148">
        <v>298</v>
      </c>
      <c r="I128" s="150">
        <v>298</v>
      </c>
      <c r="J128" s="151" t="s">
        <v>567</v>
      </c>
      <c r="K128" s="152">
        <f t="shared" si="58"/>
        <v>66</v>
      </c>
      <c r="L128" s="153">
        <f t="shared" si="59"/>
        <v>0.28448275862068967</v>
      </c>
      <c r="M128" s="148" t="s">
        <v>535</v>
      </c>
      <c r="N128" s="154">
        <v>42823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45">
        <v>29</v>
      </c>
      <c r="B129" s="146">
        <v>42128</v>
      </c>
      <c r="C129" s="146"/>
      <c r="D129" s="147" t="s">
        <v>611</v>
      </c>
      <c r="E129" s="148" t="s">
        <v>537</v>
      </c>
      <c r="F129" s="149">
        <v>385</v>
      </c>
      <c r="G129" s="148"/>
      <c r="H129" s="148">
        <f>212.5+331</f>
        <v>543.5</v>
      </c>
      <c r="I129" s="150">
        <v>510</v>
      </c>
      <c r="J129" s="151" t="s">
        <v>612</v>
      </c>
      <c r="K129" s="152">
        <f t="shared" si="58"/>
        <v>158.5</v>
      </c>
      <c r="L129" s="153">
        <f t="shared" si="59"/>
        <v>0.41168831168831171</v>
      </c>
      <c r="M129" s="148" t="s">
        <v>535</v>
      </c>
      <c r="N129" s="154">
        <v>42235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45">
        <v>30</v>
      </c>
      <c r="B130" s="146">
        <v>42128</v>
      </c>
      <c r="C130" s="146"/>
      <c r="D130" s="147" t="s">
        <v>613</v>
      </c>
      <c r="E130" s="148" t="s">
        <v>537</v>
      </c>
      <c r="F130" s="149">
        <v>115.5</v>
      </c>
      <c r="G130" s="148"/>
      <c r="H130" s="148">
        <v>146</v>
      </c>
      <c r="I130" s="150">
        <v>142</v>
      </c>
      <c r="J130" s="151" t="s">
        <v>614</v>
      </c>
      <c r="K130" s="152">
        <f t="shared" si="58"/>
        <v>30.5</v>
      </c>
      <c r="L130" s="153">
        <f t="shared" si="59"/>
        <v>0.26406926406926406</v>
      </c>
      <c r="M130" s="148" t="s">
        <v>535</v>
      </c>
      <c r="N130" s="154">
        <v>42202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45">
        <v>31</v>
      </c>
      <c r="B131" s="146">
        <v>42151</v>
      </c>
      <c r="C131" s="146"/>
      <c r="D131" s="147" t="s">
        <v>615</v>
      </c>
      <c r="E131" s="148" t="s">
        <v>537</v>
      </c>
      <c r="F131" s="149">
        <v>237.5</v>
      </c>
      <c r="G131" s="148"/>
      <c r="H131" s="148">
        <v>279.5</v>
      </c>
      <c r="I131" s="150">
        <v>278</v>
      </c>
      <c r="J131" s="151" t="s">
        <v>567</v>
      </c>
      <c r="K131" s="152">
        <f t="shared" si="58"/>
        <v>42</v>
      </c>
      <c r="L131" s="153">
        <f t="shared" si="59"/>
        <v>0.17684210526315788</v>
      </c>
      <c r="M131" s="148" t="s">
        <v>535</v>
      </c>
      <c r="N131" s="154">
        <v>42222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45">
        <v>32</v>
      </c>
      <c r="B132" s="146">
        <v>42174</v>
      </c>
      <c r="C132" s="146"/>
      <c r="D132" s="147" t="s">
        <v>586</v>
      </c>
      <c r="E132" s="148" t="s">
        <v>565</v>
      </c>
      <c r="F132" s="149">
        <v>340</v>
      </c>
      <c r="G132" s="148"/>
      <c r="H132" s="148">
        <v>448</v>
      </c>
      <c r="I132" s="150">
        <v>448</v>
      </c>
      <c r="J132" s="151" t="s">
        <v>567</v>
      </c>
      <c r="K132" s="152">
        <f t="shared" si="58"/>
        <v>108</v>
      </c>
      <c r="L132" s="153">
        <f t="shared" si="59"/>
        <v>0.31764705882352939</v>
      </c>
      <c r="M132" s="148" t="s">
        <v>535</v>
      </c>
      <c r="N132" s="154">
        <v>43018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45">
        <v>33</v>
      </c>
      <c r="B133" s="146">
        <v>42191</v>
      </c>
      <c r="C133" s="146"/>
      <c r="D133" s="147" t="s">
        <v>616</v>
      </c>
      <c r="E133" s="148" t="s">
        <v>565</v>
      </c>
      <c r="F133" s="149">
        <v>390</v>
      </c>
      <c r="G133" s="148"/>
      <c r="H133" s="148">
        <v>460</v>
      </c>
      <c r="I133" s="150">
        <v>460</v>
      </c>
      <c r="J133" s="151" t="s">
        <v>567</v>
      </c>
      <c r="K133" s="152">
        <f t="shared" ref="K133:K153" si="60">H133-F133</f>
        <v>70</v>
      </c>
      <c r="L133" s="153">
        <f t="shared" ref="L133:L153" si="61">K133/F133</f>
        <v>0.17948717948717949</v>
      </c>
      <c r="M133" s="148" t="s">
        <v>535</v>
      </c>
      <c r="N133" s="154">
        <v>42478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55">
        <v>34</v>
      </c>
      <c r="B134" s="156">
        <v>42195</v>
      </c>
      <c r="C134" s="156"/>
      <c r="D134" s="157" t="s">
        <v>617</v>
      </c>
      <c r="E134" s="158" t="s">
        <v>565</v>
      </c>
      <c r="F134" s="159">
        <v>122.5</v>
      </c>
      <c r="G134" s="159"/>
      <c r="H134" s="160">
        <v>61</v>
      </c>
      <c r="I134" s="160">
        <v>172</v>
      </c>
      <c r="J134" s="161" t="s">
        <v>618</v>
      </c>
      <c r="K134" s="162">
        <f t="shared" si="60"/>
        <v>-61.5</v>
      </c>
      <c r="L134" s="163">
        <f t="shared" si="61"/>
        <v>-0.50204081632653064</v>
      </c>
      <c r="M134" s="159" t="s">
        <v>547</v>
      </c>
      <c r="N134" s="156">
        <v>43333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45">
        <v>35</v>
      </c>
      <c r="B135" s="146">
        <v>42219</v>
      </c>
      <c r="C135" s="146"/>
      <c r="D135" s="147" t="s">
        <v>619</v>
      </c>
      <c r="E135" s="148" t="s">
        <v>565</v>
      </c>
      <c r="F135" s="149">
        <v>297.5</v>
      </c>
      <c r="G135" s="148"/>
      <c r="H135" s="148">
        <v>350</v>
      </c>
      <c r="I135" s="150">
        <v>360</v>
      </c>
      <c r="J135" s="151" t="s">
        <v>620</v>
      </c>
      <c r="K135" s="152">
        <f t="shared" si="60"/>
        <v>52.5</v>
      </c>
      <c r="L135" s="153">
        <f t="shared" si="61"/>
        <v>0.17647058823529413</v>
      </c>
      <c r="M135" s="148" t="s">
        <v>535</v>
      </c>
      <c r="N135" s="154">
        <v>42232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45">
        <v>36</v>
      </c>
      <c r="B136" s="146">
        <v>42219</v>
      </c>
      <c r="C136" s="146"/>
      <c r="D136" s="147" t="s">
        <v>621</v>
      </c>
      <c r="E136" s="148" t="s">
        <v>565</v>
      </c>
      <c r="F136" s="149">
        <v>115.5</v>
      </c>
      <c r="G136" s="148"/>
      <c r="H136" s="148">
        <v>149</v>
      </c>
      <c r="I136" s="150">
        <v>140</v>
      </c>
      <c r="J136" s="151" t="s">
        <v>622</v>
      </c>
      <c r="K136" s="152">
        <f t="shared" si="60"/>
        <v>33.5</v>
      </c>
      <c r="L136" s="153">
        <f t="shared" si="61"/>
        <v>0.29004329004329005</v>
      </c>
      <c r="M136" s="148" t="s">
        <v>535</v>
      </c>
      <c r="N136" s="154">
        <v>42740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45">
        <v>37</v>
      </c>
      <c r="B137" s="146">
        <v>42251</v>
      </c>
      <c r="C137" s="146"/>
      <c r="D137" s="147" t="s">
        <v>615</v>
      </c>
      <c r="E137" s="148" t="s">
        <v>565</v>
      </c>
      <c r="F137" s="149">
        <v>226</v>
      </c>
      <c r="G137" s="148"/>
      <c r="H137" s="148">
        <v>292</v>
      </c>
      <c r="I137" s="150">
        <v>292</v>
      </c>
      <c r="J137" s="151" t="s">
        <v>623</v>
      </c>
      <c r="K137" s="152">
        <f t="shared" si="60"/>
        <v>66</v>
      </c>
      <c r="L137" s="153">
        <f t="shared" si="61"/>
        <v>0.29203539823008851</v>
      </c>
      <c r="M137" s="148" t="s">
        <v>535</v>
      </c>
      <c r="N137" s="154">
        <v>42286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45">
        <v>38</v>
      </c>
      <c r="B138" s="146">
        <v>42254</v>
      </c>
      <c r="C138" s="146"/>
      <c r="D138" s="147" t="s">
        <v>610</v>
      </c>
      <c r="E138" s="148" t="s">
        <v>565</v>
      </c>
      <c r="F138" s="149">
        <v>232.5</v>
      </c>
      <c r="G138" s="148"/>
      <c r="H138" s="148">
        <v>312.5</v>
      </c>
      <c r="I138" s="150">
        <v>310</v>
      </c>
      <c r="J138" s="151" t="s">
        <v>567</v>
      </c>
      <c r="K138" s="152">
        <f t="shared" si="60"/>
        <v>80</v>
      </c>
      <c r="L138" s="153">
        <f t="shared" si="61"/>
        <v>0.34408602150537637</v>
      </c>
      <c r="M138" s="148" t="s">
        <v>535</v>
      </c>
      <c r="N138" s="154">
        <v>42823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45">
        <v>39</v>
      </c>
      <c r="B139" s="146">
        <v>42268</v>
      </c>
      <c r="C139" s="146"/>
      <c r="D139" s="147" t="s">
        <v>624</v>
      </c>
      <c r="E139" s="148" t="s">
        <v>565</v>
      </c>
      <c r="F139" s="149">
        <v>196.5</v>
      </c>
      <c r="G139" s="148"/>
      <c r="H139" s="148">
        <v>238</v>
      </c>
      <c r="I139" s="150">
        <v>238</v>
      </c>
      <c r="J139" s="151" t="s">
        <v>623</v>
      </c>
      <c r="K139" s="152">
        <f t="shared" si="60"/>
        <v>41.5</v>
      </c>
      <c r="L139" s="153">
        <f t="shared" si="61"/>
        <v>0.21119592875318066</v>
      </c>
      <c r="M139" s="148" t="s">
        <v>535</v>
      </c>
      <c r="N139" s="154">
        <v>42291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45">
        <v>40</v>
      </c>
      <c r="B140" s="146">
        <v>42271</v>
      </c>
      <c r="C140" s="146"/>
      <c r="D140" s="147" t="s">
        <v>564</v>
      </c>
      <c r="E140" s="148" t="s">
        <v>565</v>
      </c>
      <c r="F140" s="149">
        <v>65</v>
      </c>
      <c r="G140" s="148"/>
      <c r="H140" s="148">
        <v>82</v>
      </c>
      <c r="I140" s="150">
        <v>82</v>
      </c>
      <c r="J140" s="151" t="s">
        <v>623</v>
      </c>
      <c r="K140" s="152">
        <f t="shared" si="60"/>
        <v>17</v>
      </c>
      <c r="L140" s="153">
        <f t="shared" si="61"/>
        <v>0.26153846153846155</v>
      </c>
      <c r="M140" s="148" t="s">
        <v>535</v>
      </c>
      <c r="N140" s="154">
        <v>42578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45">
        <v>41</v>
      </c>
      <c r="B141" s="146">
        <v>42291</v>
      </c>
      <c r="C141" s="146"/>
      <c r="D141" s="147" t="s">
        <v>625</v>
      </c>
      <c r="E141" s="148" t="s">
        <v>565</v>
      </c>
      <c r="F141" s="149">
        <v>144</v>
      </c>
      <c r="G141" s="148"/>
      <c r="H141" s="148">
        <v>182.5</v>
      </c>
      <c r="I141" s="150">
        <v>181</v>
      </c>
      <c r="J141" s="151" t="s">
        <v>623</v>
      </c>
      <c r="K141" s="152">
        <f t="shared" si="60"/>
        <v>38.5</v>
      </c>
      <c r="L141" s="153">
        <f t="shared" si="61"/>
        <v>0.2673611111111111</v>
      </c>
      <c r="M141" s="148" t="s">
        <v>535</v>
      </c>
      <c r="N141" s="154">
        <v>42817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45">
        <v>42</v>
      </c>
      <c r="B142" s="146">
        <v>42291</v>
      </c>
      <c r="C142" s="146"/>
      <c r="D142" s="147" t="s">
        <v>626</v>
      </c>
      <c r="E142" s="148" t="s">
        <v>565</v>
      </c>
      <c r="F142" s="149">
        <v>264</v>
      </c>
      <c r="G142" s="148"/>
      <c r="H142" s="148">
        <v>311</v>
      </c>
      <c r="I142" s="150">
        <v>311</v>
      </c>
      <c r="J142" s="151" t="s">
        <v>623</v>
      </c>
      <c r="K142" s="152">
        <f t="shared" si="60"/>
        <v>47</v>
      </c>
      <c r="L142" s="153">
        <f t="shared" si="61"/>
        <v>0.17803030303030304</v>
      </c>
      <c r="M142" s="148" t="s">
        <v>535</v>
      </c>
      <c r="N142" s="154">
        <v>42604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45">
        <v>43</v>
      </c>
      <c r="B143" s="146">
        <v>42318</v>
      </c>
      <c r="C143" s="146"/>
      <c r="D143" s="147" t="s">
        <v>627</v>
      </c>
      <c r="E143" s="148" t="s">
        <v>537</v>
      </c>
      <c r="F143" s="149">
        <v>549.5</v>
      </c>
      <c r="G143" s="148"/>
      <c r="H143" s="148">
        <v>630</v>
      </c>
      <c r="I143" s="150">
        <v>630</v>
      </c>
      <c r="J143" s="151" t="s">
        <v>623</v>
      </c>
      <c r="K143" s="152">
        <f t="shared" si="60"/>
        <v>80.5</v>
      </c>
      <c r="L143" s="153">
        <f t="shared" si="61"/>
        <v>0.1464968152866242</v>
      </c>
      <c r="M143" s="148" t="s">
        <v>535</v>
      </c>
      <c r="N143" s="154">
        <v>42419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45">
        <v>44</v>
      </c>
      <c r="B144" s="146">
        <v>42342</v>
      </c>
      <c r="C144" s="146"/>
      <c r="D144" s="147" t="s">
        <v>628</v>
      </c>
      <c r="E144" s="148" t="s">
        <v>565</v>
      </c>
      <c r="F144" s="149">
        <v>1027.5</v>
      </c>
      <c r="G144" s="148"/>
      <c r="H144" s="148">
        <v>1315</v>
      </c>
      <c r="I144" s="150">
        <v>1250</v>
      </c>
      <c r="J144" s="151" t="s">
        <v>623</v>
      </c>
      <c r="K144" s="152">
        <f t="shared" si="60"/>
        <v>287.5</v>
      </c>
      <c r="L144" s="153">
        <f t="shared" si="61"/>
        <v>0.27980535279805352</v>
      </c>
      <c r="M144" s="148" t="s">
        <v>535</v>
      </c>
      <c r="N144" s="154">
        <v>43244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45">
        <v>45</v>
      </c>
      <c r="B145" s="146">
        <v>42367</v>
      </c>
      <c r="C145" s="146"/>
      <c r="D145" s="147" t="s">
        <v>629</v>
      </c>
      <c r="E145" s="148" t="s">
        <v>565</v>
      </c>
      <c r="F145" s="149">
        <v>465</v>
      </c>
      <c r="G145" s="148"/>
      <c r="H145" s="148">
        <v>540</v>
      </c>
      <c r="I145" s="150">
        <v>540</v>
      </c>
      <c r="J145" s="151" t="s">
        <v>623</v>
      </c>
      <c r="K145" s="152">
        <f t="shared" si="60"/>
        <v>75</v>
      </c>
      <c r="L145" s="153">
        <f t="shared" si="61"/>
        <v>0.16129032258064516</v>
      </c>
      <c r="M145" s="148" t="s">
        <v>535</v>
      </c>
      <c r="N145" s="154">
        <v>42530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45">
        <v>46</v>
      </c>
      <c r="B146" s="146">
        <v>42380</v>
      </c>
      <c r="C146" s="146"/>
      <c r="D146" s="147" t="s">
        <v>365</v>
      </c>
      <c r="E146" s="148" t="s">
        <v>537</v>
      </c>
      <c r="F146" s="149">
        <v>81</v>
      </c>
      <c r="G146" s="148"/>
      <c r="H146" s="148">
        <v>110</v>
      </c>
      <c r="I146" s="150">
        <v>110</v>
      </c>
      <c r="J146" s="151" t="s">
        <v>623</v>
      </c>
      <c r="K146" s="152">
        <f t="shared" si="60"/>
        <v>29</v>
      </c>
      <c r="L146" s="153">
        <f t="shared" si="61"/>
        <v>0.35802469135802467</v>
      </c>
      <c r="M146" s="148" t="s">
        <v>535</v>
      </c>
      <c r="N146" s="154">
        <v>42745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45">
        <v>47</v>
      </c>
      <c r="B147" s="146">
        <v>42382</v>
      </c>
      <c r="C147" s="146"/>
      <c r="D147" s="147" t="s">
        <v>630</v>
      </c>
      <c r="E147" s="148" t="s">
        <v>537</v>
      </c>
      <c r="F147" s="149">
        <v>417.5</v>
      </c>
      <c r="G147" s="148"/>
      <c r="H147" s="148">
        <v>547</v>
      </c>
      <c r="I147" s="150">
        <v>535</v>
      </c>
      <c r="J147" s="151" t="s">
        <v>623</v>
      </c>
      <c r="K147" s="152">
        <f t="shared" si="60"/>
        <v>129.5</v>
      </c>
      <c r="L147" s="153">
        <f t="shared" si="61"/>
        <v>0.31017964071856285</v>
      </c>
      <c r="M147" s="148" t="s">
        <v>535</v>
      </c>
      <c r="N147" s="154">
        <v>42578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45">
        <v>48</v>
      </c>
      <c r="B148" s="146">
        <v>42408</v>
      </c>
      <c r="C148" s="146"/>
      <c r="D148" s="147" t="s">
        <v>631</v>
      </c>
      <c r="E148" s="148" t="s">
        <v>565</v>
      </c>
      <c r="F148" s="149">
        <v>650</v>
      </c>
      <c r="G148" s="148"/>
      <c r="H148" s="148">
        <v>800</v>
      </c>
      <c r="I148" s="150">
        <v>800</v>
      </c>
      <c r="J148" s="151" t="s">
        <v>623</v>
      </c>
      <c r="K148" s="152">
        <f t="shared" si="60"/>
        <v>150</v>
      </c>
      <c r="L148" s="153">
        <f t="shared" si="61"/>
        <v>0.23076923076923078</v>
      </c>
      <c r="M148" s="148" t="s">
        <v>535</v>
      </c>
      <c r="N148" s="154">
        <v>43154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45">
        <v>49</v>
      </c>
      <c r="B149" s="146">
        <v>42433</v>
      </c>
      <c r="C149" s="146"/>
      <c r="D149" s="147" t="s">
        <v>206</v>
      </c>
      <c r="E149" s="148" t="s">
        <v>565</v>
      </c>
      <c r="F149" s="149">
        <v>437.5</v>
      </c>
      <c r="G149" s="148"/>
      <c r="H149" s="148">
        <v>504.5</v>
      </c>
      <c r="I149" s="150">
        <v>522</v>
      </c>
      <c r="J149" s="151" t="s">
        <v>632</v>
      </c>
      <c r="K149" s="152">
        <f t="shared" si="60"/>
        <v>67</v>
      </c>
      <c r="L149" s="153">
        <f t="shared" si="61"/>
        <v>0.15314285714285714</v>
      </c>
      <c r="M149" s="148" t="s">
        <v>535</v>
      </c>
      <c r="N149" s="154">
        <v>42480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45">
        <v>50</v>
      </c>
      <c r="B150" s="146">
        <v>42438</v>
      </c>
      <c r="C150" s="146"/>
      <c r="D150" s="147" t="s">
        <v>633</v>
      </c>
      <c r="E150" s="148" t="s">
        <v>565</v>
      </c>
      <c r="F150" s="149">
        <v>189.5</v>
      </c>
      <c r="G150" s="148"/>
      <c r="H150" s="148">
        <v>218</v>
      </c>
      <c r="I150" s="150">
        <v>218</v>
      </c>
      <c r="J150" s="151" t="s">
        <v>623</v>
      </c>
      <c r="K150" s="152">
        <f t="shared" si="60"/>
        <v>28.5</v>
      </c>
      <c r="L150" s="153">
        <f t="shared" si="61"/>
        <v>0.15039577836411611</v>
      </c>
      <c r="M150" s="148" t="s">
        <v>535</v>
      </c>
      <c r="N150" s="154">
        <v>43034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55">
        <v>51</v>
      </c>
      <c r="B151" s="156">
        <v>42471</v>
      </c>
      <c r="C151" s="156"/>
      <c r="D151" s="164" t="s">
        <v>634</v>
      </c>
      <c r="E151" s="159" t="s">
        <v>565</v>
      </c>
      <c r="F151" s="159">
        <v>36.5</v>
      </c>
      <c r="G151" s="160"/>
      <c r="H151" s="160">
        <v>15.85</v>
      </c>
      <c r="I151" s="160">
        <v>60</v>
      </c>
      <c r="J151" s="161" t="s">
        <v>635</v>
      </c>
      <c r="K151" s="162">
        <f t="shared" si="60"/>
        <v>-20.65</v>
      </c>
      <c r="L151" s="163">
        <f t="shared" si="61"/>
        <v>-0.5657534246575342</v>
      </c>
      <c r="M151" s="159" t="s">
        <v>547</v>
      </c>
      <c r="N151" s="167">
        <v>43627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45">
        <v>52</v>
      </c>
      <c r="B152" s="146">
        <v>42472</v>
      </c>
      <c r="C152" s="146"/>
      <c r="D152" s="147" t="s">
        <v>636</v>
      </c>
      <c r="E152" s="148" t="s">
        <v>565</v>
      </c>
      <c r="F152" s="149">
        <v>93</v>
      </c>
      <c r="G152" s="148"/>
      <c r="H152" s="148">
        <v>149</v>
      </c>
      <c r="I152" s="150">
        <v>140</v>
      </c>
      <c r="J152" s="151" t="s">
        <v>637</v>
      </c>
      <c r="K152" s="152">
        <f t="shared" si="60"/>
        <v>56</v>
      </c>
      <c r="L152" s="153">
        <f t="shared" si="61"/>
        <v>0.60215053763440862</v>
      </c>
      <c r="M152" s="148" t="s">
        <v>535</v>
      </c>
      <c r="N152" s="154">
        <v>42740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45">
        <v>53</v>
      </c>
      <c r="B153" s="146">
        <v>42472</v>
      </c>
      <c r="C153" s="146"/>
      <c r="D153" s="147" t="s">
        <v>638</v>
      </c>
      <c r="E153" s="148" t="s">
        <v>565</v>
      </c>
      <c r="F153" s="149">
        <v>130</v>
      </c>
      <c r="G153" s="148"/>
      <c r="H153" s="148">
        <v>150</v>
      </c>
      <c r="I153" s="150" t="s">
        <v>639</v>
      </c>
      <c r="J153" s="151" t="s">
        <v>623</v>
      </c>
      <c r="K153" s="152">
        <f t="shared" si="60"/>
        <v>20</v>
      </c>
      <c r="L153" s="153">
        <f t="shared" si="61"/>
        <v>0.15384615384615385</v>
      </c>
      <c r="M153" s="148" t="s">
        <v>535</v>
      </c>
      <c r="N153" s="154">
        <v>42564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45">
        <v>54</v>
      </c>
      <c r="B154" s="146">
        <v>42473</v>
      </c>
      <c r="C154" s="146"/>
      <c r="D154" s="147" t="s">
        <v>640</v>
      </c>
      <c r="E154" s="148" t="s">
        <v>565</v>
      </c>
      <c r="F154" s="149">
        <v>196</v>
      </c>
      <c r="G154" s="148"/>
      <c r="H154" s="148">
        <v>299</v>
      </c>
      <c r="I154" s="150">
        <v>299</v>
      </c>
      <c r="J154" s="151" t="s">
        <v>623</v>
      </c>
      <c r="K154" s="152">
        <v>103</v>
      </c>
      <c r="L154" s="153">
        <v>0.52551020408163296</v>
      </c>
      <c r="M154" s="148" t="s">
        <v>535</v>
      </c>
      <c r="N154" s="154">
        <v>42620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45">
        <v>55</v>
      </c>
      <c r="B155" s="146">
        <v>42473</v>
      </c>
      <c r="C155" s="146"/>
      <c r="D155" s="147" t="s">
        <v>641</v>
      </c>
      <c r="E155" s="148" t="s">
        <v>565</v>
      </c>
      <c r="F155" s="149">
        <v>88</v>
      </c>
      <c r="G155" s="148"/>
      <c r="H155" s="148">
        <v>103</v>
      </c>
      <c r="I155" s="150">
        <v>103</v>
      </c>
      <c r="J155" s="151" t="s">
        <v>623</v>
      </c>
      <c r="K155" s="152">
        <v>15</v>
      </c>
      <c r="L155" s="153">
        <v>0.170454545454545</v>
      </c>
      <c r="M155" s="148" t="s">
        <v>535</v>
      </c>
      <c r="N155" s="154">
        <v>42530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45">
        <v>56</v>
      </c>
      <c r="B156" s="146">
        <v>42492</v>
      </c>
      <c r="C156" s="146"/>
      <c r="D156" s="147" t="s">
        <v>642</v>
      </c>
      <c r="E156" s="148" t="s">
        <v>565</v>
      </c>
      <c r="F156" s="149">
        <v>127.5</v>
      </c>
      <c r="G156" s="148"/>
      <c r="H156" s="148">
        <v>148</v>
      </c>
      <c r="I156" s="150" t="s">
        <v>643</v>
      </c>
      <c r="J156" s="151" t="s">
        <v>623</v>
      </c>
      <c r="K156" s="152">
        <f>H156-F156</f>
        <v>20.5</v>
      </c>
      <c r="L156" s="153">
        <f>K156/F156</f>
        <v>0.16078431372549021</v>
      </c>
      <c r="M156" s="148" t="s">
        <v>535</v>
      </c>
      <c r="N156" s="154">
        <v>42564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45">
        <v>57</v>
      </c>
      <c r="B157" s="146">
        <v>42493</v>
      </c>
      <c r="C157" s="146"/>
      <c r="D157" s="147" t="s">
        <v>644</v>
      </c>
      <c r="E157" s="148" t="s">
        <v>565</v>
      </c>
      <c r="F157" s="149">
        <v>675</v>
      </c>
      <c r="G157" s="148"/>
      <c r="H157" s="148">
        <v>815</v>
      </c>
      <c r="I157" s="150" t="s">
        <v>645</v>
      </c>
      <c r="J157" s="151" t="s">
        <v>623</v>
      </c>
      <c r="K157" s="152">
        <f>H157-F157</f>
        <v>140</v>
      </c>
      <c r="L157" s="153">
        <f>K157/F157</f>
        <v>0.2074074074074074</v>
      </c>
      <c r="M157" s="148" t="s">
        <v>535</v>
      </c>
      <c r="N157" s="154">
        <v>43154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5">
        <v>58</v>
      </c>
      <c r="B158" s="156">
        <v>42522</v>
      </c>
      <c r="C158" s="156"/>
      <c r="D158" s="157" t="s">
        <v>646</v>
      </c>
      <c r="E158" s="158" t="s">
        <v>565</v>
      </c>
      <c r="F158" s="159">
        <v>500</v>
      </c>
      <c r="G158" s="159"/>
      <c r="H158" s="160">
        <v>232.5</v>
      </c>
      <c r="I158" s="160" t="s">
        <v>647</v>
      </c>
      <c r="J158" s="161" t="s">
        <v>648</v>
      </c>
      <c r="K158" s="162">
        <f>H158-F158</f>
        <v>-267.5</v>
      </c>
      <c r="L158" s="163">
        <f>K158/F158</f>
        <v>-0.53500000000000003</v>
      </c>
      <c r="M158" s="159" t="s">
        <v>547</v>
      </c>
      <c r="N158" s="156">
        <v>43735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45">
        <v>59</v>
      </c>
      <c r="B159" s="146">
        <v>42527</v>
      </c>
      <c r="C159" s="146"/>
      <c r="D159" s="147" t="s">
        <v>493</v>
      </c>
      <c r="E159" s="148" t="s">
        <v>565</v>
      </c>
      <c r="F159" s="149">
        <v>110</v>
      </c>
      <c r="G159" s="148"/>
      <c r="H159" s="148">
        <v>126.5</v>
      </c>
      <c r="I159" s="150">
        <v>125</v>
      </c>
      <c r="J159" s="151" t="s">
        <v>574</v>
      </c>
      <c r="K159" s="152">
        <f>H159-F159</f>
        <v>16.5</v>
      </c>
      <c r="L159" s="153">
        <f>K159/F159</f>
        <v>0.15</v>
      </c>
      <c r="M159" s="148" t="s">
        <v>535</v>
      </c>
      <c r="N159" s="154">
        <v>42552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45">
        <v>60</v>
      </c>
      <c r="B160" s="146">
        <v>42538</v>
      </c>
      <c r="C160" s="146"/>
      <c r="D160" s="147" t="s">
        <v>649</v>
      </c>
      <c r="E160" s="148" t="s">
        <v>565</v>
      </c>
      <c r="F160" s="149">
        <v>44</v>
      </c>
      <c r="G160" s="148"/>
      <c r="H160" s="148">
        <v>69.5</v>
      </c>
      <c r="I160" s="150">
        <v>69.5</v>
      </c>
      <c r="J160" s="151" t="s">
        <v>650</v>
      </c>
      <c r="K160" s="152">
        <f>H160-F160</f>
        <v>25.5</v>
      </c>
      <c r="L160" s="153">
        <f>K160/F160</f>
        <v>0.57954545454545459</v>
      </c>
      <c r="M160" s="148" t="s">
        <v>535</v>
      </c>
      <c r="N160" s="154">
        <v>42977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45">
        <v>61</v>
      </c>
      <c r="B161" s="146">
        <v>42549</v>
      </c>
      <c r="C161" s="146"/>
      <c r="D161" s="147" t="s">
        <v>651</v>
      </c>
      <c r="E161" s="148" t="s">
        <v>565</v>
      </c>
      <c r="F161" s="149">
        <v>262.5</v>
      </c>
      <c r="G161" s="148"/>
      <c r="H161" s="148">
        <v>340</v>
      </c>
      <c r="I161" s="150">
        <v>333</v>
      </c>
      <c r="J161" s="151" t="s">
        <v>652</v>
      </c>
      <c r="K161" s="152">
        <v>77.5</v>
      </c>
      <c r="L161" s="153">
        <v>0.29523809523809502</v>
      </c>
      <c r="M161" s="148" t="s">
        <v>535</v>
      </c>
      <c r="N161" s="154">
        <v>43017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45">
        <v>62</v>
      </c>
      <c r="B162" s="146">
        <v>42549</v>
      </c>
      <c r="C162" s="146"/>
      <c r="D162" s="147" t="s">
        <v>653</v>
      </c>
      <c r="E162" s="148" t="s">
        <v>565</v>
      </c>
      <c r="F162" s="149">
        <v>840</v>
      </c>
      <c r="G162" s="148"/>
      <c r="H162" s="148">
        <v>1230</v>
      </c>
      <c r="I162" s="150">
        <v>1230</v>
      </c>
      <c r="J162" s="151" t="s">
        <v>623</v>
      </c>
      <c r="K162" s="152">
        <v>390</v>
      </c>
      <c r="L162" s="153">
        <v>0.46428571428571402</v>
      </c>
      <c r="M162" s="148" t="s">
        <v>535</v>
      </c>
      <c r="N162" s="154">
        <v>42649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68">
        <v>63</v>
      </c>
      <c r="B163" s="169">
        <v>42556</v>
      </c>
      <c r="C163" s="169"/>
      <c r="D163" s="170" t="s">
        <v>654</v>
      </c>
      <c r="E163" s="171" t="s">
        <v>565</v>
      </c>
      <c r="F163" s="171">
        <v>395</v>
      </c>
      <c r="G163" s="172"/>
      <c r="H163" s="172">
        <f>(468.5+342.5)/2</f>
        <v>405.5</v>
      </c>
      <c r="I163" s="172">
        <v>510</v>
      </c>
      <c r="J163" s="173" t="s">
        <v>655</v>
      </c>
      <c r="K163" s="174">
        <f t="shared" ref="K163:K169" si="62">H163-F163</f>
        <v>10.5</v>
      </c>
      <c r="L163" s="175">
        <f t="shared" ref="L163:L169" si="63">K163/F163</f>
        <v>2.6582278481012658E-2</v>
      </c>
      <c r="M163" s="171" t="s">
        <v>656</v>
      </c>
      <c r="N163" s="169">
        <v>43606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5">
        <v>64</v>
      </c>
      <c r="B164" s="156">
        <v>42584</v>
      </c>
      <c r="C164" s="156"/>
      <c r="D164" s="157" t="s">
        <v>657</v>
      </c>
      <c r="E164" s="158" t="s">
        <v>537</v>
      </c>
      <c r="F164" s="159">
        <f>169.5-12.8</f>
        <v>156.69999999999999</v>
      </c>
      <c r="G164" s="159"/>
      <c r="H164" s="160">
        <v>77</v>
      </c>
      <c r="I164" s="160" t="s">
        <v>658</v>
      </c>
      <c r="J164" s="161" t="s">
        <v>659</v>
      </c>
      <c r="K164" s="162">
        <f t="shared" si="62"/>
        <v>-79.699999999999989</v>
      </c>
      <c r="L164" s="163">
        <f t="shared" si="63"/>
        <v>-0.50861518825781749</v>
      </c>
      <c r="M164" s="159" t="s">
        <v>547</v>
      </c>
      <c r="N164" s="156">
        <v>43522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5">
        <v>65</v>
      </c>
      <c r="B165" s="156">
        <v>42586</v>
      </c>
      <c r="C165" s="156"/>
      <c r="D165" s="157" t="s">
        <v>660</v>
      </c>
      <c r="E165" s="158" t="s">
        <v>565</v>
      </c>
      <c r="F165" s="159">
        <v>400</v>
      </c>
      <c r="G165" s="159"/>
      <c r="H165" s="160">
        <v>305</v>
      </c>
      <c r="I165" s="160">
        <v>475</v>
      </c>
      <c r="J165" s="161" t="s">
        <v>661</v>
      </c>
      <c r="K165" s="162">
        <f t="shared" si="62"/>
        <v>-95</v>
      </c>
      <c r="L165" s="163">
        <f t="shared" si="63"/>
        <v>-0.23749999999999999</v>
      </c>
      <c r="M165" s="159" t="s">
        <v>547</v>
      </c>
      <c r="N165" s="156">
        <v>43606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45">
        <v>66</v>
      </c>
      <c r="B166" s="146">
        <v>42593</v>
      </c>
      <c r="C166" s="146"/>
      <c r="D166" s="147" t="s">
        <v>662</v>
      </c>
      <c r="E166" s="148" t="s">
        <v>565</v>
      </c>
      <c r="F166" s="149">
        <v>86.5</v>
      </c>
      <c r="G166" s="148"/>
      <c r="H166" s="148">
        <v>130</v>
      </c>
      <c r="I166" s="150">
        <v>130</v>
      </c>
      <c r="J166" s="151" t="s">
        <v>663</v>
      </c>
      <c r="K166" s="152">
        <f t="shared" si="62"/>
        <v>43.5</v>
      </c>
      <c r="L166" s="153">
        <f t="shared" si="63"/>
        <v>0.50289017341040465</v>
      </c>
      <c r="M166" s="148" t="s">
        <v>535</v>
      </c>
      <c r="N166" s="154">
        <v>43091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55">
        <v>67</v>
      </c>
      <c r="B167" s="156">
        <v>42600</v>
      </c>
      <c r="C167" s="156"/>
      <c r="D167" s="157" t="s">
        <v>109</v>
      </c>
      <c r="E167" s="158" t="s">
        <v>565</v>
      </c>
      <c r="F167" s="159">
        <v>133.5</v>
      </c>
      <c r="G167" s="159"/>
      <c r="H167" s="160">
        <v>126.5</v>
      </c>
      <c r="I167" s="160">
        <v>178</v>
      </c>
      <c r="J167" s="161" t="s">
        <v>664</v>
      </c>
      <c r="K167" s="162">
        <f t="shared" si="62"/>
        <v>-7</v>
      </c>
      <c r="L167" s="163">
        <f t="shared" si="63"/>
        <v>-5.2434456928838954E-2</v>
      </c>
      <c r="M167" s="159" t="s">
        <v>547</v>
      </c>
      <c r="N167" s="156">
        <v>42615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45">
        <v>68</v>
      </c>
      <c r="B168" s="146">
        <v>42613</v>
      </c>
      <c r="C168" s="146"/>
      <c r="D168" s="147" t="s">
        <v>665</v>
      </c>
      <c r="E168" s="148" t="s">
        <v>565</v>
      </c>
      <c r="F168" s="149">
        <v>560</v>
      </c>
      <c r="G168" s="148"/>
      <c r="H168" s="148">
        <v>725</v>
      </c>
      <c r="I168" s="150">
        <v>725</v>
      </c>
      <c r="J168" s="151" t="s">
        <v>567</v>
      </c>
      <c r="K168" s="152">
        <f t="shared" si="62"/>
        <v>165</v>
      </c>
      <c r="L168" s="153">
        <f t="shared" si="63"/>
        <v>0.29464285714285715</v>
      </c>
      <c r="M168" s="148" t="s">
        <v>535</v>
      </c>
      <c r="N168" s="154">
        <v>42456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45">
        <v>69</v>
      </c>
      <c r="B169" s="146">
        <v>42614</v>
      </c>
      <c r="C169" s="146"/>
      <c r="D169" s="147" t="s">
        <v>666</v>
      </c>
      <c r="E169" s="148" t="s">
        <v>565</v>
      </c>
      <c r="F169" s="149">
        <v>160.5</v>
      </c>
      <c r="G169" s="148"/>
      <c r="H169" s="148">
        <v>210</v>
      </c>
      <c r="I169" s="150">
        <v>210</v>
      </c>
      <c r="J169" s="151" t="s">
        <v>567</v>
      </c>
      <c r="K169" s="152">
        <f t="shared" si="62"/>
        <v>49.5</v>
      </c>
      <c r="L169" s="153">
        <f t="shared" si="63"/>
        <v>0.30841121495327101</v>
      </c>
      <c r="M169" s="148" t="s">
        <v>535</v>
      </c>
      <c r="N169" s="154">
        <v>42871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45">
        <v>70</v>
      </c>
      <c r="B170" s="146">
        <v>42646</v>
      </c>
      <c r="C170" s="146"/>
      <c r="D170" s="147" t="s">
        <v>378</v>
      </c>
      <c r="E170" s="148" t="s">
        <v>565</v>
      </c>
      <c r="F170" s="149">
        <v>430</v>
      </c>
      <c r="G170" s="148"/>
      <c r="H170" s="148">
        <v>596</v>
      </c>
      <c r="I170" s="150">
        <v>575</v>
      </c>
      <c r="J170" s="151" t="s">
        <v>667</v>
      </c>
      <c r="K170" s="152">
        <v>166</v>
      </c>
      <c r="L170" s="153">
        <v>0.38604651162790699</v>
      </c>
      <c r="M170" s="148" t="s">
        <v>535</v>
      </c>
      <c r="N170" s="154">
        <v>42769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45">
        <v>71</v>
      </c>
      <c r="B171" s="146">
        <v>42657</v>
      </c>
      <c r="C171" s="146"/>
      <c r="D171" s="147" t="s">
        <v>668</v>
      </c>
      <c r="E171" s="148" t="s">
        <v>565</v>
      </c>
      <c r="F171" s="149">
        <v>280</v>
      </c>
      <c r="G171" s="148"/>
      <c r="H171" s="148">
        <v>345</v>
      </c>
      <c r="I171" s="150">
        <v>345</v>
      </c>
      <c r="J171" s="151" t="s">
        <v>567</v>
      </c>
      <c r="K171" s="152">
        <f t="shared" ref="K171:K176" si="64">H171-F171</f>
        <v>65</v>
      </c>
      <c r="L171" s="153">
        <f>K171/F171</f>
        <v>0.23214285714285715</v>
      </c>
      <c r="M171" s="148" t="s">
        <v>535</v>
      </c>
      <c r="N171" s="154">
        <v>42814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45">
        <v>72</v>
      </c>
      <c r="B172" s="146">
        <v>42657</v>
      </c>
      <c r="C172" s="146"/>
      <c r="D172" s="147" t="s">
        <v>669</v>
      </c>
      <c r="E172" s="148" t="s">
        <v>565</v>
      </c>
      <c r="F172" s="149">
        <v>245</v>
      </c>
      <c r="G172" s="148"/>
      <c r="H172" s="148">
        <v>325.5</v>
      </c>
      <c r="I172" s="150">
        <v>330</v>
      </c>
      <c r="J172" s="151" t="s">
        <v>670</v>
      </c>
      <c r="K172" s="152">
        <f t="shared" si="64"/>
        <v>80.5</v>
      </c>
      <c r="L172" s="153">
        <f>K172/F172</f>
        <v>0.32857142857142857</v>
      </c>
      <c r="M172" s="148" t="s">
        <v>535</v>
      </c>
      <c r="N172" s="154">
        <v>42769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45">
        <v>73</v>
      </c>
      <c r="B173" s="146">
        <v>42660</v>
      </c>
      <c r="C173" s="146"/>
      <c r="D173" s="147" t="s">
        <v>334</v>
      </c>
      <c r="E173" s="148" t="s">
        <v>565</v>
      </c>
      <c r="F173" s="149">
        <v>125</v>
      </c>
      <c r="G173" s="148"/>
      <c r="H173" s="148">
        <v>160</v>
      </c>
      <c r="I173" s="150">
        <v>160</v>
      </c>
      <c r="J173" s="151" t="s">
        <v>623</v>
      </c>
      <c r="K173" s="152">
        <f t="shared" si="64"/>
        <v>35</v>
      </c>
      <c r="L173" s="153">
        <v>0.28000000000000003</v>
      </c>
      <c r="M173" s="148" t="s">
        <v>535</v>
      </c>
      <c r="N173" s="154">
        <v>42803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45">
        <v>74</v>
      </c>
      <c r="B174" s="146">
        <v>42660</v>
      </c>
      <c r="C174" s="146"/>
      <c r="D174" s="147" t="s">
        <v>433</v>
      </c>
      <c r="E174" s="148" t="s">
        <v>565</v>
      </c>
      <c r="F174" s="149">
        <v>114</v>
      </c>
      <c r="G174" s="148"/>
      <c r="H174" s="148">
        <v>145</v>
      </c>
      <c r="I174" s="150">
        <v>145</v>
      </c>
      <c r="J174" s="151" t="s">
        <v>623</v>
      </c>
      <c r="K174" s="152">
        <f t="shared" si="64"/>
        <v>31</v>
      </c>
      <c r="L174" s="153">
        <f>K174/F174</f>
        <v>0.27192982456140352</v>
      </c>
      <c r="M174" s="148" t="s">
        <v>535</v>
      </c>
      <c r="N174" s="154">
        <v>42859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45">
        <v>75</v>
      </c>
      <c r="B175" s="146">
        <v>42660</v>
      </c>
      <c r="C175" s="146"/>
      <c r="D175" s="147" t="s">
        <v>671</v>
      </c>
      <c r="E175" s="148" t="s">
        <v>565</v>
      </c>
      <c r="F175" s="149">
        <v>212</v>
      </c>
      <c r="G175" s="148"/>
      <c r="H175" s="148">
        <v>280</v>
      </c>
      <c r="I175" s="150">
        <v>276</v>
      </c>
      <c r="J175" s="151" t="s">
        <v>672</v>
      </c>
      <c r="K175" s="152">
        <f t="shared" si="64"/>
        <v>68</v>
      </c>
      <c r="L175" s="153">
        <f>K175/F175</f>
        <v>0.32075471698113206</v>
      </c>
      <c r="M175" s="148" t="s">
        <v>535</v>
      </c>
      <c r="N175" s="154">
        <v>42858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45">
        <v>76</v>
      </c>
      <c r="B176" s="146">
        <v>42678</v>
      </c>
      <c r="C176" s="146"/>
      <c r="D176" s="147" t="s">
        <v>424</v>
      </c>
      <c r="E176" s="148" t="s">
        <v>565</v>
      </c>
      <c r="F176" s="149">
        <v>155</v>
      </c>
      <c r="G176" s="148"/>
      <c r="H176" s="148">
        <v>210</v>
      </c>
      <c r="I176" s="150">
        <v>210</v>
      </c>
      <c r="J176" s="151" t="s">
        <v>673</v>
      </c>
      <c r="K176" s="152">
        <f t="shared" si="64"/>
        <v>55</v>
      </c>
      <c r="L176" s="153">
        <f>K176/F176</f>
        <v>0.35483870967741937</v>
      </c>
      <c r="M176" s="148" t="s">
        <v>535</v>
      </c>
      <c r="N176" s="154">
        <v>42944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5">
        <v>77</v>
      </c>
      <c r="B177" s="156">
        <v>42710</v>
      </c>
      <c r="C177" s="156"/>
      <c r="D177" s="157" t="s">
        <v>674</v>
      </c>
      <c r="E177" s="158" t="s">
        <v>565</v>
      </c>
      <c r="F177" s="159">
        <v>150.5</v>
      </c>
      <c r="G177" s="159"/>
      <c r="H177" s="160">
        <v>72.5</v>
      </c>
      <c r="I177" s="160">
        <v>174</v>
      </c>
      <c r="J177" s="161" t="s">
        <v>675</v>
      </c>
      <c r="K177" s="162">
        <v>-78</v>
      </c>
      <c r="L177" s="163">
        <v>-0.51827242524916906</v>
      </c>
      <c r="M177" s="159" t="s">
        <v>547</v>
      </c>
      <c r="N177" s="156">
        <v>43333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45">
        <v>78</v>
      </c>
      <c r="B178" s="146">
        <v>42712</v>
      </c>
      <c r="C178" s="146"/>
      <c r="D178" s="147" t="s">
        <v>676</v>
      </c>
      <c r="E178" s="148" t="s">
        <v>565</v>
      </c>
      <c r="F178" s="149">
        <v>380</v>
      </c>
      <c r="G178" s="148"/>
      <c r="H178" s="148">
        <v>478</v>
      </c>
      <c r="I178" s="150">
        <v>468</v>
      </c>
      <c r="J178" s="151" t="s">
        <v>623</v>
      </c>
      <c r="K178" s="152">
        <f>H178-F178</f>
        <v>98</v>
      </c>
      <c r="L178" s="153">
        <f>K178/F178</f>
        <v>0.25789473684210529</v>
      </c>
      <c r="M178" s="148" t="s">
        <v>535</v>
      </c>
      <c r="N178" s="154">
        <v>43025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45">
        <v>79</v>
      </c>
      <c r="B179" s="146">
        <v>42734</v>
      </c>
      <c r="C179" s="146"/>
      <c r="D179" s="147" t="s">
        <v>108</v>
      </c>
      <c r="E179" s="148" t="s">
        <v>565</v>
      </c>
      <c r="F179" s="149">
        <v>305</v>
      </c>
      <c r="G179" s="148"/>
      <c r="H179" s="148">
        <v>375</v>
      </c>
      <c r="I179" s="150">
        <v>375</v>
      </c>
      <c r="J179" s="151" t="s">
        <v>623</v>
      </c>
      <c r="K179" s="152">
        <f>H179-F179</f>
        <v>70</v>
      </c>
      <c r="L179" s="153">
        <f>K179/F179</f>
        <v>0.22950819672131148</v>
      </c>
      <c r="M179" s="148" t="s">
        <v>535</v>
      </c>
      <c r="N179" s="154">
        <v>42768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45">
        <v>80</v>
      </c>
      <c r="B180" s="146">
        <v>42739</v>
      </c>
      <c r="C180" s="146"/>
      <c r="D180" s="147" t="s">
        <v>94</v>
      </c>
      <c r="E180" s="148" t="s">
        <v>565</v>
      </c>
      <c r="F180" s="149">
        <v>99.5</v>
      </c>
      <c r="G180" s="148"/>
      <c r="H180" s="148">
        <v>158</v>
      </c>
      <c r="I180" s="150">
        <v>158</v>
      </c>
      <c r="J180" s="151" t="s">
        <v>623</v>
      </c>
      <c r="K180" s="152">
        <f>H180-F180</f>
        <v>58.5</v>
      </c>
      <c r="L180" s="153">
        <f>K180/F180</f>
        <v>0.5879396984924623</v>
      </c>
      <c r="M180" s="148" t="s">
        <v>535</v>
      </c>
      <c r="N180" s="154">
        <v>42898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45">
        <v>81</v>
      </c>
      <c r="B181" s="146">
        <v>42739</v>
      </c>
      <c r="C181" s="146"/>
      <c r="D181" s="147" t="s">
        <v>94</v>
      </c>
      <c r="E181" s="148" t="s">
        <v>565</v>
      </c>
      <c r="F181" s="149">
        <v>99.5</v>
      </c>
      <c r="G181" s="148"/>
      <c r="H181" s="148">
        <v>158</v>
      </c>
      <c r="I181" s="150">
        <v>158</v>
      </c>
      <c r="J181" s="151" t="s">
        <v>623</v>
      </c>
      <c r="K181" s="152">
        <v>58.5</v>
      </c>
      <c r="L181" s="153">
        <v>0.58793969849246197</v>
      </c>
      <c r="M181" s="148" t="s">
        <v>535</v>
      </c>
      <c r="N181" s="154">
        <v>42898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45">
        <v>82</v>
      </c>
      <c r="B182" s="146">
        <v>42786</v>
      </c>
      <c r="C182" s="146"/>
      <c r="D182" s="147" t="s">
        <v>182</v>
      </c>
      <c r="E182" s="148" t="s">
        <v>565</v>
      </c>
      <c r="F182" s="149">
        <v>140.5</v>
      </c>
      <c r="G182" s="148"/>
      <c r="H182" s="148">
        <v>220</v>
      </c>
      <c r="I182" s="150">
        <v>220</v>
      </c>
      <c r="J182" s="151" t="s">
        <v>623</v>
      </c>
      <c r="K182" s="152">
        <f>H182-F182</f>
        <v>79.5</v>
      </c>
      <c r="L182" s="153">
        <f>K182/F182</f>
        <v>0.5658362989323843</v>
      </c>
      <c r="M182" s="148" t="s">
        <v>535</v>
      </c>
      <c r="N182" s="154">
        <v>42864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45">
        <v>83</v>
      </c>
      <c r="B183" s="146">
        <v>42786</v>
      </c>
      <c r="C183" s="146"/>
      <c r="D183" s="147" t="s">
        <v>677</v>
      </c>
      <c r="E183" s="148" t="s">
        <v>565</v>
      </c>
      <c r="F183" s="149">
        <v>202.5</v>
      </c>
      <c r="G183" s="148"/>
      <c r="H183" s="148">
        <v>234</v>
      </c>
      <c r="I183" s="150">
        <v>234</v>
      </c>
      <c r="J183" s="151" t="s">
        <v>623</v>
      </c>
      <c r="K183" s="152">
        <v>31.5</v>
      </c>
      <c r="L183" s="153">
        <v>0.155555555555556</v>
      </c>
      <c r="M183" s="148" t="s">
        <v>535</v>
      </c>
      <c r="N183" s="154">
        <v>42836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45">
        <v>84</v>
      </c>
      <c r="B184" s="146">
        <v>42818</v>
      </c>
      <c r="C184" s="146"/>
      <c r="D184" s="147" t="s">
        <v>678</v>
      </c>
      <c r="E184" s="148" t="s">
        <v>565</v>
      </c>
      <c r="F184" s="149">
        <v>300.5</v>
      </c>
      <c r="G184" s="148"/>
      <c r="H184" s="148">
        <v>417.5</v>
      </c>
      <c r="I184" s="150">
        <v>420</v>
      </c>
      <c r="J184" s="151" t="s">
        <v>679</v>
      </c>
      <c r="K184" s="152">
        <f>H184-F184</f>
        <v>117</v>
      </c>
      <c r="L184" s="153">
        <f>K184/F184</f>
        <v>0.38935108153078202</v>
      </c>
      <c r="M184" s="148" t="s">
        <v>535</v>
      </c>
      <c r="N184" s="154">
        <v>43070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45">
        <v>85</v>
      </c>
      <c r="B185" s="146">
        <v>42818</v>
      </c>
      <c r="C185" s="146"/>
      <c r="D185" s="147" t="s">
        <v>653</v>
      </c>
      <c r="E185" s="148" t="s">
        <v>565</v>
      </c>
      <c r="F185" s="149">
        <v>850</v>
      </c>
      <c r="G185" s="148"/>
      <c r="H185" s="148">
        <v>1042.5</v>
      </c>
      <c r="I185" s="150">
        <v>1023</v>
      </c>
      <c r="J185" s="151" t="s">
        <v>680</v>
      </c>
      <c r="K185" s="152">
        <v>192.5</v>
      </c>
      <c r="L185" s="153">
        <v>0.22647058823529401</v>
      </c>
      <c r="M185" s="148" t="s">
        <v>535</v>
      </c>
      <c r="N185" s="154">
        <v>42830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45">
        <v>86</v>
      </c>
      <c r="B186" s="146">
        <v>42830</v>
      </c>
      <c r="C186" s="146"/>
      <c r="D186" s="147" t="s">
        <v>452</v>
      </c>
      <c r="E186" s="148" t="s">
        <v>565</v>
      </c>
      <c r="F186" s="149">
        <v>785</v>
      </c>
      <c r="G186" s="148"/>
      <c r="H186" s="148">
        <v>930</v>
      </c>
      <c r="I186" s="150">
        <v>920</v>
      </c>
      <c r="J186" s="151" t="s">
        <v>681</v>
      </c>
      <c r="K186" s="152">
        <f>H186-F186</f>
        <v>145</v>
      </c>
      <c r="L186" s="153">
        <f>K186/F186</f>
        <v>0.18471337579617833</v>
      </c>
      <c r="M186" s="148" t="s">
        <v>535</v>
      </c>
      <c r="N186" s="154">
        <v>42976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55">
        <v>87</v>
      </c>
      <c r="B187" s="156">
        <v>42831</v>
      </c>
      <c r="C187" s="156"/>
      <c r="D187" s="157" t="s">
        <v>682</v>
      </c>
      <c r="E187" s="158" t="s">
        <v>565</v>
      </c>
      <c r="F187" s="159">
        <v>40</v>
      </c>
      <c r="G187" s="159"/>
      <c r="H187" s="160">
        <v>13.1</v>
      </c>
      <c r="I187" s="160">
        <v>60</v>
      </c>
      <c r="J187" s="161" t="s">
        <v>683</v>
      </c>
      <c r="K187" s="162">
        <v>-26.9</v>
      </c>
      <c r="L187" s="163">
        <v>-0.67249999999999999</v>
      </c>
      <c r="M187" s="159" t="s">
        <v>547</v>
      </c>
      <c r="N187" s="156">
        <v>43138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45">
        <v>88</v>
      </c>
      <c r="B188" s="146">
        <v>42837</v>
      </c>
      <c r="C188" s="146"/>
      <c r="D188" s="147" t="s">
        <v>93</v>
      </c>
      <c r="E188" s="148" t="s">
        <v>565</v>
      </c>
      <c r="F188" s="149">
        <v>289.5</v>
      </c>
      <c r="G188" s="148"/>
      <c r="H188" s="148">
        <v>354</v>
      </c>
      <c r="I188" s="150">
        <v>360</v>
      </c>
      <c r="J188" s="151" t="s">
        <v>684</v>
      </c>
      <c r="K188" s="152">
        <f t="shared" ref="K188:K196" si="65">H188-F188</f>
        <v>64.5</v>
      </c>
      <c r="L188" s="153">
        <f t="shared" ref="L188:L196" si="66">K188/F188</f>
        <v>0.22279792746113988</v>
      </c>
      <c r="M188" s="148" t="s">
        <v>535</v>
      </c>
      <c r="N188" s="154">
        <v>43040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45">
        <v>89</v>
      </c>
      <c r="B189" s="146">
        <v>42845</v>
      </c>
      <c r="C189" s="146"/>
      <c r="D189" s="147" t="s">
        <v>400</v>
      </c>
      <c r="E189" s="148" t="s">
        <v>565</v>
      </c>
      <c r="F189" s="149">
        <v>700</v>
      </c>
      <c r="G189" s="148"/>
      <c r="H189" s="148">
        <v>840</v>
      </c>
      <c r="I189" s="150">
        <v>840</v>
      </c>
      <c r="J189" s="151" t="s">
        <v>685</v>
      </c>
      <c r="K189" s="152">
        <f t="shared" si="65"/>
        <v>140</v>
      </c>
      <c r="L189" s="153">
        <f t="shared" si="66"/>
        <v>0.2</v>
      </c>
      <c r="M189" s="148" t="s">
        <v>535</v>
      </c>
      <c r="N189" s="154">
        <v>42893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45">
        <v>90</v>
      </c>
      <c r="B190" s="146">
        <v>42887</v>
      </c>
      <c r="C190" s="146"/>
      <c r="D190" s="147" t="s">
        <v>686</v>
      </c>
      <c r="E190" s="148" t="s">
        <v>565</v>
      </c>
      <c r="F190" s="149">
        <v>130</v>
      </c>
      <c r="G190" s="148"/>
      <c r="H190" s="148">
        <v>144.25</v>
      </c>
      <c r="I190" s="150">
        <v>170</v>
      </c>
      <c r="J190" s="151" t="s">
        <v>687</v>
      </c>
      <c r="K190" s="152">
        <f t="shared" si="65"/>
        <v>14.25</v>
      </c>
      <c r="L190" s="153">
        <f t="shared" si="66"/>
        <v>0.10961538461538461</v>
      </c>
      <c r="M190" s="148" t="s">
        <v>535</v>
      </c>
      <c r="N190" s="154">
        <v>43675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45">
        <v>91</v>
      </c>
      <c r="B191" s="146">
        <v>42901</v>
      </c>
      <c r="C191" s="146"/>
      <c r="D191" s="147" t="s">
        <v>688</v>
      </c>
      <c r="E191" s="148" t="s">
        <v>565</v>
      </c>
      <c r="F191" s="149">
        <v>214.5</v>
      </c>
      <c r="G191" s="148"/>
      <c r="H191" s="148">
        <v>262</v>
      </c>
      <c r="I191" s="150">
        <v>262</v>
      </c>
      <c r="J191" s="151" t="s">
        <v>689</v>
      </c>
      <c r="K191" s="152">
        <f t="shared" si="65"/>
        <v>47.5</v>
      </c>
      <c r="L191" s="153">
        <f t="shared" si="66"/>
        <v>0.22144522144522144</v>
      </c>
      <c r="M191" s="148" t="s">
        <v>535</v>
      </c>
      <c r="N191" s="154">
        <v>42977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76">
        <v>92</v>
      </c>
      <c r="B192" s="177">
        <v>42933</v>
      </c>
      <c r="C192" s="177"/>
      <c r="D192" s="178" t="s">
        <v>690</v>
      </c>
      <c r="E192" s="179" t="s">
        <v>565</v>
      </c>
      <c r="F192" s="180">
        <v>370</v>
      </c>
      <c r="G192" s="179"/>
      <c r="H192" s="179">
        <v>447.5</v>
      </c>
      <c r="I192" s="181">
        <v>450</v>
      </c>
      <c r="J192" s="182" t="s">
        <v>623</v>
      </c>
      <c r="K192" s="152">
        <f t="shared" si="65"/>
        <v>77.5</v>
      </c>
      <c r="L192" s="183">
        <f t="shared" si="66"/>
        <v>0.20945945945945946</v>
      </c>
      <c r="M192" s="179" t="s">
        <v>535</v>
      </c>
      <c r="N192" s="184">
        <v>43035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76">
        <v>93</v>
      </c>
      <c r="B193" s="177">
        <v>42943</v>
      </c>
      <c r="C193" s="177"/>
      <c r="D193" s="178" t="s">
        <v>180</v>
      </c>
      <c r="E193" s="179" t="s">
        <v>565</v>
      </c>
      <c r="F193" s="180">
        <v>657.5</v>
      </c>
      <c r="G193" s="179"/>
      <c r="H193" s="179">
        <v>825</v>
      </c>
      <c r="I193" s="181">
        <v>820</v>
      </c>
      <c r="J193" s="182" t="s">
        <v>623</v>
      </c>
      <c r="K193" s="152">
        <f t="shared" si="65"/>
        <v>167.5</v>
      </c>
      <c r="L193" s="183">
        <f t="shared" si="66"/>
        <v>0.25475285171102663</v>
      </c>
      <c r="M193" s="179" t="s">
        <v>535</v>
      </c>
      <c r="N193" s="184">
        <v>43090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45">
        <v>94</v>
      </c>
      <c r="B194" s="146">
        <v>42964</v>
      </c>
      <c r="C194" s="146"/>
      <c r="D194" s="147" t="s">
        <v>347</v>
      </c>
      <c r="E194" s="148" t="s">
        <v>565</v>
      </c>
      <c r="F194" s="149">
        <v>605</v>
      </c>
      <c r="G194" s="148"/>
      <c r="H194" s="148">
        <v>750</v>
      </c>
      <c r="I194" s="150">
        <v>750</v>
      </c>
      <c r="J194" s="151" t="s">
        <v>681</v>
      </c>
      <c r="K194" s="152">
        <f t="shared" si="65"/>
        <v>145</v>
      </c>
      <c r="L194" s="153">
        <f t="shared" si="66"/>
        <v>0.23966942148760331</v>
      </c>
      <c r="M194" s="148" t="s">
        <v>535</v>
      </c>
      <c r="N194" s="154">
        <v>43027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55">
        <v>95</v>
      </c>
      <c r="B195" s="156">
        <v>42979</v>
      </c>
      <c r="C195" s="156"/>
      <c r="D195" s="164" t="s">
        <v>691</v>
      </c>
      <c r="E195" s="159" t="s">
        <v>565</v>
      </c>
      <c r="F195" s="159">
        <v>255</v>
      </c>
      <c r="G195" s="160"/>
      <c r="H195" s="160">
        <v>217.25</v>
      </c>
      <c r="I195" s="160">
        <v>320</v>
      </c>
      <c r="J195" s="161" t="s">
        <v>692</v>
      </c>
      <c r="K195" s="162">
        <f t="shared" si="65"/>
        <v>-37.75</v>
      </c>
      <c r="L195" s="165">
        <f t="shared" si="66"/>
        <v>-0.14803921568627451</v>
      </c>
      <c r="M195" s="159" t="s">
        <v>547</v>
      </c>
      <c r="N195" s="156">
        <v>43661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45">
        <v>96</v>
      </c>
      <c r="B196" s="146">
        <v>42997</v>
      </c>
      <c r="C196" s="146"/>
      <c r="D196" s="147" t="s">
        <v>693</v>
      </c>
      <c r="E196" s="148" t="s">
        <v>565</v>
      </c>
      <c r="F196" s="149">
        <v>215</v>
      </c>
      <c r="G196" s="148"/>
      <c r="H196" s="148">
        <v>258</v>
      </c>
      <c r="I196" s="150">
        <v>258</v>
      </c>
      <c r="J196" s="151" t="s">
        <v>623</v>
      </c>
      <c r="K196" s="152">
        <f t="shared" si="65"/>
        <v>43</v>
      </c>
      <c r="L196" s="153">
        <f t="shared" si="66"/>
        <v>0.2</v>
      </c>
      <c r="M196" s="148" t="s">
        <v>535</v>
      </c>
      <c r="N196" s="154">
        <v>43040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45">
        <v>97</v>
      </c>
      <c r="B197" s="146">
        <v>42997</v>
      </c>
      <c r="C197" s="146"/>
      <c r="D197" s="147" t="s">
        <v>693</v>
      </c>
      <c r="E197" s="148" t="s">
        <v>565</v>
      </c>
      <c r="F197" s="149">
        <v>215</v>
      </c>
      <c r="G197" s="148"/>
      <c r="H197" s="148">
        <v>258</v>
      </c>
      <c r="I197" s="150">
        <v>258</v>
      </c>
      <c r="J197" s="182" t="s">
        <v>623</v>
      </c>
      <c r="K197" s="152">
        <v>43</v>
      </c>
      <c r="L197" s="153">
        <v>0.2</v>
      </c>
      <c r="M197" s="148" t="s">
        <v>535</v>
      </c>
      <c r="N197" s="154">
        <v>43040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76">
        <v>98</v>
      </c>
      <c r="B198" s="177">
        <v>42998</v>
      </c>
      <c r="C198" s="177"/>
      <c r="D198" s="178" t="s">
        <v>694</v>
      </c>
      <c r="E198" s="179" t="s">
        <v>565</v>
      </c>
      <c r="F198" s="149">
        <v>75</v>
      </c>
      <c r="G198" s="179"/>
      <c r="H198" s="179">
        <v>90</v>
      </c>
      <c r="I198" s="181">
        <v>90</v>
      </c>
      <c r="J198" s="151" t="s">
        <v>695</v>
      </c>
      <c r="K198" s="152">
        <f t="shared" ref="K198:K203" si="67">H198-F198</f>
        <v>15</v>
      </c>
      <c r="L198" s="153">
        <f t="shared" ref="L198:L203" si="68">K198/F198</f>
        <v>0.2</v>
      </c>
      <c r="M198" s="148" t="s">
        <v>535</v>
      </c>
      <c r="N198" s="154">
        <v>43019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76">
        <v>99</v>
      </c>
      <c r="B199" s="177">
        <v>43011</v>
      </c>
      <c r="C199" s="177"/>
      <c r="D199" s="178" t="s">
        <v>549</v>
      </c>
      <c r="E199" s="179" t="s">
        <v>565</v>
      </c>
      <c r="F199" s="180">
        <v>315</v>
      </c>
      <c r="G199" s="179"/>
      <c r="H199" s="179">
        <v>392</v>
      </c>
      <c r="I199" s="181">
        <v>384</v>
      </c>
      <c r="J199" s="182" t="s">
        <v>696</v>
      </c>
      <c r="K199" s="152">
        <f t="shared" si="67"/>
        <v>77</v>
      </c>
      <c r="L199" s="183">
        <f t="shared" si="68"/>
        <v>0.24444444444444444</v>
      </c>
      <c r="M199" s="179" t="s">
        <v>535</v>
      </c>
      <c r="N199" s="184">
        <v>43017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76">
        <v>100</v>
      </c>
      <c r="B200" s="177">
        <v>43013</v>
      </c>
      <c r="C200" s="177"/>
      <c r="D200" s="178" t="s">
        <v>428</v>
      </c>
      <c r="E200" s="179" t="s">
        <v>565</v>
      </c>
      <c r="F200" s="180">
        <v>145</v>
      </c>
      <c r="G200" s="179"/>
      <c r="H200" s="179">
        <v>179</v>
      </c>
      <c r="I200" s="181">
        <v>180</v>
      </c>
      <c r="J200" s="182" t="s">
        <v>697</v>
      </c>
      <c r="K200" s="152">
        <f t="shared" si="67"/>
        <v>34</v>
      </c>
      <c r="L200" s="183">
        <f t="shared" si="68"/>
        <v>0.23448275862068965</v>
      </c>
      <c r="M200" s="179" t="s">
        <v>535</v>
      </c>
      <c r="N200" s="184">
        <v>43025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76">
        <v>101</v>
      </c>
      <c r="B201" s="177">
        <v>43014</v>
      </c>
      <c r="C201" s="177"/>
      <c r="D201" s="178" t="s">
        <v>324</v>
      </c>
      <c r="E201" s="179" t="s">
        <v>565</v>
      </c>
      <c r="F201" s="180">
        <v>256</v>
      </c>
      <c r="G201" s="179"/>
      <c r="H201" s="179">
        <v>323</v>
      </c>
      <c r="I201" s="181">
        <v>320</v>
      </c>
      <c r="J201" s="182" t="s">
        <v>623</v>
      </c>
      <c r="K201" s="152">
        <f t="shared" si="67"/>
        <v>67</v>
      </c>
      <c r="L201" s="183">
        <f t="shared" si="68"/>
        <v>0.26171875</v>
      </c>
      <c r="M201" s="179" t="s">
        <v>535</v>
      </c>
      <c r="N201" s="184">
        <v>43067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76">
        <v>102</v>
      </c>
      <c r="B202" s="177">
        <v>43017</v>
      </c>
      <c r="C202" s="177"/>
      <c r="D202" s="178" t="s">
        <v>339</v>
      </c>
      <c r="E202" s="179" t="s">
        <v>565</v>
      </c>
      <c r="F202" s="180">
        <v>137.5</v>
      </c>
      <c r="G202" s="179"/>
      <c r="H202" s="179">
        <v>184</v>
      </c>
      <c r="I202" s="181">
        <v>183</v>
      </c>
      <c r="J202" s="182" t="s">
        <v>698</v>
      </c>
      <c r="K202" s="152">
        <f t="shared" si="67"/>
        <v>46.5</v>
      </c>
      <c r="L202" s="183">
        <f t="shared" si="68"/>
        <v>0.33818181818181819</v>
      </c>
      <c r="M202" s="179" t="s">
        <v>535</v>
      </c>
      <c r="N202" s="184">
        <v>43108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76">
        <v>103</v>
      </c>
      <c r="B203" s="177">
        <v>43018</v>
      </c>
      <c r="C203" s="177"/>
      <c r="D203" s="178" t="s">
        <v>699</v>
      </c>
      <c r="E203" s="179" t="s">
        <v>565</v>
      </c>
      <c r="F203" s="180">
        <v>125.5</v>
      </c>
      <c r="G203" s="179"/>
      <c r="H203" s="179">
        <v>158</v>
      </c>
      <c r="I203" s="181">
        <v>155</v>
      </c>
      <c r="J203" s="182" t="s">
        <v>700</v>
      </c>
      <c r="K203" s="152">
        <f t="shared" si="67"/>
        <v>32.5</v>
      </c>
      <c r="L203" s="183">
        <f t="shared" si="68"/>
        <v>0.25896414342629481</v>
      </c>
      <c r="M203" s="179" t="s">
        <v>535</v>
      </c>
      <c r="N203" s="184">
        <v>43067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76">
        <v>104</v>
      </c>
      <c r="B204" s="177">
        <v>43018</v>
      </c>
      <c r="C204" s="177"/>
      <c r="D204" s="178" t="s">
        <v>701</v>
      </c>
      <c r="E204" s="179" t="s">
        <v>565</v>
      </c>
      <c r="F204" s="180">
        <v>895</v>
      </c>
      <c r="G204" s="179"/>
      <c r="H204" s="179">
        <v>1122.5</v>
      </c>
      <c r="I204" s="181">
        <v>1078</v>
      </c>
      <c r="J204" s="182" t="s">
        <v>702</v>
      </c>
      <c r="K204" s="152">
        <v>227.5</v>
      </c>
      <c r="L204" s="183">
        <v>0.25418994413407803</v>
      </c>
      <c r="M204" s="179" t="s">
        <v>535</v>
      </c>
      <c r="N204" s="184">
        <v>43117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76">
        <v>105</v>
      </c>
      <c r="B205" s="177">
        <v>43020</v>
      </c>
      <c r="C205" s="177"/>
      <c r="D205" s="178" t="s">
        <v>333</v>
      </c>
      <c r="E205" s="179" t="s">
        <v>565</v>
      </c>
      <c r="F205" s="180">
        <v>525</v>
      </c>
      <c r="G205" s="179"/>
      <c r="H205" s="179">
        <v>629</v>
      </c>
      <c r="I205" s="181">
        <v>629</v>
      </c>
      <c r="J205" s="182" t="s">
        <v>623</v>
      </c>
      <c r="K205" s="152">
        <v>104</v>
      </c>
      <c r="L205" s="183">
        <v>0.19809523809523799</v>
      </c>
      <c r="M205" s="179" t="s">
        <v>535</v>
      </c>
      <c r="N205" s="184">
        <v>43119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76">
        <v>106</v>
      </c>
      <c r="B206" s="177">
        <v>43046</v>
      </c>
      <c r="C206" s="177"/>
      <c r="D206" s="178" t="s">
        <v>370</v>
      </c>
      <c r="E206" s="179" t="s">
        <v>565</v>
      </c>
      <c r="F206" s="180">
        <v>740</v>
      </c>
      <c r="G206" s="179"/>
      <c r="H206" s="179">
        <v>892.5</v>
      </c>
      <c r="I206" s="181">
        <v>900</v>
      </c>
      <c r="J206" s="182" t="s">
        <v>703</v>
      </c>
      <c r="K206" s="152">
        <f>H206-F206</f>
        <v>152.5</v>
      </c>
      <c r="L206" s="183">
        <f>K206/F206</f>
        <v>0.20608108108108109</v>
      </c>
      <c r="M206" s="179" t="s">
        <v>535</v>
      </c>
      <c r="N206" s="184">
        <v>43052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45">
        <v>107</v>
      </c>
      <c r="B207" s="146">
        <v>43073</v>
      </c>
      <c r="C207" s="146"/>
      <c r="D207" s="147" t="s">
        <v>704</v>
      </c>
      <c r="E207" s="148" t="s">
        <v>565</v>
      </c>
      <c r="F207" s="149">
        <v>118.5</v>
      </c>
      <c r="G207" s="148"/>
      <c r="H207" s="148">
        <v>143.5</v>
      </c>
      <c r="I207" s="150">
        <v>145</v>
      </c>
      <c r="J207" s="151" t="s">
        <v>556</v>
      </c>
      <c r="K207" s="152">
        <f>H207-F207</f>
        <v>25</v>
      </c>
      <c r="L207" s="153">
        <f>K207/F207</f>
        <v>0.2109704641350211</v>
      </c>
      <c r="M207" s="148" t="s">
        <v>535</v>
      </c>
      <c r="N207" s="154">
        <v>43097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55">
        <v>108</v>
      </c>
      <c r="B208" s="156">
        <v>43090</v>
      </c>
      <c r="C208" s="156"/>
      <c r="D208" s="157" t="s">
        <v>405</v>
      </c>
      <c r="E208" s="158" t="s">
        <v>565</v>
      </c>
      <c r="F208" s="159">
        <v>715</v>
      </c>
      <c r="G208" s="159"/>
      <c r="H208" s="160">
        <v>500</v>
      </c>
      <c r="I208" s="160">
        <v>872</v>
      </c>
      <c r="J208" s="161" t="s">
        <v>705</v>
      </c>
      <c r="K208" s="162">
        <f>H208-F208</f>
        <v>-215</v>
      </c>
      <c r="L208" s="163">
        <f>K208/F208</f>
        <v>-0.30069930069930068</v>
      </c>
      <c r="M208" s="159" t="s">
        <v>547</v>
      </c>
      <c r="N208" s="156">
        <v>43670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45">
        <v>109</v>
      </c>
      <c r="B209" s="146">
        <v>43098</v>
      </c>
      <c r="C209" s="146"/>
      <c r="D209" s="147" t="s">
        <v>549</v>
      </c>
      <c r="E209" s="148" t="s">
        <v>565</v>
      </c>
      <c r="F209" s="149">
        <v>435</v>
      </c>
      <c r="G209" s="148"/>
      <c r="H209" s="148">
        <v>542.5</v>
      </c>
      <c r="I209" s="150">
        <v>539</v>
      </c>
      <c r="J209" s="151" t="s">
        <v>623</v>
      </c>
      <c r="K209" s="152">
        <v>107.5</v>
      </c>
      <c r="L209" s="153">
        <v>0.247126436781609</v>
      </c>
      <c r="M209" s="148" t="s">
        <v>535</v>
      </c>
      <c r="N209" s="154">
        <v>43206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45">
        <v>110</v>
      </c>
      <c r="B210" s="146">
        <v>43098</v>
      </c>
      <c r="C210" s="146"/>
      <c r="D210" s="147" t="s">
        <v>507</v>
      </c>
      <c r="E210" s="148" t="s">
        <v>565</v>
      </c>
      <c r="F210" s="149">
        <v>885</v>
      </c>
      <c r="G210" s="148"/>
      <c r="H210" s="148">
        <v>1090</v>
      </c>
      <c r="I210" s="150">
        <v>1084</v>
      </c>
      <c r="J210" s="151" t="s">
        <v>623</v>
      </c>
      <c r="K210" s="152">
        <v>205</v>
      </c>
      <c r="L210" s="153">
        <v>0.23163841807909599</v>
      </c>
      <c r="M210" s="148" t="s">
        <v>535</v>
      </c>
      <c r="N210" s="154">
        <v>43213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5">
        <v>111</v>
      </c>
      <c r="B211" s="186">
        <v>43192</v>
      </c>
      <c r="C211" s="186"/>
      <c r="D211" s="164" t="s">
        <v>706</v>
      </c>
      <c r="E211" s="159" t="s">
        <v>565</v>
      </c>
      <c r="F211" s="187">
        <v>478.5</v>
      </c>
      <c r="G211" s="159"/>
      <c r="H211" s="159">
        <v>442</v>
      </c>
      <c r="I211" s="160">
        <v>613</v>
      </c>
      <c r="J211" s="161" t="s">
        <v>707</v>
      </c>
      <c r="K211" s="162">
        <f>H211-F211</f>
        <v>-36.5</v>
      </c>
      <c r="L211" s="163">
        <f>K211/F211</f>
        <v>-7.6280041797283177E-2</v>
      </c>
      <c r="M211" s="159" t="s">
        <v>547</v>
      </c>
      <c r="N211" s="156">
        <v>43762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55">
        <v>112</v>
      </c>
      <c r="B212" s="156">
        <v>43194</v>
      </c>
      <c r="C212" s="156"/>
      <c r="D212" s="157" t="s">
        <v>708</v>
      </c>
      <c r="E212" s="158" t="s">
        <v>565</v>
      </c>
      <c r="F212" s="159">
        <f>141.5-7.3</f>
        <v>134.19999999999999</v>
      </c>
      <c r="G212" s="159"/>
      <c r="H212" s="160">
        <v>77</v>
      </c>
      <c r="I212" s="160">
        <v>180</v>
      </c>
      <c r="J212" s="161" t="s">
        <v>709</v>
      </c>
      <c r="K212" s="162">
        <f>H212-F212</f>
        <v>-57.199999999999989</v>
      </c>
      <c r="L212" s="163">
        <f>K212/F212</f>
        <v>-0.42622950819672129</v>
      </c>
      <c r="M212" s="159" t="s">
        <v>547</v>
      </c>
      <c r="N212" s="156">
        <v>43522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55">
        <v>113</v>
      </c>
      <c r="B213" s="156">
        <v>43209</v>
      </c>
      <c r="C213" s="156"/>
      <c r="D213" s="157" t="s">
        <v>710</v>
      </c>
      <c r="E213" s="158" t="s">
        <v>565</v>
      </c>
      <c r="F213" s="159">
        <v>430</v>
      </c>
      <c r="G213" s="159"/>
      <c r="H213" s="160">
        <v>220</v>
      </c>
      <c r="I213" s="160">
        <v>537</v>
      </c>
      <c r="J213" s="161" t="s">
        <v>711</v>
      </c>
      <c r="K213" s="162">
        <f>H213-F213</f>
        <v>-210</v>
      </c>
      <c r="L213" s="163">
        <f>K213/F213</f>
        <v>-0.48837209302325579</v>
      </c>
      <c r="M213" s="159" t="s">
        <v>547</v>
      </c>
      <c r="N213" s="156">
        <v>43252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76">
        <v>114</v>
      </c>
      <c r="B214" s="177">
        <v>43220</v>
      </c>
      <c r="C214" s="177"/>
      <c r="D214" s="178" t="s">
        <v>371</v>
      </c>
      <c r="E214" s="179" t="s">
        <v>565</v>
      </c>
      <c r="F214" s="179">
        <v>153.5</v>
      </c>
      <c r="G214" s="179"/>
      <c r="H214" s="179">
        <v>196</v>
      </c>
      <c r="I214" s="181">
        <v>196</v>
      </c>
      <c r="J214" s="151" t="s">
        <v>712</v>
      </c>
      <c r="K214" s="152">
        <f>H214-F214</f>
        <v>42.5</v>
      </c>
      <c r="L214" s="153">
        <f>K214/F214</f>
        <v>0.27687296416938112</v>
      </c>
      <c r="M214" s="148" t="s">
        <v>535</v>
      </c>
      <c r="N214" s="154">
        <v>43605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55">
        <v>115</v>
      </c>
      <c r="B215" s="156">
        <v>43306</v>
      </c>
      <c r="C215" s="156"/>
      <c r="D215" s="157" t="s">
        <v>682</v>
      </c>
      <c r="E215" s="158" t="s">
        <v>565</v>
      </c>
      <c r="F215" s="159">
        <v>27.5</v>
      </c>
      <c r="G215" s="159"/>
      <c r="H215" s="160">
        <v>13.1</v>
      </c>
      <c r="I215" s="160">
        <v>60</v>
      </c>
      <c r="J215" s="161" t="s">
        <v>713</v>
      </c>
      <c r="K215" s="162">
        <v>-14.4</v>
      </c>
      <c r="L215" s="163">
        <v>-0.52363636363636401</v>
      </c>
      <c r="M215" s="159" t="s">
        <v>547</v>
      </c>
      <c r="N215" s="156">
        <v>43138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5">
        <v>116</v>
      </c>
      <c r="B216" s="186">
        <v>43318</v>
      </c>
      <c r="C216" s="186"/>
      <c r="D216" s="164" t="s">
        <v>714</v>
      </c>
      <c r="E216" s="159" t="s">
        <v>565</v>
      </c>
      <c r="F216" s="159">
        <v>148.5</v>
      </c>
      <c r="G216" s="159"/>
      <c r="H216" s="159">
        <v>102</v>
      </c>
      <c r="I216" s="160">
        <v>182</v>
      </c>
      <c r="J216" s="161" t="s">
        <v>715</v>
      </c>
      <c r="K216" s="162">
        <f>H216-F216</f>
        <v>-46.5</v>
      </c>
      <c r="L216" s="163">
        <f>K216/F216</f>
        <v>-0.31313131313131315</v>
      </c>
      <c r="M216" s="159" t="s">
        <v>547</v>
      </c>
      <c r="N216" s="156">
        <v>43661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45">
        <v>117</v>
      </c>
      <c r="B217" s="146">
        <v>43335</v>
      </c>
      <c r="C217" s="146"/>
      <c r="D217" s="147" t="s">
        <v>716</v>
      </c>
      <c r="E217" s="148" t="s">
        <v>565</v>
      </c>
      <c r="F217" s="179">
        <v>285</v>
      </c>
      <c r="G217" s="148"/>
      <c r="H217" s="148">
        <v>355</v>
      </c>
      <c r="I217" s="150">
        <v>364</v>
      </c>
      <c r="J217" s="151" t="s">
        <v>717</v>
      </c>
      <c r="K217" s="152">
        <v>70</v>
      </c>
      <c r="L217" s="153">
        <v>0.24561403508771901</v>
      </c>
      <c r="M217" s="148" t="s">
        <v>535</v>
      </c>
      <c r="N217" s="154">
        <v>43455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45">
        <v>118</v>
      </c>
      <c r="B218" s="146">
        <v>43341</v>
      </c>
      <c r="C218" s="146"/>
      <c r="D218" s="147" t="s">
        <v>359</v>
      </c>
      <c r="E218" s="148" t="s">
        <v>565</v>
      </c>
      <c r="F218" s="179">
        <v>525</v>
      </c>
      <c r="G218" s="148"/>
      <c r="H218" s="148">
        <v>585</v>
      </c>
      <c r="I218" s="150">
        <v>635</v>
      </c>
      <c r="J218" s="151" t="s">
        <v>718</v>
      </c>
      <c r="K218" s="152">
        <f t="shared" ref="K218:K249" si="69">H218-F218</f>
        <v>60</v>
      </c>
      <c r="L218" s="153">
        <f t="shared" ref="L218:L249" si="70">K218/F218</f>
        <v>0.11428571428571428</v>
      </c>
      <c r="M218" s="148" t="s">
        <v>535</v>
      </c>
      <c r="N218" s="154">
        <v>43662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45">
        <v>119</v>
      </c>
      <c r="B219" s="146">
        <v>43395</v>
      </c>
      <c r="C219" s="146"/>
      <c r="D219" s="147" t="s">
        <v>347</v>
      </c>
      <c r="E219" s="148" t="s">
        <v>565</v>
      </c>
      <c r="F219" s="179">
        <v>475</v>
      </c>
      <c r="G219" s="148"/>
      <c r="H219" s="148">
        <v>574</v>
      </c>
      <c r="I219" s="150">
        <v>570</v>
      </c>
      <c r="J219" s="151" t="s">
        <v>623</v>
      </c>
      <c r="K219" s="152">
        <f t="shared" si="69"/>
        <v>99</v>
      </c>
      <c r="L219" s="153">
        <f t="shared" si="70"/>
        <v>0.20842105263157895</v>
      </c>
      <c r="M219" s="148" t="s">
        <v>535</v>
      </c>
      <c r="N219" s="154">
        <v>43403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76">
        <v>120</v>
      </c>
      <c r="B220" s="177">
        <v>43397</v>
      </c>
      <c r="C220" s="177"/>
      <c r="D220" s="178" t="s">
        <v>366</v>
      </c>
      <c r="E220" s="179" t="s">
        <v>565</v>
      </c>
      <c r="F220" s="179">
        <v>707.5</v>
      </c>
      <c r="G220" s="179"/>
      <c r="H220" s="179">
        <v>872</v>
      </c>
      <c r="I220" s="181">
        <v>872</v>
      </c>
      <c r="J220" s="182" t="s">
        <v>623</v>
      </c>
      <c r="K220" s="152">
        <f t="shared" si="69"/>
        <v>164.5</v>
      </c>
      <c r="L220" s="183">
        <f t="shared" si="70"/>
        <v>0.23250883392226149</v>
      </c>
      <c r="M220" s="179" t="s">
        <v>535</v>
      </c>
      <c r="N220" s="184">
        <v>43482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76">
        <v>121</v>
      </c>
      <c r="B221" s="177">
        <v>43398</v>
      </c>
      <c r="C221" s="177"/>
      <c r="D221" s="178" t="s">
        <v>719</v>
      </c>
      <c r="E221" s="179" t="s">
        <v>565</v>
      </c>
      <c r="F221" s="179">
        <v>162</v>
      </c>
      <c r="G221" s="179"/>
      <c r="H221" s="179">
        <v>204</v>
      </c>
      <c r="I221" s="181">
        <v>209</v>
      </c>
      <c r="J221" s="182" t="s">
        <v>720</v>
      </c>
      <c r="K221" s="152">
        <f t="shared" si="69"/>
        <v>42</v>
      </c>
      <c r="L221" s="183">
        <f t="shared" si="70"/>
        <v>0.25925925925925924</v>
      </c>
      <c r="M221" s="179" t="s">
        <v>535</v>
      </c>
      <c r="N221" s="184">
        <v>43539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76">
        <v>122</v>
      </c>
      <c r="B222" s="177">
        <v>43399</v>
      </c>
      <c r="C222" s="177"/>
      <c r="D222" s="178" t="s">
        <v>445</v>
      </c>
      <c r="E222" s="179" t="s">
        <v>565</v>
      </c>
      <c r="F222" s="179">
        <v>240</v>
      </c>
      <c r="G222" s="179"/>
      <c r="H222" s="179">
        <v>297</v>
      </c>
      <c r="I222" s="181">
        <v>297</v>
      </c>
      <c r="J222" s="182" t="s">
        <v>623</v>
      </c>
      <c r="K222" s="188">
        <f t="shared" si="69"/>
        <v>57</v>
      </c>
      <c r="L222" s="183">
        <f t="shared" si="70"/>
        <v>0.23749999999999999</v>
      </c>
      <c r="M222" s="179" t="s">
        <v>535</v>
      </c>
      <c r="N222" s="184">
        <v>43417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45">
        <v>123</v>
      </c>
      <c r="B223" s="146">
        <v>43439</v>
      </c>
      <c r="C223" s="146"/>
      <c r="D223" s="147" t="s">
        <v>721</v>
      </c>
      <c r="E223" s="148" t="s">
        <v>565</v>
      </c>
      <c r="F223" s="148">
        <v>202.5</v>
      </c>
      <c r="G223" s="148"/>
      <c r="H223" s="148">
        <v>255</v>
      </c>
      <c r="I223" s="150">
        <v>252</v>
      </c>
      <c r="J223" s="151" t="s">
        <v>623</v>
      </c>
      <c r="K223" s="152">
        <f t="shared" si="69"/>
        <v>52.5</v>
      </c>
      <c r="L223" s="153">
        <f t="shared" si="70"/>
        <v>0.25925925925925924</v>
      </c>
      <c r="M223" s="148" t="s">
        <v>535</v>
      </c>
      <c r="N223" s="154">
        <v>43542</v>
      </c>
      <c r="O223" s="1"/>
      <c r="P223" s="1"/>
      <c r="Q223" s="1"/>
      <c r="R223" s="6" t="s">
        <v>722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76">
        <v>124</v>
      </c>
      <c r="B224" s="177">
        <v>43465</v>
      </c>
      <c r="C224" s="146"/>
      <c r="D224" s="178" t="s">
        <v>392</v>
      </c>
      <c r="E224" s="179" t="s">
        <v>565</v>
      </c>
      <c r="F224" s="179">
        <v>710</v>
      </c>
      <c r="G224" s="179"/>
      <c r="H224" s="179">
        <v>866</v>
      </c>
      <c r="I224" s="181">
        <v>866</v>
      </c>
      <c r="J224" s="182" t="s">
        <v>623</v>
      </c>
      <c r="K224" s="152">
        <f t="shared" si="69"/>
        <v>156</v>
      </c>
      <c r="L224" s="153">
        <f t="shared" si="70"/>
        <v>0.21971830985915494</v>
      </c>
      <c r="M224" s="148" t="s">
        <v>535</v>
      </c>
      <c r="N224" s="154">
        <v>43553</v>
      </c>
      <c r="O224" s="1"/>
      <c r="P224" s="1"/>
      <c r="Q224" s="1"/>
      <c r="R224" s="6" t="s">
        <v>722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76">
        <v>125</v>
      </c>
      <c r="B225" s="177">
        <v>43522</v>
      </c>
      <c r="C225" s="177"/>
      <c r="D225" s="178" t="s">
        <v>151</v>
      </c>
      <c r="E225" s="179" t="s">
        <v>565</v>
      </c>
      <c r="F225" s="179">
        <v>337.25</v>
      </c>
      <c r="G225" s="179"/>
      <c r="H225" s="179">
        <v>398.5</v>
      </c>
      <c r="I225" s="181">
        <v>411</v>
      </c>
      <c r="J225" s="151" t="s">
        <v>723</v>
      </c>
      <c r="K225" s="152">
        <f t="shared" si="69"/>
        <v>61.25</v>
      </c>
      <c r="L225" s="153">
        <f t="shared" si="70"/>
        <v>0.1816160118606375</v>
      </c>
      <c r="M225" s="148" t="s">
        <v>535</v>
      </c>
      <c r="N225" s="154">
        <v>43760</v>
      </c>
      <c r="O225" s="1"/>
      <c r="P225" s="1"/>
      <c r="Q225" s="1"/>
      <c r="R225" s="6" t="s">
        <v>722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9">
        <v>126</v>
      </c>
      <c r="B226" s="190">
        <v>43559</v>
      </c>
      <c r="C226" s="190"/>
      <c r="D226" s="191" t="s">
        <v>724</v>
      </c>
      <c r="E226" s="192" t="s">
        <v>565</v>
      </c>
      <c r="F226" s="192">
        <v>130</v>
      </c>
      <c r="G226" s="192"/>
      <c r="H226" s="192">
        <v>65</v>
      </c>
      <c r="I226" s="193">
        <v>158</v>
      </c>
      <c r="J226" s="161" t="s">
        <v>725</v>
      </c>
      <c r="K226" s="162">
        <f t="shared" si="69"/>
        <v>-65</v>
      </c>
      <c r="L226" s="163">
        <f t="shared" si="70"/>
        <v>-0.5</v>
      </c>
      <c r="M226" s="159" t="s">
        <v>547</v>
      </c>
      <c r="N226" s="156">
        <v>43726</v>
      </c>
      <c r="O226" s="1"/>
      <c r="P226" s="1"/>
      <c r="Q226" s="1"/>
      <c r="R226" s="6" t="s">
        <v>726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76">
        <v>127</v>
      </c>
      <c r="B227" s="177">
        <v>43017</v>
      </c>
      <c r="C227" s="177"/>
      <c r="D227" s="178" t="s">
        <v>182</v>
      </c>
      <c r="E227" s="179" t="s">
        <v>565</v>
      </c>
      <c r="F227" s="179">
        <v>141.5</v>
      </c>
      <c r="G227" s="179"/>
      <c r="H227" s="179">
        <v>183.5</v>
      </c>
      <c r="I227" s="181">
        <v>210</v>
      </c>
      <c r="J227" s="151" t="s">
        <v>720</v>
      </c>
      <c r="K227" s="152">
        <f t="shared" si="69"/>
        <v>42</v>
      </c>
      <c r="L227" s="153">
        <f t="shared" si="70"/>
        <v>0.29681978798586572</v>
      </c>
      <c r="M227" s="148" t="s">
        <v>535</v>
      </c>
      <c r="N227" s="154">
        <v>43042</v>
      </c>
      <c r="O227" s="1"/>
      <c r="P227" s="1"/>
      <c r="Q227" s="1"/>
      <c r="R227" s="6" t="s">
        <v>726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9">
        <v>128</v>
      </c>
      <c r="B228" s="190">
        <v>43074</v>
      </c>
      <c r="C228" s="190"/>
      <c r="D228" s="191" t="s">
        <v>727</v>
      </c>
      <c r="E228" s="192" t="s">
        <v>565</v>
      </c>
      <c r="F228" s="187">
        <v>172</v>
      </c>
      <c r="G228" s="192"/>
      <c r="H228" s="192">
        <v>155.25</v>
      </c>
      <c r="I228" s="193">
        <v>230</v>
      </c>
      <c r="J228" s="161" t="s">
        <v>728</v>
      </c>
      <c r="K228" s="162">
        <f t="shared" si="69"/>
        <v>-16.75</v>
      </c>
      <c r="L228" s="163">
        <f t="shared" si="70"/>
        <v>-9.7383720930232565E-2</v>
      </c>
      <c r="M228" s="159" t="s">
        <v>547</v>
      </c>
      <c r="N228" s="156">
        <v>43787</v>
      </c>
      <c r="O228" s="1"/>
      <c r="P228" s="1"/>
      <c r="Q228" s="1"/>
      <c r="R228" s="6" t="s">
        <v>726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76">
        <v>129</v>
      </c>
      <c r="B229" s="177">
        <v>43398</v>
      </c>
      <c r="C229" s="177"/>
      <c r="D229" s="178" t="s">
        <v>107</v>
      </c>
      <c r="E229" s="179" t="s">
        <v>565</v>
      </c>
      <c r="F229" s="179">
        <v>698.5</v>
      </c>
      <c r="G229" s="179"/>
      <c r="H229" s="179">
        <v>890</v>
      </c>
      <c r="I229" s="181">
        <v>890</v>
      </c>
      <c r="J229" s="151" t="s">
        <v>788</v>
      </c>
      <c r="K229" s="152">
        <f t="shared" si="69"/>
        <v>191.5</v>
      </c>
      <c r="L229" s="153">
        <f t="shared" si="70"/>
        <v>0.27415891195418757</v>
      </c>
      <c r="M229" s="148" t="s">
        <v>535</v>
      </c>
      <c r="N229" s="154">
        <v>44328</v>
      </c>
      <c r="O229" s="1"/>
      <c r="P229" s="1"/>
      <c r="Q229" s="1"/>
      <c r="R229" s="6" t="s">
        <v>722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76">
        <v>130</v>
      </c>
      <c r="B230" s="177">
        <v>42877</v>
      </c>
      <c r="C230" s="177"/>
      <c r="D230" s="178" t="s">
        <v>358</v>
      </c>
      <c r="E230" s="179" t="s">
        <v>565</v>
      </c>
      <c r="F230" s="179">
        <v>127.6</v>
      </c>
      <c r="G230" s="179"/>
      <c r="H230" s="179">
        <v>138</v>
      </c>
      <c r="I230" s="181">
        <v>190</v>
      </c>
      <c r="J230" s="151" t="s">
        <v>729</v>
      </c>
      <c r="K230" s="152">
        <f t="shared" si="69"/>
        <v>10.400000000000006</v>
      </c>
      <c r="L230" s="153">
        <f t="shared" si="70"/>
        <v>8.1504702194357417E-2</v>
      </c>
      <c r="M230" s="148" t="s">
        <v>535</v>
      </c>
      <c r="N230" s="154">
        <v>43774</v>
      </c>
      <c r="O230" s="1"/>
      <c r="P230" s="1"/>
      <c r="Q230" s="1"/>
      <c r="R230" s="6" t="s">
        <v>726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76">
        <v>131</v>
      </c>
      <c r="B231" s="177">
        <v>43158</v>
      </c>
      <c r="C231" s="177"/>
      <c r="D231" s="178" t="s">
        <v>730</v>
      </c>
      <c r="E231" s="179" t="s">
        <v>565</v>
      </c>
      <c r="F231" s="179">
        <v>317</v>
      </c>
      <c r="G231" s="179"/>
      <c r="H231" s="179">
        <v>382.5</v>
      </c>
      <c r="I231" s="181">
        <v>398</v>
      </c>
      <c r="J231" s="151" t="s">
        <v>731</v>
      </c>
      <c r="K231" s="152">
        <f t="shared" si="69"/>
        <v>65.5</v>
      </c>
      <c r="L231" s="153">
        <f t="shared" si="70"/>
        <v>0.20662460567823343</v>
      </c>
      <c r="M231" s="148" t="s">
        <v>535</v>
      </c>
      <c r="N231" s="154">
        <v>44238</v>
      </c>
      <c r="O231" s="1"/>
      <c r="P231" s="1"/>
      <c r="Q231" s="1"/>
      <c r="R231" s="6" t="s">
        <v>726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9">
        <v>132</v>
      </c>
      <c r="B232" s="190">
        <v>43164</v>
      </c>
      <c r="C232" s="190"/>
      <c r="D232" s="191" t="s">
        <v>144</v>
      </c>
      <c r="E232" s="192" t="s">
        <v>565</v>
      </c>
      <c r="F232" s="187">
        <f>510-14.4</f>
        <v>495.6</v>
      </c>
      <c r="G232" s="192"/>
      <c r="H232" s="192">
        <v>350</v>
      </c>
      <c r="I232" s="193">
        <v>672</v>
      </c>
      <c r="J232" s="161" t="s">
        <v>732</v>
      </c>
      <c r="K232" s="162">
        <f t="shared" si="69"/>
        <v>-145.60000000000002</v>
      </c>
      <c r="L232" s="163">
        <f t="shared" si="70"/>
        <v>-0.29378531073446329</v>
      </c>
      <c r="M232" s="159" t="s">
        <v>547</v>
      </c>
      <c r="N232" s="156">
        <v>43887</v>
      </c>
      <c r="O232" s="1"/>
      <c r="P232" s="1"/>
      <c r="Q232" s="1"/>
      <c r="R232" s="6" t="s">
        <v>722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9">
        <v>133</v>
      </c>
      <c r="B233" s="190">
        <v>43237</v>
      </c>
      <c r="C233" s="190"/>
      <c r="D233" s="191" t="s">
        <v>437</v>
      </c>
      <c r="E233" s="192" t="s">
        <v>565</v>
      </c>
      <c r="F233" s="187">
        <v>230.3</v>
      </c>
      <c r="G233" s="192"/>
      <c r="H233" s="192">
        <v>102.5</v>
      </c>
      <c r="I233" s="193">
        <v>348</v>
      </c>
      <c r="J233" s="161" t="s">
        <v>733</v>
      </c>
      <c r="K233" s="162">
        <f t="shared" si="69"/>
        <v>-127.80000000000001</v>
      </c>
      <c r="L233" s="163">
        <f t="shared" si="70"/>
        <v>-0.55492835432045162</v>
      </c>
      <c r="M233" s="159" t="s">
        <v>547</v>
      </c>
      <c r="N233" s="156">
        <v>43896</v>
      </c>
      <c r="O233" s="1"/>
      <c r="P233" s="1"/>
      <c r="Q233" s="1"/>
      <c r="R233" s="6" t="s">
        <v>722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76">
        <v>134</v>
      </c>
      <c r="B234" s="177">
        <v>43258</v>
      </c>
      <c r="C234" s="177"/>
      <c r="D234" s="178" t="s">
        <v>409</v>
      </c>
      <c r="E234" s="179" t="s">
        <v>565</v>
      </c>
      <c r="F234" s="179">
        <f>342.5-5.1</f>
        <v>337.4</v>
      </c>
      <c r="G234" s="179"/>
      <c r="H234" s="179">
        <v>412.5</v>
      </c>
      <c r="I234" s="181">
        <v>439</v>
      </c>
      <c r="J234" s="151" t="s">
        <v>734</v>
      </c>
      <c r="K234" s="152">
        <f t="shared" si="69"/>
        <v>75.100000000000023</v>
      </c>
      <c r="L234" s="153">
        <f t="shared" si="70"/>
        <v>0.22258446947243635</v>
      </c>
      <c r="M234" s="148" t="s">
        <v>535</v>
      </c>
      <c r="N234" s="154">
        <v>44230</v>
      </c>
      <c r="O234" s="1"/>
      <c r="P234" s="1"/>
      <c r="Q234" s="1"/>
      <c r="R234" s="6" t="s">
        <v>726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70">
        <v>135</v>
      </c>
      <c r="B235" s="169">
        <v>43285</v>
      </c>
      <c r="C235" s="169"/>
      <c r="D235" s="170" t="s">
        <v>55</v>
      </c>
      <c r="E235" s="171" t="s">
        <v>565</v>
      </c>
      <c r="F235" s="171">
        <f>127.5-5.53</f>
        <v>121.97</v>
      </c>
      <c r="G235" s="172"/>
      <c r="H235" s="172">
        <v>122.5</v>
      </c>
      <c r="I235" s="172">
        <v>170</v>
      </c>
      <c r="J235" s="173" t="s">
        <v>761</v>
      </c>
      <c r="K235" s="174">
        <f t="shared" si="69"/>
        <v>0.53000000000000114</v>
      </c>
      <c r="L235" s="175">
        <f t="shared" si="70"/>
        <v>4.3453308190538747E-3</v>
      </c>
      <c r="M235" s="171" t="s">
        <v>656</v>
      </c>
      <c r="N235" s="169">
        <v>44431</v>
      </c>
      <c r="O235" s="1"/>
      <c r="P235" s="1"/>
      <c r="Q235" s="1"/>
      <c r="R235" s="6" t="s">
        <v>722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89">
        <v>136</v>
      </c>
      <c r="B236" s="190">
        <v>43294</v>
      </c>
      <c r="C236" s="190"/>
      <c r="D236" s="191" t="s">
        <v>349</v>
      </c>
      <c r="E236" s="192" t="s">
        <v>565</v>
      </c>
      <c r="F236" s="187">
        <v>46.5</v>
      </c>
      <c r="G236" s="192"/>
      <c r="H236" s="192">
        <v>17</v>
      </c>
      <c r="I236" s="193">
        <v>59</v>
      </c>
      <c r="J236" s="161" t="s">
        <v>735</v>
      </c>
      <c r="K236" s="162">
        <f t="shared" si="69"/>
        <v>-29.5</v>
      </c>
      <c r="L236" s="163">
        <f t="shared" si="70"/>
        <v>-0.63440860215053763</v>
      </c>
      <c r="M236" s="159" t="s">
        <v>547</v>
      </c>
      <c r="N236" s="156">
        <v>43887</v>
      </c>
      <c r="O236" s="1"/>
      <c r="P236" s="1"/>
      <c r="Q236" s="1"/>
      <c r="R236" s="6" t="s">
        <v>722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76">
        <v>137</v>
      </c>
      <c r="B237" s="177">
        <v>43396</v>
      </c>
      <c r="C237" s="177"/>
      <c r="D237" s="178" t="s">
        <v>394</v>
      </c>
      <c r="E237" s="179" t="s">
        <v>565</v>
      </c>
      <c r="F237" s="179">
        <v>156.5</v>
      </c>
      <c r="G237" s="179"/>
      <c r="H237" s="179">
        <v>207.5</v>
      </c>
      <c r="I237" s="181">
        <v>191</v>
      </c>
      <c r="J237" s="151" t="s">
        <v>623</v>
      </c>
      <c r="K237" s="152">
        <f t="shared" si="69"/>
        <v>51</v>
      </c>
      <c r="L237" s="153">
        <f t="shared" si="70"/>
        <v>0.32587859424920129</v>
      </c>
      <c r="M237" s="148" t="s">
        <v>535</v>
      </c>
      <c r="N237" s="154">
        <v>44369</v>
      </c>
      <c r="O237" s="1"/>
      <c r="P237" s="1"/>
      <c r="Q237" s="1"/>
      <c r="R237" s="6" t="s">
        <v>722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76">
        <v>138</v>
      </c>
      <c r="B238" s="177">
        <v>43439</v>
      </c>
      <c r="C238" s="177"/>
      <c r="D238" s="178" t="s">
        <v>314</v>
      </c>
      <c r="E238" s="179" t="s">
        <v>565</v>
      </c>
      <c r="F238" s="179">
        <v>259.5</v>
      </c>
      <c r="G238" s="179"/>
      <c r="H238" s="179">
        <v>320</v>
      </c>
      <c r="I238" s="181">
        <v>320</v>
      </c>
      <c r="J238" s="151" t="s">
        <v>623</v>
      </c>
      <c r="K238" s="152">
        <f t="shared" si="69"/>
        <v>60.5</v>
      </c>
      <c r="L238" s="153">
        <f t="shared" si="70"/>
        <v>0.23314065510597304</v>
      </c>
      <c r="M238" s="148" t="s">
        <v>535</v>
      </c>
      <c r="N238" s="154">
        <v>44323</v>
      </c>
      <c r="O238" s="1"/>
      <c r="P238" s="1"/>
      <c r="Q238" s="1"/>
      <c r="R238" s="6" t="s">
        <v>722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89">
        <v>139</v>
      </c>
      <c r="B239" s="190">
        <v>43439</v>
      </c>
      <c r="C239" s="190"/>
      <c r="D239" s="191" t="s">
        <v>736</v>
      </c>
      <c r="E239" s="192" t="s">
        <v>565</v>
      </c>
      <c r="F239" s="192">
        <v>715</v>
      </c>
      <c r="G239" s="192"/>
      <c r="H239" s="192">
        <v>445</v>
      </c>
      <c r="I239" s="193">
        <v>840</v>
      </c>
      <c r="J239" s="161" t="s">
        <v>737</v>
      </c>
      <c r="K239" s="162">
        <f t="shared" si="69"/>
        <v>-270</v>
      </c>
      <c r="L239" s="163">
        <f t="shared" si="70"/>
        <v>-0.3776223776223776</v>
      </c>
      <c r="M239" s="159" t="s">
        <v>547</v>
      </c>
      <c r="N239" s="156">
        <v>43800</v>
      </c>
      <c r="O239" s="1"/>
      <c r="P239" s="1"/>
      <c r="Q239" s="1"/>
      <c r="R239" s="6" t="s">
        <v>722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76">
        <v>140</v>
      </c>
      <c r="B240" s="177">
        <v>43469</v>
      </c>
      <c r="C240" s="177"/>
      <c r="D240" s="178" t="s">
        <v>156</v>
      </c>
      <c r="E240" s="179" t="s">
        <v>565</v>
      </c>
      <c r="F240" s="179">
        <v>875</v>
      </c>
      <c r="G240" s="179"/>
      <c r="H240" s="179">
        <v>1165</v>
      </c>
      <c r="I240" s="181">
        <v>1185</v>
      </c>
      <c r="J240" s="151" t="s">
        <v>738</v>
      </c>
      <c r="K240" s="152">
        <f t="shared" si="69"/>
        <v>290</v>
      </c>
      <c r="L240" s="153">
        <f t="shared" si="70"/>
        <v>0.33142857142857141</v>
      </c>
      <c r="M240" s="148" t="s">
        <v>535</v>
      </c>
      <c r="N240" s="154">
        <v>43847</v>
      </c>
      <c r="O240" s="1"/>
      <c r="P240" s="1"/>
      <c r="Q240" s="1"/>
      <c r="R240" s="6" t="s">
        <v>722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76">
        <v>141</v>
      </c>
      <c r="B241" s="177">
        <v>43559</v>
      </c>
      <c r="C241" s="177"/>
      <c r="D241" s="178" t="s">
        <v>330</v>
      </c>
      <c r="E241" s="179" t="s">
        <v>565</v>
      </c>
      <c r="F241" s="179">
        <f>387-14.63</f>
        <v>372.37</v>
      </c>
      <c r="G241" s="179"/>
      <c r="H241" s="179">
        <v>490</v>
      </c>
      <c r="I241" s="181">
        <v>490</v>
      </c>
      <c r="J241" s="151" t="s">
        <v>623</v>
      </c>
      <c r="K241" s="152">
        <f t="shared" si="69"/>
        <v>117.63</v>
      </c>
      <c r="L241" s="153">
        <f t="shared" si="70"/>
        <v>0.31589548030185027</v>
      </c>
      <c r="M241" s="148" t="s">
        <v>535</v>
      </c>
      <c r="N241" s="154">
        <v>43850</v>
      </c>
      <c r="O241" s="1"/>
      <c r="P241" s="1"/>
      <c r="Q241" s="1"/>
      <c r="R241" s="6" t="s">
        <v>722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89">
        <v>142</v>
      </c>
      <c r="B242" s="190">
        <v>43578</v>
      </c>
      <c r="C242" s="190"/>
      <c r="D242" s="191" t="s">
        <v>739</v>
      </c>
      <c r="E242" s="192" t="s">
        <v>537</v>
      </c>
      <c r="F242" s="192">
        <v>220</v>
      </c>
      <c r="G242" s="192"/>
      <c r="H242" s="192">
        <v>127.5</v>
      </c>
      <c r="I242" s="193">
        <v>284</v>
      </c>
      <c r="J242" s="161" t="s">
        <v>740</v>
      </c>
      <c r="K242" s="162">
        <f t="shared" si="69"/>
        <v>-92.5</v>
      </c>
      <c r="L242" s="163">
        <f t="shared" si="70"/>
        <v>-0.42045454545454547</v>
      </c>
      <c r="M242" s="159" t="s">
        <v>547</v>
      </c>
      <c r="N242" s="156">
        <v>43896</v>
      </c>
      <c r="O242" s="1"/>
      <c r="P242" s="1"/>
      <c r="Q242" s="1"/>
      <c r="R242" s="6" t="s">
        <v>722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76">
        <v>143</v>
      </c>
      <c r="B243" s="177">
        <v>43622</v>
      </c>
      <c r="C243" s="177"/>
      <c r="D243" s="178" t="s">
        <v>446</v>
      </c>
      <c r="E243" s="179" t="s">
        <v>537</v>
      </c>
      <c r="F243" s="179">
        <v>332.8</v>
      </c>
      <c r="G243" s="179"/>
      <c r="H243" s="179">
        <v>405</v>
      </c>
      <c r="I243" s="181">
        <v>419</v>
      </c>
      <c r="J243" s="151" t="s">
        <v>741</v>
      </c>
      <c r="K243" s="152">
        <f t="shared" si="69"/>
        <v>72.199999999999989</v>
      </c>
      <c r="L243" s="153">
        <f t="shared" si="70"/>
        <v>0.21694711538461534</v>
      </c>
      <c r="M243" s="148" t="s">
        <v>535</v>
      </c>
      <c r="N243" s="154">
        <v>43860</v>
      </c>
      <c r="O243" s="1"/>
      <c r="P243" s="1"/>
      <c r="Q243" s="1"/>
      <c r="R243" s="6" t="s">
        <v>726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70">
        <v>144</v>
      </c>
      <c r="B244" s="169">
        <v>43641</v>
      </c>
      <c r="C244" s="169"/>
      <c r="D244" s="170" t="s">
        <v>149</v>
      </c>
      <c r="E244" s="171" t="s">
        <v>565</v>
      </c>
      <c r="F244" s="171">
        <v>386</v>
      </c>
      <c r="G244" s="172"/>
      <c r="H244" s="172">
        <v>395</v>
      </c>
      <c r="I244" s="172">
        <v>452</v>
      </c>
      <c r="J244" s="173" t="s">
        <v>742</v>
      </c>
      <c r="K244" s="174">
        <f t="shared" si="69"/>
        <v>9</v>
      </c>
      <c r="L244" s="175">
        <f t="shared" si="70"/>
        <v>2.3316062176165803E-2</v>
      </c>
      <c r="M244" s="171" t="s">
        <v>656</v>
      </c>
      <c r="N244" s="169">
        <v>43868</v>
      </c>
      <c r="O244" s="1"/>
      <c r="P244" s="1"/>
      <c r="Q244" s="1"/>
      <c r="R244" s="6" t="s">
        <v>726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70">
        <v>145</v>
      </c>
      <c r="B245" s="169">
        <v>43707</v>
      </c>
      <c r="C245" s="169"/>
      <c r="D245" s="170" t="s">
        <v>130</v>
      </c>
      <c r="E245" s="171" t="s">
        <v>565</v>
      </c>
      <c r="F245" s="171">
        <v>137.5</v>
      </c>
      <c r="G245" s="172"/>
      <c r="H245" s="172">
        <v>138.5</v>
      </c>
      <c r="I245" s="172">
        <v>190</v>
      </c>
      <c r="J245" s="173" t="s">
        <v>760</v>
      </c>
      <c r="K245" s="174">
        <f t="shared" si="69"/>
        <v>1</v>
      </c>
      <c r="L245" s="175">
        <f t="shared" si="70"/>
        <v>7.2727272727272727E-3</v>
      </c>
      <c r="M245" s="171" t="s">
        <v>656</v>
      </c>
      <c r="N245" s="169">
        <v>44432</v>
      </c>
      <c r="O245" s="1"/>
      <c r="P245" s="1"/>
      <c r="Q245" s="1"/>
      <c r="R245" s="6" t="s">
        <v>722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76">
        <v>146</v>
      </c>
      <c r="B246" s="177">
        <v>43731</v>
      </c>
      <c r="C246" s="177"/>
      <c r="D246" s="178" t="s">
        <v>402</v>
      </c>
      <c r="E246" s="179" t="s">
        <v>565</v>
      </c>
      <c r="F246" s="179">
        <v>235</v>
      </c>
      <c r="G246" s="179"/>
      <c r="H246" s="179">
        <v>295</v>
      </c>
      <c r="I246" s="181">
        <v>296</v>
      </c>
      <c r="J246" s="151" t="s">
        <v>743</v>
      </c>
      <c r="K246" s="152">
        <f t="shared" si="69"/>
        <v>60</v>
      </c>
      <c r="L246" s="153">
        <f t="shared" si="70"/>
        <v>0.25531914893617019</v>
      </c>
      <c r="M246" s="148" t="s">
        <v>535</v>
      </c>
      <c r="N246" s="154">
        <v>43844</v>
      </c>
      <c r="O246" s="1"/>
      <c r="P246" s="1"/>
      <c r="Q246" s="1"/>
      <c r="R246" s="6" t="s">
        <v>726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76">
        <v>147</v>
      </c>
      <c r="B247" s="177">
        <v>43752</v>
      </c>
      <c r="C247" s="177"/>
      <c r="D247" s="178" t="s">
        <v>744</v>
      </c>
      <c r="E247" s="179" t="s">
        <v>565</v>
      </c>
      <c r="F247" s="179">
        <v>277.5</v>
      </c>
      <c r="G247" s="179"/>
      <c r="H247" s="179">
        <v>333</v>
      </c>
      <c r="I247" s="181">
        <v>333</v>
      </c>
      <c r="J247" s="151" t="s">
        <v>745</v>
      </c>
      <c r="K247" s="152">
        <f t="shared" si="69"/>
        <v>55.5</v>
      </c>
      <c r="L247" s="153">
        <f t="shared" si="70"/>
        <v>0.2</v>
      </c>
      <c r="M247" s="148" t="s">
        <v>535</v>
      </c>
      <c r="N247" s="154">
        <v>43846</v>
      </c>
      <c r="O247" s="1"/>
      <c r="P247" s="1"/>
      <c r="Q247" s="1"/>
      <c r="R247" s="6" t="s">
        <v>722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76">
        <v>148</v>
      </c>
      <c r="B248" s="177">
        <v>43752</v>
      </c>
      <c r="C248" s="177"/>
      <c r="D248" s="178" t="s">
        <v>746</v>
      </c>
      <c r="E248" s="179" t="s">
        <v>565</v>
      </c>
      <c r="F248" s="179">
        <v>930</v>
      </c>
      <c r="G248" s="179"/>
      <c r="H248" s="179">
        <v>1165</v>
      </c>
      <c r="I248" s="181">
        <v>1200</v>
      </c>
      <c r="J248" s="151" t="s">
        <v>747</v>
      </c>
      <c r="K248" s="152">
        <f t="shared" si="69"/>
        <v>235</v>
      </c>
      <c r="L248" s="153">
        <f t="shared" si="70"/>
        <v>0.25268817204301075</v>
      </c>
      <c r="M248" s="148" t="s">
        <v>535</v>
      </c>
      <c r="N248" s="154">
        <v>43847</v>
      </c>
      <c r="O248" s="1"/>
      <c r="P248" s="1"/>
      <c r="Q248" s="1"/>
      <c r="R248" s="6" t="s">
        <v>726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76">
        <v>149</v>
      </c>
      <c r="B249" s="177">
        <v>43753</v>
      </c>
      <c r="C249" s="177"/>
      <c r="D249" s="178" t="s">
        <v>748</v>
      </c>
      <c r="E249" s="179" t="s">
        <v>565</v>
      </c>
      <c r="F249" s="149">
        <v>111</v>
      </c>
      <c r="G249" s="179"/>
      <c r="H249" s="179">
        <v>141</v>
      </c>
      <c r="I249" s="181">
        <v>141</v>
      </c>
      <c r="J249" s="151" t="s">
        <v>550</v>
      </c>
      <c r="K249" s="152">
        <f t="shared" si="69"/>
        <v>30</v>
      </c>
      <c r="L249" s="153">
        <f t="shared" si="70"/>
        <v>0.27027027027027029</v>
      </c>
      <c r="M249" s="148" t="s">
        <v>535</v>
      </c>
      <c r="N249" s="154">
        <v>44328</v>
      </c>
      <c r="O249" s="1"/>
      <c r="P249" s="1"/>
      <c r="Q249" s="1"/>
      <c r="R249" s="6" t="s">
        <v>726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76">
        <v>150</v>
      </c>
      <c r="B250" s="177">
        <v>43753</v>
      </c>
      <c r="C250" s="177"/>
      <c r="D250" s="178" t="s">
        <v>749</v>
      </c>
      <c r="E250" s="179" t="s">
        <v>565</v>
      </c>
      <c r="F250" s="149">
        <v>296</v>
      </c>
      <c r="G250" s="179"/>
      <c r="H250" s="179">
        <v>370</v>
      </c>
      <c r="I250" s="181">
        <v>370</v>
      </c>
      <c r="J250" s="151" t="s">
        <v>623</v>
      </c>
      <c r="K250" s="152">
        <f t="shared" ref="K250:K269" si="71">H250-F250</f>
        <v>74</v>
      </c>
      <c r="L250" s="153">
        <f t="shared" ref="L250:L269" si="72">K250/F250</f>
        <v>0.25</v>
      </c>
      <c r="M250" s="148" t="s">
        <v>535</v>
      </c>
      <c r="N250" s="154">
        <v>43853</v>
      </c>
      <c r="O250" s="1"/>
      <c r="P250" s="1"/>
      <c r="Q250" s="1"/>
      <c r="R250" s="6" t="s">
        <v>726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76">
        <v>151</v>
      </c>
      <c r="B251" s="177">
        <v>43754</v>
      </c>
      <c r="C251" s="177"/>
      <c r="D251" s="178" t="s">
        <v>750</v>
      </c>
      <c r="E251" s="179" t="s">
        <v>565</v>
      </c>
      <c r="F251" s="149">
        <v>300</v>
      </c>
      <c r="G251" s="179"/>
      <c r="H251" s="179">
        <v>382.5</v>
      </c>
      <c r="I251" s="181">
        <v>344</v>
      </c>
      <c r="J251" s="151" t="s">
        <v>791</v>
      </c>
      <c r="K251" s="152">
        <f t="shared" si="71"/>
        <v>82.5</v>
      </c>
      <c r="L251" s="153">
        <f t="shared" si="72"/>
        <v>0.27500000000000002</v>
      </c>
      <c r="M251" s="148" t="s">
        <v>535</v>
      </c>
      <c r="N251" s="154">
        <v>44238</v>
      </c>
      <c r="O251" s="1"/>
      <c r="P251" s="1"/>
      <c r="Q251" s="1"/>
      <c r="R251" s="6" t="s">
        <v>726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76">
        <v>152</v>
      </c>
      <c r="B252" s="177">
        <v>43832</v>
      </c>
      <c r="C252" s="177"/>
      <c r="D252" s="178" t="s">
        <v>751</v>
      </c>
      <c r="E252" s="179" t="s">
        <v>565</v>
      </c>
      <c r="F252" s="149">
        <v>495</v>
      </c>
      <c r="G252" s="179"/>
      <c r="H252" s="179">
        <v>595</v>
      </c>
      <c r="I252" s="181">
        <v>590</v>
      </c>
      <c r="J252" s="151" t="s">
        <v>790</v>
      </c>
      <c r="K252" s="152">
        <f t="shared" si="71"/>
        <v>100</v>
      </c>
      <c r="L252" s="153">
        <f t="shared" si="72"/>
        <v>0.20202020202020202</v>
      </c>
      <c r="M252" s="148" t="s">
        <v>535</v>
      </c>
      <c r="N252" s="154">
        <v>44589</v>
      </c>
      <c r="O252" s="1"/>
      <c r="P252" s="1"/>
      <c r="Q252" s="1"/>
      <c r="R252" s="6" t="s">
        <v>726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76">
        <v>153</v>
      </c>
      <c r="B253" s="177">
        <v>43966</v>
      </c>
      <c r="C253" s="177"/>
      <c r="D253" s="178" t="s">
        <v>71</v>
      </c>
      <c r="E253" s="179" t="s">
        <v>565</v>
      </c>
      <c r="F253" s="149">
        <v>67.5</v>
      </c>
      <c r="G253" s="179"/>
      <c r="H253" s="179">
        <v>86</v>
      </c>
      <c r="I253" s="181">
        <v>86</v>
      </c>
      <c r="J253" s="151" t="s">
        <v>752</v>
      </c>
      <c r="K253" s="152">
        <f t="shared" si="71"/>
        <v>18.5</v>
      </c>
      <c r="L253" s="153">
        <f t="shared" si="72"/>
        <v>0.27407407407407408</v>
      </c>
      <c r="M253" s="148" t="s">
        <v>535</v>
      </c>
      <c r="N253" s="154">
        <v>44008</v>
      </c>
      <c r="O253" s="1"/>
      <c r="P253" s="1"/>
      <c r="Q253" s="1"/>
      <c r="R253" s="6" t="s">
        <v>726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76">
        <v>154</v>
      </c>
      <c r="B254" s="177">
        <v>44035</v>
      </c>
      <c r="C254" s="177"/>
      <c r="D254" s="178" t="s">
        <v>445</v>
      </c>
      <c r="E254" s="179" t="s">
        <v>565</v>
      </c>
      <c r="F254" s="149">
        <v>231</v>
      </c>
      <c r="G254" s="179"/>
      <c r="H254" s="179">
        <v>281</v>
      </c>
      <c r="I254" s="181">
        <v>281</v>
      </c>
      <c r="J254" s="151" t="s">
        <v>623</v>
      </c>
      <c r="K254" s="152">
        <f t="shared" si="71"/>
        <v>50</v>
      </c>
      <c r="L254" s="153">
        <f t="shared" si="72"/>
        <v>0.21645021645021645</v>
      </c>
      <c r="M254" s="148" t="s">
        <v>535</v>
      </c>
      <c r="N254" s="154">
        <v>44358</v>
      </c>
      <c r="O254" s="1"/>
      <c r="P254" s="1"/>
      <c r="Q254" s="1"/>
      <c r="R254" s="6" t="s">
        <v>726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76">
        <v>155</v>
      </c>
      <c r="B255" s="177">
        <v>44092</v>
      </c>
      <c r="C255" s="177"/>
      <c r="D255" s="178" t="s">
        <v>386</v>
      </c>
      <c r="E255" s="179" t="s">
        <v>565</v>
      </c>
      <c r="F255" s="179">
        <v>206</v>
      </c>
      <c r="G255" s="179"/>
      <c r="H255" s="179">
        <v>248</v>
      </c>
      <c r="I255" s="181">
        <v>248</v>
      </c>
      <c r="J255" s="151" t="s">
        <v>623</v>
      </c>
      <c r="K255" s="152">
        <f t="shared" si="71"/>
        <v>42</v>
      </c>
      <c r="L255" s="153">
        <f t="shared" si="72"/>
        <v>0.20388349514563106</v>
      </c>
      <c r="M255" s="148" t="s">
        <v>535</v>
      </c>
      <c r="N255" s="154">
        <v>44214</v>
      </c>
      <c r="O255" s="1"/>
      <c r="P255" s="1"/>
      <c r="Q255" s="1"/>
      <c r="R255" s="6" t="s">
        <v>726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76">
        <v>156</v>
      </c>
      <c r="B256" s="177">
        <v>44140</v>
      </c>
      <c r="C256" s="177"/>
      <c r="D256" s="178" t="s">
        <v>386</v>
      </c>
      <c r="E256" s="179" t="s">
        <v>565</v>
      </c>
      <c r="F256" s="179">
        <v>182.5</v>
      </c>
      <c r="G256" s="179"/>
      <c r="H256" s="179">
        <v>248</v>
      </c>
      <c r="I256" s="181">
        <v>248</v>
      </c>
      <c r="J256" s="151" t="s">
        <v>623</v>
      </c>
      <c r="K256" s="152">
        <f t="shared" si="71"/>
        <v>65.5</v>
      </c>
      <c r="L256" s="153">
        <f t="shared" si="72"/>
        <v>0.35890410958904112</v>
      </c>
      <c r="M256" s="148" t="s">
        <v>535</v>
      </c>
      <c r="N256" s="154">
        <v>44214</v>
      </c>
      <c r="O256" s="1"/>
      <c r="P256" s="1"/>
      <c r="Q256" s="1"/>
      <c r="R256" s="6" t="s">
        <v>726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76">
        <v>157</v>
      </c>
      <c r="B257" s="177">
        <v>44140</v>
      </c>
      <c r="C257" s="177"/>
      <c r="D257" s="178" t="s">
        <v>314</v>
      </c>
      <c r="E257" s="179" t="s">
        <v>565</v>
      </c>
      <c r="F257" s="179">
        <v>247.5</v>
      </c>
      <c r="G257" s="179"/>
      <c r="H257" s="179">
        <v>320</v>
      </c>
      <c r="I257" s="181">
        <v>320</v>
      </c>
      <c r="J257" s="151" t="s">
        <v>623</v>
      </c>
      <c r="K257" s="152">
        <f t="shared" si="71"/>
        <v>72.5</v>
      </c>
      <c r="L257" s="153">
        <f t="shared" si="72"/>
        <v>0.29292929292929293</v>
      </c>
      <c r="M257" s="148" t="s">
        <v>535</v>
      </c>
      <c r="N257" s="154">
        <v>44323</v>
      </c>
      <c r="O257" s="1"/>
      <c r="P257" s="1"/>
      <c r="Q257" s="1"/>
      <c r="R257" s="6" t="s">
        <v>726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76">
        <v>158</v>
      </c>
      <c r="B258" s="177">
        <v>44140</v>
      </c>
      <c r="C258" s="177"/>
      <c r="D258" s="178" t="s">
        <v>267</v>
      </c>
      <c r="E258" s="179" t="s">
        <v>565</v>
      </c>
      <c r="F258" s="149">
        <v>925</v>
      </c>
      <c r="G258" s="179"/>
      <c r="H258" s="179">
        <v>1095</v>
      </c>
      <c r="I258" s="181">
        <v>1093</v>
      </c>
      <c r="J258" s="151" t="s">
        <v>753</v>
      </c>
      <c r="K258" s="152">
        <f t="shared" si="71"/>
        <v>170</v>
      </c>
      <c r="L258" s="153">
        <f t="shared" si="72"/>
        <v>0.18378378378378379</v>
      </c>
      <c r="M258" s="148" t="s">
        <v>535</v>
      </c>
      <c r="N258" s="154">
        <v>44201</v>
      </c>
      <c r="O258" s="1"/>
      <c r="P258" s="1"/>
      <c r="Q258" s="1"/>
      <c r="R258" s="6" t="s">
        <v>726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76">
        <v>159</v>
      </c>
      <c r="B259" s="177">
        <v>44140</v>
      </c>
      <c r="C259" s="177"/>
      <c r="D259" s="178" t="s">
        <v>330</v>
      </c>
      <c r="E259" s="179" t="s">
        <v>565</v>
      </c>
      <c r="F259" s="149">
        <v>332.5</v>
      </c>
      <c r="G259" s="179"/>
      <c r="H259" s="179">
        <v>393</v>
      </c>
      <c r="I259" s="181">
        <v>406</v>
      </c>
      <c r="J259" s="151" t="s">
        <v>754</v>
      </c>
      <c r="K259" s="152">
        <f t="shared" si="71"/>
        <v>60.5</v>
      </c>
      <c r="L259" s="153">
        <f t="shared" si="72"/>
        <v>0.18195488721804512</v>
      </c>
      <c r="M259" s="148" t="s">
        <v>535</v>
      </c>
      <c r="N259" s="154">
        <v>44256</v>
      </c>
      <c r="O259" s="1"/>
      <c r="P259" s="1"/>
      <c r="Q259" s="1"/>
      <c r="R259" s="6" t="s">
        <v>726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76">
        <v>160</v>
      </c>
      <c r="B260" s="177">
        <v>44141</v>
      </c>
      <c r="C260" s="177"/>
      <c r="D260" s="178" t="s">
        <v>445</v>
      </c>
      <c r="E260" s="179" t="s">
        <v>565</v>
      </c>
      <c r="F260" s="149">
        <v>231</v>
      </c>
      <c r="G260" s="179"/>
      <c r="H260" s="179">
        <v>281</v>
      </c>
      <c r="I260" s="181">
        <v>281</v>
      </c>
      <c r="J260" s="151" t="s">
        <v>623</v>
      </c>
      <c r="K260" s="152">
        <f t="shared" si="71"/>
        <v>50</v>
      </c>
      <c r="L260" s="153">
        <f t="shared" si="72"/>
        <v>0.21645021645021645</v>
      </c>
      <c r="M260" s="148" t="s">
        <v>535</v>
      </c>
      <c r="N260" s="154">
        <v>44358</v>
      </c>
      <c r="O260" s="1"/>
      <c r="P260" s="1"/>
      <c r="Q260" s="1"/>
      <c r="R260" s="6" t="s">
        <v>726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76">
        <v>161</v>
      </c>
      <c r="B261" s="177">
        <v>44187</v>
      </c>
      <c r="C261" s="177"/>
      <c r="D261" s="178" t="s">
        <v>421</v>
      </c>
      <c r="E261" s="179" t="s">
        <v>565</v>
      </c>
      <c r="F261" s="149">
        <v>190</v>
      </c>
      <c r="G261" s="179"/>
      <c r="H261" s="179">
        <v>239</v>
      </c>
      <c r="I261" s="181">
        <v>239</v>
      </c>
      <c r="J261" s="151" t="s">
        <v>840</v>
      </c>
      <c r="K261" s="152">
        <f t="shared" si="71"/>
        <v>49</v>
      </c>
      <c r="L261" s="153">
        <f t="shared" si="72"/>
        <v>0.25789473684210529</v>
      </c>
      <c r="M261" s="148" t="s">
        <v>535</v>
      </c>
      <c r="N261" s="154">
        <v>44844</v>
      </c>
      <c r="O261" s="1"/>
      <c r="P261" s="1"/>
      <c r="Q261" s="1"/>
      <c r="R261" s="6" t="s">
        <v>726</v>
      </c>
    </row>
    <row r="262" spans="1:26" ht="12.75" customHeight="1">
      <c r="A262" s="176">
        <v>162</v>
      </c>
      <c r="B262" s="177">
        <v>44258</v>
      </c>
      <c r="C262" s="177"/>
      <c r="D262" s="178" t="s">
        <v>751</v>
      </c>
      <c r="E262" s="179" t="s">
        <v>565</v>
      </c>
      <c r="F262" s="149">
        <v>495</v>
      </c>
      <c r="G262" s="179"/>
      <c r="H262" s="179">
        <v>595</v>
      </c>
      <c r="I262" s="181">
        <v>590</v>
      </c>
      <c r="J262" s="151" t="s">
        <v>790</v>
      </c>
      <c r="K262" s="152">
        <f t="shared" si="71"/>
        <v>100</v>
      </c>
      <c r="L262" s="153">
        <f t="shared" si="72"/>
        <v>0.20202020202020202</v>
      </c>
      <c r="M262" s="148" t="s">
        <v>535</v>
      </c>
      <c r="N262" s="154">
        <v>44589</v>
      </c>
      <c r="O262" s="1"/>
      <c r="P262" s="1"/>
      <c r="R262" s="6" t="s">
        <v>726</v>
      </c>
    </row>
    <row r="263" spans="1:26" ht="12.75" customHeight="1">
      <c r="A263" s="176">
        <v>163</v>
      </c>
      <c r="B263" s="177">
        <v>44274</v>
      </c>
      <c r="C263" s="177"/>
      <c r="D263" s="178" t="s">
        <v>330</v>
      </c>
      <c r="E263" s="179" t="s">
        <v>565</v>
      </c>
      <c r="F263" s="149">
        <v>355</v>
      </c>
      <c r="G263" s="179"/>
      <c r="H263" s="179">
        <v>422.5</v>
      </c>
      <c r="I263" s="181">
        <v>420</v>
      </c>
      <c r="J263" s="151" t="s">
        <v>755</v>
      </c>
      <c r="K263" s="152">
        <f t="shared" si="71"/>
        <v>67.5</v>
      </c>
      <c r="L263" s="153">
        <f t="shared" si="72"/>
        <v>0.19014084507042253</v>
      </c>
      <c r="M263" s="148" t="s">
        <v>535</v>
      </c>
      <c r="N263" s="154">
        <v>44361</v>
      </c>
      <c r="O263" s="1"/>
      <c r="R263" s="194" t="s">
        <v>726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76">
        <v>164</v>
      </c>
      <c r="B264" s="177">
        <v>44295</v>
      </c>
      <c r="C264" s="177"/>
      <c r="D264" s="178" t="s">
        <v>756</v>
      </c>
      <c r="E264" s="179" t="s">
        <v>565</v>
      </c>
      <c r="F264" s="149">
        <v>555</v>
      </c>
      <c r="G264" s="179"/>
      <c r="H264" s="179">
        <v>663</v>
      </c>
      <c r="I264" s="181">
        <v>663</v>
      </c>
      <c r="J264" s="151" t="s">
        <v>757</v>
      </c>
      <c r="K264" s="152">
        <f t="shared" si="71"/>
        <v>108</v>
      </c>
      <c r="L264" s="153">
        <f t="shared" si="72"/>
        <v>0.19459459459459461</v>
      </c>
      <c r="M264" s="148" t="s">
        <v>535</v>
      </c>
      <c r="N264" s="154">
        <v>44321</v>
      </c>
      <c r="O264" s="1"/>
      <c r="P264" s="1"/>
      <c r="Q264" s="1"/>
      <c r="R264" s="194" t="s">
        <v>726</v>
      </c>
    </row>
    <row r="265" spans="1:26" ht="12.75" customHeight="1">
      <c r="A265" s="176">
        <v>165</v>
      </c>
      <c r="B265" s="177">
        <v>44308</v>
      </c>
      <c r="C265" s="177"/>
      <c r="D265" s="178" t="s">
        <v>358</v>
      </c>
      <c r="E265" s="179" t="s">
        <v>565</v>
      </c>
      <c r="F265" s="149">
        <v>126.5</v>
      </c>
      <c r="G265" s="179"/>
      <c r="H265" s="179">
        <v>155</v>
      </c>
      <c r="I265" s="181">
        <v>155</v>
      </c>
      <c r="J265" s="151" t="s">
        <v>623</v>
      </c>
      <c r="K265" s="152">
        <f t="shared" si="71"/>
        <v>28.5</v>
      </c>
      <c r="L265" s="153">
        <f t="shared" si="72"/>
        <v>0.22529644268774704</v>
      </c>
      <c r="M265" s="148" t="s">
        <v>535</v>
      </c>
      <c r="N265" s="154">
        <v>44362</v>
      </c>
      <c r="O265" s="1"/>
      <c r="R265" s="194" t="s">
        <v>726</v>
      </c>
    </row>
    <row r="266" spans="1:26" ht="12.75" customHeight="1">
      <c r="A266" s="219">
        <v>166</v>
      </c>
      <c r="B266" s="220">
        <v>44368</v>
      </c>
      <c r="C266" s="220"/>
      <c r="D266" s="221" t="s">
        <v>375</v>
      </c>
      <c r="E266" s="222" t="s">
        <v>565</v>
      </c>
      <c r="F266" s="223">
        <v>287.5</v>
      </c>
      <c r="G266" s="222"/>
      <c r="H266" s="222">
        <v>245</v>
      </c>
      <c r="I266" s="224">
        <v>344</v>
      </c>
      <c r="J266" s="161" t="s">
        <v>786</v>
      </c>
      <c r="K266" s="162">
        <f t="shared" si="71"/>
        <v>-42.5</v>
      </c>
      <c r="L266" s="163">
        <f t="shared" si="72"/>
        <v>-0.14782608695652175</v>
      </c>
      <c r="M266" s="159" t="s">
        <v>547</v>
      </c>
      <c r="N266" s="156">
        <v>44508</v>
      </c>
      <c r="O266" s="1"/>
      <c r="R266" s="194" t="s">
        <v>726</v>
      </c>
    </row>
    <row r="267" spans="1:26" ht="12.75" customHeight="1">
      <c r="A267" s="176">
        <v>167</v>
      </c>
      <c r="B267" s="177">
        <v>44368</v>
      </c>
      <c r="C267" s="177"/>
      <c r="D267" s="178" t="s">
        <v>445</v>
      </c>
      <c r="E267" s="179" t="s">
        <v>565</v>
      </c>
      <c r="F267" s="149">
        <v>241</v>
      </c>
      <c r="G267" s="179"/>
      <c r="H267" s="179">
        <v>298</v>
      </c>
      <c r="I267" s="181">
        <v>320</v>
      </c>
      <c r="J267" s="151" t="s">
        <v>623</v>
      </c>
      <c r="K267" s="152">
        <f t="shared" si="71"/>
        <v>57</v>
      </c>
      <c r="L267" s="153">
        <f t="shared" si="72"/>
        <v>0.23651452282157676</v>
      </c>
      <c r="M267" s="148" t="s">
        <v>535</v>
      </c>
      <c r="N267" s="154">
        <v>44802</v>
      </c>
      <c r="O267" s="41"/>
      <c r="R267" s="194" t="s">
        <v>726</v>
      </c>
    </row>
    <row r="268" spans="1:26" ht="12.75" customHeight="1">
      <c r="A268" s="176">
        <v>168</v>
      </c>
      <c r="B268" s="177">
        <v>44406</v>
      </c>
      <c r="C268" s="177"/>
      <c r="D268" s="178" t="s">
        <v>358</v>
      </c>
      <c r="E268" s="179" t="s">
        <v>565</v>
      </c>
      <c r="F268" s="149">
        <v>162.5</v>
      </c>
      <c r="G268" s="179"/>
      <c r="H268" s="179">
        <v>200</v>
      </c>
      <c r="I268" s="181">
        <v>200</v>
      </c>
      <c r="J268" s="151" t="s">
        <v>623</v>
      </c>
      <c r="K268" s="152">
        <f t="shared" si="71"/>
        <v>37.5</v>
      </c>
      <c r="L268" s="153">
        <f t="shared" si="72"/>
        <v>0.23076923076923078</v>
      </c>
      <c r="M268" s="148" t="s">
        <v>535</v>
      </c>
      <c r="N268" s="154">
        <v>44802</v>
      </c>
      <c r="O268" s="1"/>
      <c r="R268" s="194" t="s">
        <v>726</v>
      </c>
    </row>
    <row r="269" spans="1:26" ht="12.75" customHeight="1">
      <c r="A269" s="176">
        <v>169</v>
      </c>
      <c r="B269" s="177">
        <v>44462</v>
      </c>
      <c r="C269" s="177"/>
      <c r="D269" s="178" t="s">
        <v>762</v>
      </c>
      <c r="E269" s="179" t="s">
        <v>565</v>
      </c>
      <c r="F269" s="149">
        <v>1235</v>
      </c>
      <c r="G269" s="179"/>
      <c r="H269" s="179">
        <v>1505</v>
      </c>
      <c r="I269" s="181">
        <v>1500</v>
      </c>
      <c r="J269" s="151" t="s">
        <v>623</v>
      </c>
      <c r="K269" s="152">
        <f t="shared" si="71"/>
        <v>270</v>
      </c>
      <c r="L269" s="153">
        <f t="shared" si="72"/>
        <v>0.21862348178137653</v>
      </c>
      <c r="M269" s="148" t="s">
        <v>535</v>
      </c>
      <c r="N269" s="154">
        <v>44564</v>
      </c>
      <c r="O269" s="1"/>
      <c r="R269" s="194" t="s">
        <v>726</v>
      </c>
    </row>
    <row r="270" spans="1:26" ht="12.75" customHeight="1">
      <c r="A270" s="206">
        <v>170</v>
      </c>
      <c r="B270" s="207">
        <v>44480</v>
      </c>
      <c r="C270" s="207"/>
      <c r="D270" s="208" t="s">
        <v>764</v>
      </c>
      <c r="E270" s="209" t="s">
        <v>565</v>
      </c>
      <c r="F270" s="54">
        <v>58.75</v>
      </c>
      <c r="G270" s="209"/>
      <c r="H270" s="330"/>
      <c r="I270" s="213"/>
      <c r="J270" s="331" t="s">
        <v>538</v>
      </c>
      <c r="K270" s="206"/>
      <c r="L270" s="207"/>
      <c r="M270" s="207"/>
      <c r="N270" s="208"/>
      <c r="O270" s="41"/>
      <c r="R270" s="194" t="s">
        <v>726</v>
      </c>
    </row>
    <row r="271" spans="1:26" ht="12.75" customHeight="1">
      <c r="A271" s="210">
        <v>171</v>
      </c>
      <c r="B271" s="211">
        <v>44481</v>
      </c>
      <c r="C271" s="211"/>
      <c r="D271" s="212" t="s">
        <v>256</v>
      </c>
      <c r="E271" s="213" t="s">
        <v>565</v>
      </c>
      <c r="F271" s="214" t="s">
        <v>766</v>
      </c>
      <c r="G271" s="213"/>
      <c r="H271" s="213"/>
      <c r="I271" s="213">
        <v>380</v>
      </c>
      <c r="J271" s="215" t="s">
        <v>538</v>
      </c>
      <c r="K271" s="210"/>
      <c r="L271" s="211"/>
      <c r="M271" s="211"/>
      <c r="N271" s="212"/>
      <c r="O271" s="41"/>
      <c r="R271" s="194" t="s">
        <v>726</v>
      </c>
    </row>
    <row r="272" spans="1:26" ht="12.75" customHeight="1">
      <c r="A272" s="176">
        <v>172</v>
      </c>
      <c r="B272" s="177">
        <v>44481</v>
      </c>
      <c r="C272" s="177"/>
      <c r="D272" s="178" t="s">
        <v>381</v>
      </c>
      <c r="E272" s="179" t="s">
        <v>565</v>
      </c>
      <c r="F272" s="149">
        <v>45.5</v>
      </c>
      <c r="G272" s="179"/>
      <c r="H272" s="179">
        <v>56.5</v>
      </c>
      <c r="I272" s="181">
        <v>56</v>
      </c>
      <c r="J272" s="151" t="s">
        <v>863</v>
      </c>
      <c r="K272" s="152">
        <f>H272-F272</f>
        <v>11</v>
      </c>
      <c r="L272" s="153">
        <f>K272/F272</f>
        <v>0.24175824175824176</v>
      </c>
      <c r="M272" s="148" t="s">
        <v>535</v>
      </c>
      <c r="N272" s="154">
        <v>44881</v>
      </c>
      <c r="O272" s="41"/>
      <c r="R272" s="194"/>
    </row>
    <row r="273" spans="1:18" ht="12.75" customHeight="1">
      <c r="A273" s="176">
        <v>173</v>
      </c>
      <c r="B273" s="177">
        <v>44551</v>
      </c>
      <c r="C273" s="177"/>
      <c r="D273" s="178" t="s">
        <v>118</v>
      </c>
      <c r="E273" s="179" t="s">
        <v>565</v>
      </c>
      <c r="F273" s="149">
        <v>2300</v>
      </c>
      <c r="G273" s="179"/>
      <c r="H273" s="179">
        <f>(2820+2200)/2</f>
        <v>2510</v>
      </c>
      <c r="I273" s="181">
        <v>3000</v>
      </c>
      <c r="J273" s="151" t="s">
        <v>798</v>
      </c>
      <c r="K273" s="152">
        <f>H273-F273</f>
        <v>210</v>
      </c>
      <c r="L273" s="153">
        <f>K273/F273</f>
        <v>9.1304347826086957E-2</v>
      </c>
      <c r="M273" s="148" t="s">
        <v>535</v>
      </c>
      <c r="N273" s="154">
        <v>44649</v>
      </c>
      <c r="O273" s="1"/>
      <c r="R273" s="194"/>
    </row>
    <row r="274" spans="1:18" ht="12.75" customHeight="1">
      <c r="A274" s="216">
        <v>174</v>
      </c>
      <c r="B274" s="211">
        <v>44606</v>
      </c>
      <c r="C274" s="216"/>
      <c r="D274" s="216" t="s">
        <v>400</v>
      </c>
      <c r="E274" s="213" t="s">
        <v>565</v>
      </c>
      <c r="F274" s="213" t="s">
        <v>793</v>
      </c>
      <c r="G274" s="213"/>
      <c r="H274" s="213"/>
      <c r="I274" s="213">
        <v>764</v>
      </c>
      <c r="J274" s="213" t="s">
        <v>538</v>
      </c>
      <c r="K274" s="213"/>
      <c r="L274" s="213"/>
      <c r="M274" s="213"/>
      <c r="N274" s="216"/>
      <c r="O274" s="41"/>
      <c r="R274" s="194"/>
    </row>
    <row r="275" spans="1:18" ht="12.75" customHeight="1">
      <c r="A275" s="176">
        <v>175</v>
      </c>
      <c r="B275" s="177">
        <v>44613</v>
      </c>
      <c r="C275" s="177"/>
      <c r="D275" s="178" t="s">
        <v>762</v>
      </c>
      <c r="E275" s="179" t="s">
        <v>565</v>
      </c>
      <c r="F275" s="149">
        <v>1255</v>
      </c>
      <c r="G275" s="179"/>
      <c r="H275" s="179">
        <v>1515</v>
      </c>
      <c r="I275" s="181">
        <v>1510</v>
      </c>
      <c r="J275" s="151" t="s">
        <v>623</v>
      </c>
      <c r="K275" s="152">
        <f>H275-F275</f>
        <v>260</v>
      </c>
      <c r="L275" s="153">
        <f>K275/F275</f>
        <v>0.20717131474103587</v>
      </c>
      <c r="M275" s="148" t="s">
        <v>535</v>
      </c>
      <c r="N275" s="154">
        <v>44834</v>
      </c>
      <c r="O275" s="41"/>
      <c r="R275" s="194"/>
    </row>
    <row r="276" spans="1:18" ht="12.75" customHeight="1">
      <c r="A276">
        <v>176</v>
      </c>
      <c r="B276" s="211">
        <v>44670</v>
      </c>
      <c r="C276" s="211"/>
      <c r="D276" s="216" t="s">
        <v>500</v>
      </c>
      <c r="E276" s="242" t="s">
        <v>565</v>
      </c>
      <c r="F276" s="213" t="s">
        <v>800</v>
      </c>
      <c r="G276" s="213"/>
      <c r="H276" s="213"/>
      <c r="I276" s="213">
        <v>553</v>
      </c>
      <c r="J276" s="213" t="s">
        <v>538</v>
      </c>
      <c r="K276" s="213"/>
      <c r="L276" s="213"/>
      <c r="M276" s="213"/>
      <c r="N276" s="213"/>
      <c r="O276" s="41"/>
      <c r="R276" s="194"/>
    </row>
    <row r="277" spans="1:18" ht="12.75" customHeight="1">
      <c r="A277" s="176">
        <v>177</v>
      </c>
      <c r="B277" s="177">
        <v>44746</v>
      </c>
      <c r="C277" s="177"/>
      <c r="D277" s="178" t="s">
        <v>833</v>
      </c>
      <c r="E277" s="179" t="s">
        <v>565</v>
      </c>
      <c r="F277" s="149">
        <v>207.5</v>
      </c>
      <c r="G277" s="179"/>
      <c r="H277" s="179">
        <v>254</v>
      </c>
      <c r="I277" s="181">
        <v>254</v>
      </c>
      <c r="J277" s="151" t="s">
        <v>623</v>
      </c>
      <c r="K277" s="152">
        <f>H277-F277</f>
        <v>46.5</v>
      </c>
      <c r="L277" s="153">
        <f>K277/F277</f>
        <v>0.22409638554216868</v>
      </c>
      <c r="M277" s="148" t="s">
        <v>535</v>
      </c>
      <c r="N277" s="154">
        <v>44792</v>
      </c>
      <c r="O277" s="1"/>
      <c r="R277" s="194"/>
    </row>
    <row r="278" spans="1:18" ht="12.75" customHeight="1">
      <c r="A278" s="176">
        <v>178</v>
      </c>
      <c r="B278" s="177">
        <v>44775</v>
      </c>
      <c r="C278" s="177"/>
      <c r="D278" s="178" t="s">
        <v>447</v>
      </c>
      <c r="E278" s="179" t="s">
        <v>565</v>
      </c>
      <c r="F278" s="149">
        <v>31.25</v>
      </c>
      <c r="G278" s="179"/>
      <c r="H278" s="179">
        <v>38.75</v>
      </c>
      <c r="I278" s="181">
        <v>38</v>
      </c>
      <c r="J278" s="151" t="s">
        <v>623</v>
      </c>
      <c r="K278" s="152">
        <f>H278-F278</f>
        <v>7.5</v>
      </c>
      <c r="L278" s="153">
        <f>K278/F278</f>
        <v>0.24</v>
      </c>
      <c r="M278" s="148" t="s">
        <v>535</v>
      </c>
      <c r="N278" s="154">
        <v>44844</v>
      </c>
      <c r="O278" s="41"/>
      <c r="R278" s="54"/>
    </row>
    <row r="279" spans="1:18" ht="12.75" customHeight="1">
      <c r="A279" s="210">
        <v>179</v>
      </c>
      <c r="B279" s="211">
        <v>44841</v>
      </c>
      <c r="C279" s="216"/>
      <c r="D279" s="216" t="s">
        <v>838</v>
      </c>
      <c r="E279" s="242" t="s">
        <v>565</v>
      </c>
      <c r="F279" s="213" t="s">
        <v>839</v>
      </c>
      <c r="G279" s="213"/>
      <c r="H279" s="213"/>
      <c r="I279" s="213">
        <v>840</v>
      </c>
      <c r="J279" s="213" t="s">
        <v>538</v>
      </c>
      <c r="K279" s="213"/>
      <c r="L279" s="213"/>
      <c r="M279" s="213"/>
      <c r="N279" s="213"/>
      <c r="O279" s="41"/>
      <c r="Q279" s="197"/>
      <c r="R279" s="54"/>
    </row>
    <row r="280" spans="1:18" ht="12.75" customHeight="1">
      <c r="A280" s="210">
        <v>180</v>
      </c>
      <c r="B280" s="211">
        <v>44844</v>
      </c>
      <c r="C280" s="216"/>
      <c r="D280" s="216" t="s">
        <v>402</v>
      </c>
      <c r="E280" s="242" t="s">
        <v>565</v>
      </c>
      <c r="F280" s="213" t="s">
        <v>841</v>
      </c>
      <c r="G280" s="213"/>
      <c r="H280" s="213"/>
      <c r="I280" s="213">
        <v>291</v>
      </c>
      <c r="J280" s="213" t="s">
        <v>538</v>
      </c>
      <c r="K280" s="213"/>
      <c r="L280" s="213"/>
      <c r="M280" s="213"/>
      <c r="N280" s="213"/>
      <c r="O280" s="41"/>
      <c r="Q280" s="197"/>
      <c r="R280" s="54"/>
    </row>
    <row r="281" spans="1:18" ht="12.75" customHeight="1">
      <c r="A281" s="210">
        <v>181</v>
      </c>
      <c r="B281" s="211">
        <v>44845</v>
      </c>
      <c r="C281" s="216"/>
      <c r="D281" s="216" t="s">
        <v>400</v>
      </c>
      <c r="E281" s="242" t="s">
        <v>565</v>
      </c>
      <c r="F281" s="213" t="s">
        <v>862</v>
      </c>
      <c r="G281" s="213"/>
      <c r="H281" s="213"/>
      <c r="I281" s="213">
        <v>765</v>
      </c>
      <c r="J281" s="213" t="s">
        <v>538</v>
      </c>
      <c r="K281" s="213"/>
      <c r="L281" s="213"/>
      <c r="M281" s="213"/>
      <c r="N281" s="213"/>
      <c r="O281" s="41"/>
      <c r="Q281" s="197"/>
      <c r="R281" s="54"/>
    </row>
    <row r="282" spans="1:18" ht="12.75" customHeight="1">
      <c r="A282" s="286">
        <v>182</v>
      </c>
      <c r="B282" s="211">
        <v>44981</v>
      </c>
      <c r="C282" s="211"/>
      <c r="D282" s="216" t="s">
        <v>819</v>
      </c>
      <c r="E282" s="242" t="s">
        <v>565</v>
      </c>
      <c r="F282" s="242" t="s">
        <v>874</v>
      </c>
      <c r="G282" s="213"/>
      <c r="H282" s="213"/>
      <c r="I282" s="213">
        <v>2080</v>
      </c>
      <c r="J282" s="213" t="s">
        <v>538</v>
      </c>
      <c r="K282" s="213"/>
      <c r="L282" s="213"/>
      <c r="M282" s="213"/>
      <c r="N282" s="213"/>
      <c r="O282" s="41"/>
      <c r="R282" s="54"/>
    </row>
    <row r="283" spans="1:18" ht="12.75" customHeight="1">
      <c r="A283" s="210">
        <v>183</v>
      </c>
      <c r="B283" s="211">
        <v>44986</v>
      </c>
      <c r="C283" s="216"/>
      <c r="D283" s="216" t="s">
        <v>447</v>
      </c>
      <c r="E283" s="242" t="s">
        <v>565</v>
      </c>
      <c r="F283" s="213" t="s">
        <v>887</v>
      </c>
      <c r="G283" s="213"/>
      <c r="H283" s="213"/>
      <c r="I283" s="213">
        <v>120</v>
      </c>
      <c r="J283" s="213" t="s">
        <v>538</v>
      </c>
      <c r="K283" s="213"/>
      <c r="L283" s="213"/>
      <c r="M283" s="213"/>
      <c r="N283" s="213"/>
      <c r="O283" s="41"/>
      <c r="R283" s="54"/>
    </row>
    <row r="284" spans="1:18" ht="12.75" customHeight="1">
      <c r="A284" s="286">
        <v>184</v>
      </c>
      <c r="B284" s="211">
        <v>45008</v>
      </c>
      <c r="C284" s="211"/>
      <c r="D284" s="216" t="s">
        <v>460</v>
      </c>
      <c r="E284" s="242" t="s">
        <v>565</v>
      </c>
      <c r="F284" s="242" t="s">
        <v>888</v>
      </c>
      <c r="G284" s="213"/>
      <c r="H284" s="213"/>
      <c r="I284" s="213">
        <v>3523</v>
      </c>
      <c r="J284" s="213" t="s">
        <v>538</v>
      </c>
      <c r="K284" s="213"/>
      <c r="L284" s="213"/>
      <c r="M284" s="213"/>
      <c r="N284" s="213"/>
      <c r="O284" s="41"/>
      <c r="R284" s="54"/>
    </row>
    <row r="285" spans="1:18" ht="12.75" customHeight="1">
      <c r="A285" s="210">
        <v>185</v>
      </c>
      <c r="B285" s="211">
        <v>45027</v>
      </c>
      <c r="C285" s="216"/>
      <c r="D285" s="216" t="s">
        <v>930</v>
      </c>
      <c r="E285" s="242" t="s">
        <v>565</v>
      </c>
      <c r="F285" s="213" t="s">
        <v>931</v>
      </c>
      <c r="G285" s="213"/>
      <c r="H285" s="213"/>
      <c r="I285" s="213">
        <v>810</v>
      </c>
      <c r="J285" s="213" t="s">
        <v>538</v>
      </c>
      <c r="K285" s="213"/>
      <c r="L285" s="213"/>
      <c r="M285" s="213"/>
      <c r="N285" s="213"/>
      <c r="O285" s="41"/>
      <c r="R285" s="54"/>
    </row>
    <row r="286" spans="1:18" ht="12.75" customHeight="1">
      <c r="F286" s="54"/>
      <c r="G286" s="54"/>
      <c r="H286" s="54"/>
      <c r="I286" s="54"/>
      <c r="J286" s="41"/>
      <c r="K286" s="54"/>
      <c r="L286" s="54"/>
      <c r="M286" s="54"/>
      <c r="O286" s="41"/>
      <c r="R286" s="54"/>
    </row>
    <row r="287" spans="1:18" ht="12.75" customHeight="1">
      <c r="B287" s="195" t="s">
        <v>758</v>
      </c>
      <c r="F287" s="54"/>
      <c r="G287" s="54"/>
      <c r="H287" s="54"/>
      <c r="I287" s="54"/>
      <c r="J287" s="41"/>
      <c r="K287" s="54"/>
      <c r="L287" s="54"/>
      <c r="M287" s="54"/>
      <c r="O287" s="41"/>
      <c r="R287" s="54"/>
    </row>
    <row r="288" spans="1:18" ht="12.75" customHeight="1">
      <c r="A288" s="196"/>
      <c r="F288" s="54"/>
      <c r="G288" s="54"/>
      <c r="H288" s="54"/>
      <c r="I288" s="54"/>
      <c r="J288" s="41"/>
      <c r="K288" s="54"/>
      <c r="L288" s="54"/>
      <c r="M288" s="54"/>
      <c r="O288" s="41"/>
      <c r="R288" s="54"/>
    </row>
    <row r="289" spans="1:18" ht="12.75" customHeight="1">
      <c r="A289" s="196"/>
      <c r="F289" s="54"/>
      <c r="G289" s="54"/>
      <c r="H289" s="54"/>
      <c r="I289" s="54"/>
      <c r="J289" s="41"/>
      <c r="K289" s="54"/>
      <c r="L289" s="54"/>
      <c r="M289" s="54"/>
      <c r="O289" s="41"/>
      <c r="R289" s="54"/>
    </row>
    <row r="290" spans="1:18" ht="12.75" customHeight="1">
      <c r="A290" s="53"/>
      <c r="F290" s="54"/>
      <c r="G290" s="54"/>
      <c r="H290" s="54"/>
      <c r="I290" s="54"/>
      <c r="J290" s="41"/>
      <c r="K290" s="54"/>
      <c r="L290" s="54"/>
      <c r="M290" s="54"/>
      <c r="O290" s="41"/>
      <c r="R290" s="54"/>
    </row>
    <row r="291" spans="1:18" ht="12.75" customHeight="1">
      <c r="F291" s="54"/>
      <c r="G291" s="54"/>
      <c r="H291" s="54"/>
      <c r="I291" s="54"/>
      <c r="J291" s="41"/>
      <c r="K291" s="54"/>
      <c r="L291" s="54"/>
      <c r="M291" s="54"/>
      <c r="O291" s="41"/>
      <c r="R291" s="54"/>
    </row>
    <row r="292" spans="1:18" ht="12.75" customHeight="1">
      <c r="F292" s="54"/>
      <c r="G292" s="54"/>
      <c r="H292" s="54"/>
      <c r="I292" s="54"/>
      <c r="J292" s="41"/>
      <c r="K292" s="54"/>
      <c r="L292" s="54"/>
      <c r="M292" s="54"/>
      <c r="O292" s="41"/>
      <c r="R292" s="54"/>
    </row>
    <row r="293" spans="1:18" ht="12.75" customHeight="1">
      <c r="F293" s="54"/>
      <c r="G293" s="54"/>
      <c r="H293" s="54"/>
      <c r="I293" s="54"/>
      <c r="J293" s="41"/>
      <c r="K293" s="54"/>
      <c r="L293" s="54"/>
      <c r="M293" s="54"/>
      <c r="O293" s="41"/>
      <c r="R293" s="54"/>
    </row>
    <row r="294" spans="1:18" ht="12.75" customHeight="1">
      <c r="F294" s="54"/>
      <c r="G294" s="54"/>
      <c r="H294" s="54"/>
      <c r="I294" s="54"/>
      <c r="J294" s="41"/>
      <c r="K294" s="54"/>
      <c r="L294" s="54"/>
      <c r="M294" s="54"/>
      <c r="O294" s="41"/>
      <c r="R294" s="54"/>
    </row>
    <row r="295" spans="1:18" ht="12.75" customHeight="1">
      <c r="F295" s="54"/>
      <c r="G295" s="54"/>
      <c r="H295" s="54"/>
      <c r="I295" s="54"/>
      <c r="J295" s="41"/>
      <c r="K295" s="54"/>
      <c r="L295" s="54"/>
      <c r="M295" s="54"/>
      <c r="O295" s="41"/>
      <c r="R295" s="54"/>
    </row>
    <row r="296" spans="1:18" ht="12.75" customHeight="1">
      <c r="F296" s="54"/>
      <c r="G296" s="54"/>
      <c r="H296" s="54"/>
      <c r="I296" s="54"/>
      <c r="J296" s="41"/>
      <c r="K296" s="54"/>
      <c r="L296" s="54"/>
      <c r="M296" s="54"/>
      <c r="O296" s="41"/>
      <c r="R296" s="54"/>
    </row>
    <row r="297" spans="1:18" ht="12.75" customHeight="1">
      <c r="F297" s="54"/>
      <c r="G297" s="54"/>
      <c r="H297" s="54"/>
      <c r="I297" s="54"/>
      <c r="J297" s="41"/>
      <c r="K297" s="54"/>
      <c r="L297" s="54"/>
      <c r="M297" s="54"/>
      <c r="O297" s="41"/>
      <c r="R297" s="54"/>
    </row>
    <row r="298" spans="1:18" ht="12.75" customHeight="1"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1:18" ht="12.75" customHeight="1"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1:18" ht="12.75" customHeight="1"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1:18" ht="12.75" customHeight="1"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1:18" ht="12.75" customHeight="1"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1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1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2.7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  <row r="462" spans="6:18" ht="12.75" customHeight="1">
      <c r="F462" s="54"/>
      <c r="G462" s="54"/>
      <c r="H462" s="54"/>
      <c r="I462" s="54"/>
      <c r="J462" s="41"/>
      <c r="K462" s="54"/>
      <c r="L462" s="54"/>
      <c r="M462" s="54"/>
      <c r="O462" s="41"/>
      <c r="R462" s="54"/>
    </row>
    <row r="463" spans="6:18" ht="15" customHeight="1">
      <c r="F463" s="54"/>
      <c r="G463" s="54"/>
      <c r="H463" s="54"/>
      <c r="I463" s="54"/>
      <c r="J463" s="41"/>
      <c r="K463" s="54"/>
      <c r="L463" s="54"/>
      <c r="M463" s="54"/>
      <c r="O463" s="41"/>
      <c r="R463" s="54"/>
    </row>
  </sheetData>
  <autoFilter ref="R1:R286"/>
  <mergeCells count="8">
    <mergeCell ref="O55:O56"/>
    <mergeCell ref="P55:P56"/>
    <mergeCell ref="B80:B81"/>
    <mergeCell ref="A80:A81"/>
    <mergeCell ref="J80:J81"/>
    <mergeCell ref="A55:A56"/>
    <mergeCell ref="B55:B56"/>
    <mergeCell ref="J55:J56"/>
  </mergeCells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2023-04-21T02:34:34Z</dcterms:modified>
</cp:coreProperties>
</file>