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6" i="7"/>
  <c r="L76" s="1"/>
  <c r="L109"/>
  <c r="K109" s="1"/>
  <c r="L107"/>
  <c r="K107" s="1"/>
  <c r="K38"/>
  <c r="L38" s="1"/>
  <c r="K33"/>
  <c r="L33" s="1"/>
  <c r="K31"/>
  <c r="L31" s="1"/>
  <c r="K77"/>
  <c r="L77" s="1"/>
  <c r="K34"/>
  <c r="L34" s="1"/>
  <c r="K37"/>
  <c r="L37" s="1"/>
  <c r="L106"/>
  <c r="K106" s="1"/>
  <c r="K74"/>
  <c r="L74" s="1"/>
  <c r="K25"/>
  <c r="L25" s="1"/>
  <c r="K28"/>
  <c r="L28" s="1"/>
  <c r="L105"/>
  <c r="K105" s="1"/>
  <c r="L104"/>
  <c r="K104" s="1"/>
  <c r="K29"/>
  <c r="L29" s="1"/>
  <c r="L91"/>
  <c r="K73"/>
  <c r="L73" s="1"/>
  <c r="L103"/>
  <c r="K103" s="1"/>
  <c r="K72"/>
  <c r="L72" s="1"/>
  <c r="K71"/>
  <c r="L71" s="1"/>
  <c r="K70"/>
  <c r="L70" s="1"/>
  <c r="K69"/>
  <c r="L69" s="1"/>
  <c r="K67"/>
  <c r="L67" s="1"/>
  <c r="K64"/>
  <c r="L64" s="1"/>
  <c r="K66"/>
  <c r="L66" s="1"/>
  <c r="K27"/>
  <c r="L27" s="1"/>
  <c r="K26"/>
  <c r="L26" s="1"/>
  <c r="K21"/>
  <c r="L21" s="1"/>
  <c r="K18"/>
  <c r="L18" s="1"/>
  <c r="K68"/>
  <c r="L68" s="1"/>
  <c r="K65"/>
  <c r="L65" s="1"/>
  <c r="L101"/>
  <c r="K101" s="1"/>
  <c r="L102"/>
  <c r="K102" s="1"/>
  <c r="K62"/>
  <c r="L62" s="1"/>
  <c r="K63"/>
  <c r="L63" s="1"/>
  <c r="K61"/>
  <c r="L61" s="1"/>
  <c r="L89"/>
  <c r="L87"/>
  <c r="K90"/>
  <c r="L100" l="1"/>
  <c r="K100" s="1"/>
  <c r="K24"/>
  <c r="L24" s="1"/>
  <c r="K22"/>
  <c r="L22" s="1"/>
  <c r="K20"/>
  <c r="K19"/>
  <c r="K60" l="1"/>
  <c r="L60" s="1"/>
  <c r="K57"/>
  <c r="L57" s="1"/>
  <c r="L99"/>
  <c r="K99" s="1"/>
  <c r="K17"/>
  <c r="L17" s="1"/>
  <c r="L20"/>
  <c r="L19"/>
  <c r="K59"/>
  <c r="L59" s="1"/>
  <c r="K58"/>
  <c r="L58" s="1"/>
  <c r="K55"/>
  <c r="L55" s="1"/>
  <c r="K56"/>
  <c r="L56" s="1"/>
  <c r="K12"/>
  <c r="L12" s="1"/>
  <c r="K15"/>
  <c r="L15" s="1"/>
  <c r="K16"/>
  <c r="L16" s="1"/>
  <c r="K53"/>
  <c r="L53" s="1"/>
  <c r="K11"/>
  <c r="L11" s="1"/>
  <c r="K10"/>
  <c r="L10" s="1"/>
  <c r="K54" l="1"/>
  <c r="L54" s="1"/>
  <c r="K13"/>
  <c r="L13" s="1"/>
  <c r="K14"/>
  <c r="L14" s="1"/>
  <c r="L98"/>
  <c r="K98" s="1"/>
  <c r="K52" l="1"/>
  <c r="L52" s="1"/>
  <c r="K51"/>
  <c r="L51" s="1"/>
  <c r="K50"/>
  <c r="L50" s="1"/>
  <c r="F263" l="1"/>
  <c r="K264"/>
  <c r="L264" s="1"/>
  <c r="K255"/>
  <c r="L255" s="1"/>
  <c r="K258"/>
  <c r="L258" s="1"/>
  <c r="K266" l="1"/>
  <c r="L266" s="1"/>
  <c r="F257"/>
  <c r="F256"/>
  <c r="F254"/>
  <c r="K254" s="1"/>
  <c r="L254" s="1"/>
  <c r="F234"/>
  <c r="F186"/>
  <c r="K265" l="1"/>
  <c r="L265" s="1"/>
  <c r="K263"/>
  <c r="L263" s="1"/>
  <c r="K269"/>
  <c r="L269" s="1"/>
  <c r="K270"/>
  <c r="L270" s="1"/>
  <c r="K262"/>
  <c r="L262" s="1"/>
  <c r="K272"/>
  <c r="L272" s="1"/>
  <c r="K268"/>
  <c r="L268" s="1"/>
  <c r="K261" l="1"/>
  <c r="L261" s="1"/>
  <c r="K250"/>
  <c r="L250" s="1"/>
  <c r="K252"/>
  <c r="L252" s="1"/>
  <c r="K249"/>
  <c r="L249" s="1"/>
  <c r="K251"/>
  <c r="L251" s="1"/>
  <c r="K180"/>
  <c r="L180" s="1"/>
  <c r="M7"/>
  <c r="K233"/>
  <c r="L233" s="1"/>
  <c r="K247"/>
  <c r="L247" s="1"/>
  <c r="K248"/>
  <c r="L248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8"/>
  <c r="L238" s="1"/>
  <c r="K236"/>
  <c r="L236" s="1"/>
  <c r="K235"/>
  <c r="L235" s="1"/>
  <c r="K234"/>
  <c r="L234" s="1"/>
  <c r="K230"/>
  <c r="L230" s="1"/>
  <c r="K229"/>
  <c r="L229" s="1"/>
  <c r="K228"/>
  <c r="L228" s="1"/>
  <c r="K225"/>
  <c r="L225" s="1"/>
  <c r="K224"/>
  <c r="L224" s="1"/>
  <c r="K223"/>
  <c r="L223" s="1"/>
  <c r="K222"/>
  <c r="L222" s="1"/>
  <c r="K221"/>
  <c r="L221" s="1"/>
  <c r="K220"/>
  <c r="L220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8"/>
  <c r="L208" s="1"/>
  <c r="K206"/>
  <c r="L206" s="1"/>
  <c r="K204"/>
  <c r="L204" s="1"/>
  <c r="K202"/>
  <c r="L202" s="1"/>
  <c r="K201"/>
  <c r="L201" s="1"/>
  <c r="K200"/>
  <c r="L200" s="1"/>
  <c r="K198"/>
  <c r="L198" s="1"/>
  <c r="K197"/>
  <c r="L197" s="1"/>
  <c r="K196"/>
  <c r="L196" s="1"/>
  <c r="K195"/>
  <c r="K194"/>
  <c r="L194" s="1"/>
  <c r="K193"/>
  <c r="L193" s="1"/>
  <c r="K191"/>
  <c r="L191" s="1"/>
  <c r="K190"/>
  <c r="L190" s="1"/>
  <c r="K189"/>
  <c r="L189" s="1"/>
  <c r="K188"/>
  <c r="L188" s="1"/>
  <c r="K187"/>
  <c r="L187" s="1"/>
  <c r="K186"/>
  <c r="L186" s="1"/>
  <c r="H185"/>
  <c r="K185" s="1"/>
  <c r="L185" s="1"/>
  <c r="K182"/>
  <c r="L182" s="1"/>
  <c r="K181"/>
  <c r="L181" s="1"/>
  <c r="K179"/>
  <c r="L179" s="1"/>
  <c r="K178"/>
  <c r="L178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H151"/>
  <c r="K151" s="1"/>
  <c r="L151" s="1"/>
  <c r="F150"/>
  <c r="K150" s="1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D7" i="6"/>
  <c r="K6" i="4"/>
  <c r="K6" i="3"/>
  <c r="L6" i="2"/>
</calcChain>
</file>

<file path=xl/sharedStrings.xml><?xml version="1.0" encoding="utf-8"?>
<sst xmlns="http://schemas.openxmlformats.org/spreadsheetml/2006/main" count="7559" uniqueCount="3815">
  <si>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</si>
  <si>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</si>
  <si>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</si>
  <si>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</si>
  <si>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</si>
  <si>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</si>
  <si>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</si>
  <si>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</si>
  <si>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</si>
  <si>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</si>
  <si>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</si>
  <si>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</si>
  <si>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</si>
  <si>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</si>
  <si>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</si>
  <si>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</si>
  <si>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</si>
  <si>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</si>
  <si>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</si>
  <si>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</si>
  <si>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</si>
  <si>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</si>
  <si>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</si>
  <si>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</si>
  <si>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</si>
  <si>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</si>
  <si>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</si>
  <si>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</si>
  <si>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</si>
  <si>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</si>
  <si>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</si>
  <si>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</si>
  <si>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</si>
  <si>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</si>
  <si>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</si>
  <si>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</si>
  <si>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</si>
  <si>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</si>
  <si>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</si>
  <si>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</si>
  <si>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</si>
  <si>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</si>
  <si>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</si>
  <si>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</si>
  <si>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</si>
  <si>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</si>
  <si>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</si>
  <si>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</si>
  <si>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</si>
  <si>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</si>
  <si>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</si>
  <si>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</si>
  <si>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</si>
  <si>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</si>
  <si>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</si>
  <si>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</si>
  <si>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</si>
  <si>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</si>
  <si>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</si>
  <si>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</si>
  <si>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</si>
  <si>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</si>
  <si>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</si>
  <si>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</si>
  <si>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</si>
  <si>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</si>
  <si>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</si>
  <si>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</si>
  <si>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</si>
  <si>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</si>
  <si>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</si>
  <si>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</si>
  <si>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</si>
  <si>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</si>
  <si>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</si>
  <si>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</si>
  <si>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</si>
  <si>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</si>
  <si>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</si>
  <si>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</si>
  <si>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</si>
  <si>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</si>
  <si>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</si>
  <si>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</si>
  <si>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</si>
  <si>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</si>
  <si>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</si>
  <si>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</si>
  <si>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</si>
  <si>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</si>
  <si>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</si>
  <si>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</si>
  <si>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</si>
  <si>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</si>
  <si>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</si>
  <si>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</si>
  <si>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</si>
  <si>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</si>
  <si>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</si>
  <si>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</si>
  <si>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</si>
  <si>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</si>
  <si>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</si>
  <si>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</si>
  <si>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</si>
  <si>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</si>
  <si>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</si>
  <si>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</si>
  <si>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</si>
  <si>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</si>
  <si>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</si>
  <si>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</si>
  <si>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</si>
  <si>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</si>
  <si>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</si>
  <si>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</si>
  <si>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</si>
  <si>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</si>
  <si>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</si>
  <si>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</si>
  <si>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</si>
  <si>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</si>
  <si>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</si>
  <si>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</si>
  <si>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</si>
  <si>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</si>
  <si>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</si>
  <si>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</si>
  <si>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</si>
  <si>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</si>
  <si>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</si>
  <si>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</si>
  <si>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</si>
  <si>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</si>
  <si>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</si>
  <si>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</si>
  <si>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</si>
  <si>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</si>
  <si>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</si>
  <si>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</si>
  <si>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</si>
  <si>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</si>
  <si>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</si>
  <si>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</si>
  <si>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</si>
  <si>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</si>
  <si>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</si>
  <si>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</si>
  <si>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</si>
  <si>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</si>
  <si>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</si>
  <si>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</si>
  <si>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</si>
  <si>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</si>
  <si>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</si>
  <si>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</si>
  <si>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</si>
  <si>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</si>
  <si>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</si>
  <si>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</si>
  <si>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</si>
  <si>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</si>
  <si>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</si>
  <si>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</si>
  <si>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</si>
  <si>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</si>
  <si>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</si>
  <si>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</si>
  <si>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</si>
  <si>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</si>
  <si>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</si>
  <si>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</si>
  <si>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</si>
  <si>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</si>
  <si>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</si>
  <si>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</si>
  <si>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</si>
  <si>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</si>
  <si>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</si>
  <si>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</si>
  <si>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</si>
  <si>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</si>
  <si>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</si>
  <si>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</si>
  <si>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</si>
  <si>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</si>
  <si>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</si>
  <si>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</si>
  <si>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</si>
  <si>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</si>
  <si>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</si>
  <si>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</si>
  <si>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</si>
  <si>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</si>
  <si>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</si>
  <si>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</si>
  <si>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</si>
  <si>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</si>
  <si>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</si>
  <si>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</si>
  <si>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</si>
  <si>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</si>
  <si>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</si>
  <si>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</si>
  <si>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</si>
  <si>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</si>
  <si>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</si>
  <si>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</si>
  <si>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</si>
  <si>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</si>
  <si>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</si>
  <si>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</si>
  <si>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</si>
  <si>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</si>
  <si>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</si>
  <si>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</si>
  <si>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</si>
  <si>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</si>
  <si>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</si>
  <si>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</si>
  <si>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</si>
  <si>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</si>
  <si>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</si>
  <si>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</si>
  <si>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</si>
  <si>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</si>
  <si>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</si>
  <si>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</si>
  <si>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</si>
  <si>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</si>
  <si>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</si>
  <si>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</si>
  <si>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</si>
  <si>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</si>
  <si>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</si>
  <si>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</si>
  <si>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</si>
  <si>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</si>
  <si>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</si>
  <si>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</si>
  <si>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</si>
  <si>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</si>
  <si>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</si>
  <si>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</si>
  <si>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</si>
  <si>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</si>
  <si>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</si>
  <si>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</si>
  <si>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</si>
  <si>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</si>
  <si>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</si>
  <si>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</si>
  <si>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</si>
  <si>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</si>
  <si>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</si>
  <si>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</si>
  <si>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</si>
  <si>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</si>
  <si>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</si>
  <si>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</si>
  <si>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</si>
  <si>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</si>
  <si>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</si>
  <si>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</si>
  <si>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</si>
  <si>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</si>
  <si>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</si>
  <si>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</si>
  <si>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</si>
  <si>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</si>
  <si>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</si>
  <si>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</si>
  <si>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</si>
  <si>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</si>
  <si>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</si>
  <si>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</si>
  <si>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</si>
  <si>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</si>
  <si>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</si>
  <si>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</si>
  <si>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</si>
  <si>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</si>
  <si>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</si>
  <si>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</si>
  <si>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</si>
  <si>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</si>
  <si>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</si>
  <si>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</si>
  <si>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</si>
  <si>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</si>
  <si>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</si>
  <si>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</si>
  <si>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</si>
  <si>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</si>
  <si>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</si>
  <si>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</si>
  <si>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</si>
  <si>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</si>
  <si>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</si>
  <si>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</si>
  <si>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</si>
  <si>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</si>
  <si>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</si>
  <si>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</si>
  <si>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</si>
  <si>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</si>
  <si>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</si>
  <si>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</si>
  <si>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</si>
  <si>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</si>
  <si>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</si>
  <si>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</si>
  <si>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</si>
  <si>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</si>
  <si>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</si>
  <si>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</si>
  <si>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</si>
  <si>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</si>
  <si>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</si>
  <si>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</si>
  <si>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</si>
  <si>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</si>
  <si>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</si>
  <si>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</si>
  <si>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</si>
  <si>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</si>
  <si>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</si>
  <si>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</si>
  <si>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</si>
  <si>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</si>
  <si>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</si>
  <si>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</si>
  <si>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</si>
  <si>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</si>
  <si>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</si>
  <si>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</si>
  <si>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</si>
  <si>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</si>
  <si>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</si>
  <si>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</si>
  <si>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</si>
  <si>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</si>
  <si>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</si>
  <si>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</si>
  <si>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</si>
  <si>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</si>
  <si>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</si>
  <si>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</si>
  <si>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</si>
  <si>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</si>
  <si>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</si>
  <si>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</si>
  <si>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</si>
  <si>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</si>
  <si>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</si>
  <si>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</si>
  <si>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</si>
  <si>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</si>
  <si>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</si>
  <si>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</si>
  <si>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</si>
  <si>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</si>
  <si>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</si>
  <si>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</si>
  <si>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</si>
  <si>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</si>
  <si>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</si>
  <si>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</si>
  <si>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</si>
  <si>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</si>
  <si>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</si>
  <si>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</si>
  <si>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</si>
  <si>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</si>
  <si>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</si>
  <si>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</si>
  <si>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</si>
  <si>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</si>
  <si>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</si>
  <si>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</si>
  <si>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</si>
  <si>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</si>
  <si>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</si>
  <si>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</si>
  <si>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</si>
  <si>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</si>
  <si>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</si>
  <si>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</si>
  <si>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</si>
  <si>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</si>
  <si>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</si>
  <si>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</si>
  <si>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</si>
  <si>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</si>
  <si>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</si>
  <si>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</si>
  <si>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</si>
  <si>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</si>
  <si>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</si>
  <si>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</si>
  <si>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</si>
  <si>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</si>
  <si>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</si>
  <si>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</si>
  <si>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</si>
  <si>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</si>
  <si>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</si>
  <si>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</si>
  <si>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</si>
  <si>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</si>
  <si>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</si>
  <si>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</si>
  <si>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</si>
  <si>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</si>
  <si>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</si>
  <si>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</si>
  <si>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</si>
  <si>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</si>
  <si>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</si>
  <si>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</si>
  <si>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</si>
  <si>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</si>
  <si>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</si>
  <si>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</si>
  <si>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</si>
  <si>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</si>
  <si>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</si>
  <si>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</si>
  <si>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</si>
  <si>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</si>
  <si>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</si>
  <si>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</si>
  <si>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</si>
  <si>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</si>
  <si>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</si>
  <si>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</si>
  <si>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</si>
  <si>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</si>
  <si>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</si>
  <si>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</si>
  <si>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</si>
  <si>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</si>
  <si>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</si>
  <si>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</si>
  <si>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</si>
  <si>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</si>
  <si>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</si>
  <si>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</si>
  <si>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</si>
  <si>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</si>
  <si>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</si>
  <si>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</si>
  <si>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</si>
  <si>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</si>
  <si>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</si>
  <si>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</si>
  <si>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</si>
  <si>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</si>
  <si>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</si>
  <si>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</si>
  <si>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</si>
  <si>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</si>
  <si>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</si>
  <si>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</si>
  <si>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</si>
  <si>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</si>
  <si>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</si>
  <si>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</si>
  <si>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</si>
  <si>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</si>
  <si>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</si>
  <si>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</si>
  <si>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</si>
  <si>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</si>
  <si>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</si>
  <si>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</si>
  <si>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</si>
  <si>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</si>
  <si>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</si>
  <si>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</si>
  <si>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</si>
  <si>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</si>
  <si>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</si>
  <si>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</si>
  <si>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</si>
  <si>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</si>
  <si>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</si>
  <si>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</si>
  <si>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</si>
  <si>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</si>
  <si>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</si>
  <si>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</si>
  <si>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</si>
  <si>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</si>
  <si>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</si>
  <si>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</si>
  <si>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</si>
  <si>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</si>
  <si>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</si>
  <si>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</si>
  <si>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</si>
  <si>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</si>
  <si>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</si>
  <si>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</si>
  <si>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</si>
  <si>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</si>
  <si>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</si>
  <si>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</si>
  <si>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</si>
  <si>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</si>
  <si>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</si>
  <si>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</si>
  <si>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</si>
  <si>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</si>
  <si>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</si>
  <si>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</si>
  <si>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</si>
  <si>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</si>
  <si>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</si>
  <si>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</si>
  <si>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</si>
  <si>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</si>
  <si>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</si>
  <si>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</si>
  <si>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</si>
  <si>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</si>
  <si>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</si>
  <si>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</si>
  <si>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</si>
  <si>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</si>
  <si>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</si>
  <si>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</si>
  <si>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</si>
  <si>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</si>
  <si>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</si>
  <si>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</si>
  <si>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</si>
  <si>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</si>
  <si>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</si>
  <si>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</si>
  <si>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</si>
  <si>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</si>
  <si>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</si>
  <si>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</si>
  <si>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</si>
  <si>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</si>
  <si>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</si>
  <si>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</si>
  <si>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</si>
  <si>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</si>
  <si>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</si>
  <si>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</si>
  <si>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</si>
  <si>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</si>
  <si>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</si>
  <si>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</si>
  <si>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</si>
  <si>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</si>
  <si>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</si>
  <si>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</si>
  <si>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</si>
  <si>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</si>
  <si>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</si>
  <si>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</si>
  <si>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</si>
  <si>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</si>
  <si>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</si>
  <si>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</si>
  <si>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</si>
  <si>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</si>
  <si>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</si>
  <si>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</si>
  <si>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</si>
  <si>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</si>
  <si>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</si>
  <si>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</si>
  <si>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</si>
  <si>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</si>
  <si>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</si>
  <si>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</si>
  <si>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</si>
  <si>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</si>
  <si>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</si>
  <si>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</si>
  <si>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</si>
  <si>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</si>
  <si>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</si>
  <si>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</si>
  <si>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</si>
  <si>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</si>
  <si>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</si>
  <si>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</si>
  <si>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</si>
  <si>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</si>
  <si>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</si>
  <si>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</si>
  <si>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</si>
  <si>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</si>
  <si>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</si>
  <si>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</si>
  <si>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</si>
  <si>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</si>
  <si>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</si>
  <si>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</si>
  <si>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</si>
  <si>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</si>
  <si>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</si>
  <si>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</si>
  <si>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</si>
  <si>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</si>
  <si>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</si>
  <si>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</si>
  <si>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</si>
  <si>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</si>
  <si>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</si>
  <si>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</si>
  <si>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</si>
  <si>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</si>
  <si>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</si>
  <si>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</si>
  <si>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</si>
  <si>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</si>
  <si>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</si>
  <si>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</si>
  <si>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</si>
  <si>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</si>
  <si>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</si>
  <si>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</si>
  <si>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</si>
  <si>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</si>
  <si>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</si>
  <si>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</si>
  <si>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</si>
  <si>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</si>
  <si>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</si>
  <si>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</si>
  <si>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</si>
  <si>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</si>
  <si>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</si>
  <si>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</si>
  <si>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</si>
  <si>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</si>
  <si>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</si>
  <si>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</si>
  <si>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</si>
  <si>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</si>
  <si>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</si>
  <si>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</si>
  <si>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</si>
  <si>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</si>
  <si>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</si>
  <si>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</si>
  <si>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</si>
  <si>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</si>
  <si>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</si>
  <si>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</si>
  <si>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</si>
  <si>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</si>
  <si>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</si>
  <si>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</si>
  <si>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</si>
  <si>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</si>
  <si>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</si>
  <si>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</si>
  <si>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</si>
  <si>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</si>
  <si>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</si>
  <si>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</si>
  <si>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</si>
  <si>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</si>
  <si>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</si>
  <si>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</si>
  <si>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</si>
  <si>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</si>
  <si>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</si>
  <si>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</si>
  <si>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</si>
  <si>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</si>
  <si>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</si>
  <si>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</si>
  <si>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</si>
  <si>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</si>
  <si>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</si>
  <si>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</si>
  <si>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</si>
  <si>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</si>
  <si>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</si>
  <si>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</si>
  <si>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</si>
  <si>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</si>
  <si>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</si>
  <si>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</si>
  <si>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</si>
  <si>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</si>
  <si>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</si>
  <si>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</si>
  <si>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</si>
  <si>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</si>
  <si>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</si>
  <si>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</si>
  <si>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</si>
  <si>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</si>
  <si>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</si>
  <si>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</si>
  <si>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</si>
  <si>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</si>
  <si>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</si>
  <si>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</si>
  <si>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</si>
  <si>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</si>
  <si>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</si>
  <si>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</si>
  <si>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</si>
  <si>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</si>
  <si>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</si>
  <si>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</si>
  <si>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</si>
  <si>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</si>
  <si>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</si>
  <si>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</si>
  <si>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</si>
  <si>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</si>
  <si>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</si>
  <si>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</si>
  <si>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</si>
  <si>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</si>
  <si>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</si>
  <si>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</si>
  <si>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</si>
  <si>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</si>
  <si>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</si>
  <si>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</si>
  <si>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</si>
  <si>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</si>
  <si>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</si>
  <si>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</si>
  <si>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</si>
  <si>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</si>
  <si>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</si>
  <si>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</si>
  <si>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</si>
  <si>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</si>
  <si>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</si>
  <si>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</si>
  <si>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</si>
  <si>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</si>
  <si>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</si>
  <si>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</si>
  <si>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</si>
  <si>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</si>
  <si>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</si>
  <si>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</si>
  <si>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</si>
  <si>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</si>
  <si>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</si>
  <si>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</si>
  <si>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</si>
  <si>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</si>
  <si>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</si>
  <si>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</si>
  <si>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</si>
  <si>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</si>
  <si>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</si>
  <si>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</si>
  <si>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</si>
  <si>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</si>
  <si>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</si>
  <si>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</si>
  <si>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</si>
  <si>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</si>
  <si>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</si>
  <si>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</si>
  <si>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</si>
  <si>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</si>
  <si>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</si>
  <si>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</si>
  <si>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</si>
  <si>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</si>
  <si>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</si>
  <si>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</si>
  <si>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</si>
  <si>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</si>
  <si>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</si>
  <si>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</si>
  <si>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</si>
  <si>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</si>
  <si>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</si>
  <si>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</si>
  <si>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</si>
  <si>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</si>
  <si>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</si>
  <si>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</si>
  <si>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</si>
  <si>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</si>
  <si>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</si>
  <si>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</si>
  <si>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</si>
  <si>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</si>
  <si>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</si>
  <si>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</si>
  <si>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</si>
  <si>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</si>
  <si>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</si>
  <si>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</si>
  <si>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</si>
  <si>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</si>
  <si>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</si>
  <si>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</si>
  <si>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</si>
  <si>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</si>
  <si>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</si>
  <si>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</si>
  <si>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</si>
  <si>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</si>
  <si>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</si>
  <si>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</si>
  <si>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</si>
  <si>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</si>
  <si>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</si>
  <si>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</si>
  <si>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</si>
  <si>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</si>
  <si>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</si>
  <si>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</si>
  <si>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</si>
  <si>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</si>
  <si>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</si>
  <si>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</si>
  <si>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</si>
  <si>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</si>
  <si>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</si>
  <si>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</si>
  <si>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</si>
  <si>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</si>
  <si>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</si>
  <si>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</si>
  <si>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</si>
  <si>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</si>
  <si>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</si>
  <si>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</si>
  <si>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</si>
  <si>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</si>
  <si>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</si>
  <si>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</si>
  <si>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</si>
  <si>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</si>
  <si>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</si>
  <si>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</si>
  <si>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</si>
  <si>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</si>
  <si>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</si>
  <si>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</si>
  <si>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</si>
  <si>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</si>
  <si>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</si>
  <si>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</si>
  <si>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</si>
  <si>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</si>
  <si>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</si>
  <si>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</si>
  <si>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</si>
  <si>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</si>
  <si>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</si>
  <si>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</si>
  <si>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</si>
  <si>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</si>
  <si>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</si>
  <si>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</si>
  <si>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</si>
  <si>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</si>
  <si>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</si>
  <si>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</si>
  <si>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</si>
  <si>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</si>
  <si>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</si>
  <si>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</si>
  <si>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</si>
  <si>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</si>
  <si>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</si>
  <si>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</si>
  <si>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</si>
  <si>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</si>
  <si>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</si>
  <si>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</si>
  <si>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</si>
  <si>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</si>
  <si>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</si>
  <si>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</si>
  <si>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</si>
  <si>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</si>
  <si>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</si>
  <si>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</si>
  <si>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</si>
  <si>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</si>
  <si>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</si>
  <si>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</si>
  <si>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</si>
  <si>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</si>
  <si>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</si>
  <si>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</si>
  <si>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</si>
  <si>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</si>
  <si>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</si>
  <si>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</si>
  <si>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</si>
  <si>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</si>
  <si>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</si>
  <si>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</si>
  <si>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</si>
  <si>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</si>
  <si>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</si>
  <si>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</si>
  <si>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</si>
  <si>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</si>
  <si>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</si>
  <si>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</si>
  <si>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</si>
  <si>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</si>
  <si>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</si>
  <si>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</si>
  <si>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</si>
  <si>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</si>
  <si>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</si>
  <si>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</si>
  <si>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</si>
  <si>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</si>
  <si>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</si>
  <si>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</si>
  <si>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</si>
  <si>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</si>
  <si>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</si>
  <si>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</si>
  <si>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</si>
  <si>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</si>
  <si>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</si>
  <si>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</si>
  <si>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</si>
  <si>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</si>
  <si>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</si>
  <si>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</si>
  <si>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</si>
  <si>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</si>
  <si>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</si>
  <si>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</si>
  <si>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</si>
  <si>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</si>
  <si>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</si>
  <si>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</si>
  <si>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</si>
  <si>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</si>
  <si>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</si>
  <si>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</si>
  <si>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</si>
  <si>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</si>
  <si>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</si>
  <si>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</si>
  <si>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</si>
  <si>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</si>
  <si>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</si>
  <si>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</si>
  <si>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</si>
  <si>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</si>
  <si>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</si>
  <si>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</si>
  <si>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</si>
  <si>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</si>
  <si>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</si>
  <si>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</si>
  <si>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</si>
  <si>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</si>
  <si>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</si>
  <si>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</si>
  <si>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</si>
  <si>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</si>
  <si>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</si>
  <si>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</si>
  <si>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</si>
  <si>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</si>
  <si>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</si>
  <si>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</si>
  <si>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</si>
  <si>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</si>
  <si>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</si>
  <si>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</si>
  <si>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</si>
  <si>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</si>
  <si>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</si>
  <si>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</si>
  <si>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</si>
  <si>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</si>
  <si>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</si>
  <si>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</si>
  <si>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</si>
  <si>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</si>
  <si>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</si>
  <si>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</si>
  <si>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</si>
  <si>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</si>
  <si>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</si>
  <si>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</si>
  <si>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</si>
  <si>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</si>
  <si>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</si>
  <si>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</si>
  <si>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</si>
  <si>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</si>
  <si>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</si>
  <si>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</si>
  <si>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</si>
  <si>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</si>
  <si>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</si>
  <si>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</si>
  <si>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</si>
  <si>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</si>
  <si>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</si>
  <si>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</si>
  <si>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</si>
  <si>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</si>
  <si>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</si>
  <si>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</si>
  <si>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</si>
  <si>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</si>
  <si>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</si>
  <si>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</si>
  <si>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</si>
  <si>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</si>
  <si>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</si>
  <si>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</si>
  <si>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</si>
  <si>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</si>
  <si>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</si>
  <si>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</si>
  <si>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</si>
  <si>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</si>
  <si>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</si>
  <si>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</si>
  <si>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</si>
  <si>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</si>
  <si>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</si>
  <si>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</si>
  <si>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</si>
  <si>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</si>
  <si>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</si>
  <si>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</si>
  <si>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</si>
  <si>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</si>
  <si>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</si>
  <si>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</si>
  <si>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</si>
  <si>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</si>
  <si>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</si>
  <si>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</si>
  <si>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</si>
  <si>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</si>
  <si>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</si>
  <si>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</si>
  <si>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</si>
  <si>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</si>
  <si>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</si>
  <si>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</si>
  <si>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</si>
  <si>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</si>
  <si>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</si>
  <si>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</si>
  <si>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</si>
  <si>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</si>
  <si>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</si>
  <si>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</si>
  <si>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</si>
  <si>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</si>
  <si>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</si>
  <si>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</si>
  <si>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</si>
  <si>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</si>
  <si>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</si>
  <si>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</si>
  <si>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</si>
  <si>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</si>
  <si>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</si>
  <si>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</si>
  <si>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</si>
  <si>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</si>
  <si>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</si>
  <si>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</si>
  <si>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</si>
  <si>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</si>
  <si>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</si>
  <si>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</si>
  <si>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</si>
  <si>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</si>
  <si>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</si>
  <si>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</si>
  <si>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</si>
  <si>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</si>
  <si>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</si>
  <si>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</si>
  <si>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</si>
  <si>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</si>
  <si>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</si>
  <si>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</si>
  <si>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</si>
  <si>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</si>
  <si>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</si>
  <si>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</si>
  <si>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</si>
  <si>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</si>
  <si>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</si>
  <si>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</si>
  <si>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</si>
  <si>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</si>
  <si>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</si>
  <si>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</si>
  <si>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</si>
  <si>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</si>
  <si>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</si>
  <si>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</si>
  <si>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</si>
  <si>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</si>
  <si>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</si>
  <si>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</si>
  <si>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</si>
  <si>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</si>
  <si>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</si>
  <si>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</si>
  <si>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</si>
  <si>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</si>
  <si>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</si>
  <si>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</si>
  <si>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</si>
  <si>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</si>
  <si>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</si>
  <si>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</si>
  <si>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</si>
  <si>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</si>
  <si>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</si>
  <si>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</si>
  <si>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</si>
  <si>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</si>
  <si>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</si>
  <si>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</si>
  <si>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</si>
  <si>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</si>
  <si>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</si>
  <si>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</si>
  <si>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</si>
  <si>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</si>
  <si>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</si>
  <si>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</si>
  <si>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</si>
  <si>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</si>
  <si>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</si>
  <si>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</si>
  <si>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</si>
  <si>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</si>
  <si>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</si>
  <si>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</si>
  <si>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</si>
  <si>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</si>
  <si>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</si>
  <si>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</si>
  <si>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</si>
  <si>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</si>
  <si>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</si>
  <si>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</si>
  <si>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</si>
  <si>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</si>
  <si>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</si>
  <si>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</si>
  <si>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</si>
  <si>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</si>
  <si>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</si>
  <si>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</si>
  <si>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</si>
  <si>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</si>
  <si>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</si>
  <si>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</si>
  <si>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</si>
  <si>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</si>
  <si>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</si>
  <si>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</si>
  <si>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</si>
  <si>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</si>
  <si>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</si>
  <si>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</si>
  <si>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</si>
  <si>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</si>
  <si>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</si>
  <si>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</si>
  <si>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</si>
  <si>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</si>
  <si>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</si>
  <si>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</si>
  <si>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</si>
  <si>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</si>
  <si>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</si>
  <si>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</si>
  <si>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</si>
  <si>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</si>
  <si>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</si>
  <si>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</si>
  <si>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</si>
  <si>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</si>
  <si>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</si>
  <si>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</si>
  <si>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</si>
  <si>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</si>
  <si>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</si>
  <si>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</si>
  <si>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</si>
  <si>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</si>
  <si>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</si>
  <si>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</si>
  <si>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</si>
  <si>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</si>
  <si>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</si>
  <si>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</si>
  <si>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</si>
  <si>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</si>
  <si>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</si>
  <si>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</si>
  <si>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</si>
  <si>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</si>
  <si>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</si>
  <si>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</si>
  <si>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</si>
  <si>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</si>
  <si>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</si>
  <si>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</si>
  <si>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</si>
  <si>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</si>
  <si>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</si>
  <si>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</si>
  <si>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</si>
  <si>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</si>
  <si>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</si>
  <si>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</si>
  <si>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</si>
  <si>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</si>
  <si>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</si>
  <si>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</si>
  <si>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</si>
  <si>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</si>
  <si>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</si>
  <si>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</si>
  <si>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</si>
  <si>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</si>
  <si>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</si>
  <si>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</si>
  <si>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</si>
  <si>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</si>
  <si>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</si>
  <si>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</si>
  <si>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</si>
  <si>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</si>
  <si>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</si>
  <si>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</si>
  <si>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</si>
  <si>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</si>
  <si>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</si>
  <si>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</si>
  <si>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</si>
  <si>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</si>
  <si>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</si>
  <si>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</si>
  <si>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</si>
  <si>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</si>
  <si>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</si>
  <si>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</si>
  <si>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</si>
  <si>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</si>
  <si>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</si>
  <si>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</si>
  <si>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</si>
  <si>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</si>
  <si>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</si>
  <si>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</si>
  <si>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</si>
  <si>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</si>
  <si>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</si>
  <si>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</si>
  <si>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</si>
  <si>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</si>
  <si>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</si>
  <si>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</si>
  <si>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</si>
  <si>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</si>
  <si>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</si>
  <si>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</si>
  <si>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</si>
  <si>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</si>
  <si>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</si>
  <si>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</si>
  <si>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</si>
  <si>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</si>
  <si>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</si>
  <si>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</si>
  <si>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</si>
  <si>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</si>
  <si>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</si>
  <si>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</si>
  <si>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</si>
  <si>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</si>
  <si>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</si>
  <si>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</si>
  <si>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</si>
  <si>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</si>
  <si>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</si>
  <si>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</si>
  <si>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</si>
  <si>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</si>
  <si>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</si>
  <si>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</si>
  <si>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</si>
  <si>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</si>
  <si>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</si>
  <si>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</si>
  <si>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</si>
  <si>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</si>
  <si>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</si>
  <si>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</si>
  <si>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</si>
  <si>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</si>
  <si>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</si>
  <si>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</si>
  <si>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</si>
  <si>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</si>
  <si>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</si>
  <si>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</si>
  <si>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</si>
  <si>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</si>
  <si>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</si>
  <si>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</si>
  <si>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</si>
  <si>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</si>
  <si>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</si>
  <si>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</si>
  <si>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</si>
  <si>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</si>
  <si>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</si>
  <si>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</si>
  <si>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</si>
  <si>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</si>
  <si>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</si>
  <si>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</si>
  <si>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</si>
  <si>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</si>
  <si>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</si>
  <si>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</si>
  <si>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</si>
  <si>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</si>
  <si>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</si>
  <si>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</si>
  <si>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</si>
  <si>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</si>
  <si>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</si>
  <si>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</si>
  <si>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</si>
  <si>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</si>
  <si>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</si>
  <si>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</si>
  <si>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</si>
  <si>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</si>
  <si>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</si>
  <si>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</si>
  <si>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</si>
  <si>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</si>
  <si>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</si>
  <si>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</si>
  <si>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</si>
  <si>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</si>
  <si>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</si>
  <si>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</si>
  <si>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</si>
  <si>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</si>
  <si>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</si>
  <si>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</si>
  <si>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</si>
  <si>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</si>
  <si>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</si>
  <si>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</si>
  <si>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</si>
  <si>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</si>
  <si>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</si>
  <si>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</si>
  <si>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</si>
  <si>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</si>
  <si>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</si>
  <si>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</si>
  <si>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</si>
  <si>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</si>
  <si>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</si>
  <si>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</si>
  <si>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</si>
  <si>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</si>
  <si>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</si>
  <si>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</si>
  <si>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</si>
  <si>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</si>
  <si>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</si>
  <si>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</si>
  <si>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</si>
  <si>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</si>
  <si>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</si>
  <si>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</si>
  <si>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</si>
  <si>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</si>
  <si>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</si>
  <si>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</si>
  <si>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</si>
  <si>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</si>
  <si>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</si>
  <si>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</si>
  <si>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</si>
  <si>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</si>
  <si>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</si>
  <si>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</si>
  <si>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</si>
  <si>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</si>
  <si>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</si>
  <si>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</si>
  <si>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</si>
  <si>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</si>
  <si>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</si>
  <si>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</si>
  <si>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</si>
  <si>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</si>
  <si>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</si>
  <si>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</si>
  <si>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</si>
  <si>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</si>
  <si>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</si>
  <si>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</si>
  <si>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</si>
  <si>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</si>
  <si>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</si>
  <si>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</si>
  <si>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</si>
  <si>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</si>
  <si>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</si>
  <si>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</si>
  <si>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</si>
  <si>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</si>
  <si>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</si>
  <si>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</si>
  <si>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</si>
  <si>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</si>
  <si>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</si>
  <si>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</si>
  <si>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</si>
  <si>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</si>
  <si>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</si>
  <si>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</si>
  <si>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</si>
  <si>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</si>
  <si>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</si>
  <si>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</si>
  <si>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</si>
  <si>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</si>
  <si>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</si>
  <si>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</si>
  <si>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</si>
  <si>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</si>
  <si>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</si>
  <si>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</si>
  <si>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</si>
  <si>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</si>
  <si>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</si>
  <si>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</si>
  <si>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</si>
  <si>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</si>
  <si>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</si>
  <si>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</si>
  <si>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</si>
  <si>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</si>
  <si>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</si>
  <si>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</si>
  <si>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</si>
  <si>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</si>
  <si>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</si>
  <si>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</si>
  <si>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</si>
  <si>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</si>
  <si>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</si>
  <si>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</si>
  <si>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</si>
  <si>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</si>
  <si>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</si>
  <si>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</si>
  <si>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</si>
  <si>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</si>
  <si>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</si>
  <si>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</si>
  <si>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</si>
  <si>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</si>
  <si>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</si>
  <si>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</si>
  <si>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</si>
  <si>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</si>
  <si>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</si>
  <si>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</si>
  <si>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</si>
  <si>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</si>
  <si>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</si>
  <si>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</si>
  <si>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</si>
  <si>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</si>
  <si>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</si>
  <si>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</si>
  <si>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</si>
  <si>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</si>
  <si>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</si>
  <si>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</si>
  <si>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</si>
  <si>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</si>
  <si>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</si>
  <si>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</si>
  <si>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</si>
  <si>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</si>
  <si>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</si>
  <si>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</si>
  <si>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</si>
  <si>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</si>
  <si>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</si>
  <si>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</si>
  <si>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</si>
  <si>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</si>
  <si>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</si>
  <si>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</si>
  <si>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</si>
  <si>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</si>
  <si>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</si>
  <si>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</si>
  <si>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</si>
  <si>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</si>
  <si>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</si>
  <si>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</si>
  <si>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</si>
  <si>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</si>
  <si>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</si>
  <si>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</si>
  <si>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</si>
  <si>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</si>
  <si>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</si>
  <si>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</si>
  <si>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</si>
  <si>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</si>
  <si>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</si>
  <si>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</si>
  <si>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</si>
  <si>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</si>
  <si>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</si>
  <si>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</si>
  <si>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</si>
  <si>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</si>
  <si>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</si>
  <si>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</si>
  <si>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</si>
  <si>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</si>
  <si>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</si>
  <si>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</si>
  <si>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</si>
  <si>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</si>
  <si>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</si>
  <si>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</si>
  <si>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</si>
  <si>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</si>
  <si>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</si>
  <si>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</si>
  <si>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</si>
  <si>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</si>
  <si>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</si>
  <si>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</si>
  <si>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</si>
  <si>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</si>
  <si>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</si>
  <si>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</si>
  <si>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</si>
  <si>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</si>
  <si>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</si>
  <si>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</si>
  <si>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</si>
  <si>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</si>
  <si>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</si>
  <si>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</si>
  <si>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</si>
  <si>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</si>
  <si>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</si>
  <si>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</si>
  <si>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</si>
  <si>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</si>
  <si>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</si>
  <si>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</si>
  <si>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</si>
  <si>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</si>
  <si>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</si>
  <si>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</si>
  <si>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</si>
  <si>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</si>
  <si>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</si>
  <si>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</si>
  <si>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</si>
  <si>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</si>
  <si>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</si>
  <si>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</si>
  <si>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</si>
  <si>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</si>
  <si>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</si>
  <si>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</si>
  <si>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</si>
  <si>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</si>
  <si>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</si>
  <si>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</si>
  <si>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</si>
  <si>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</si>
  <si>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</si>
  <si>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</si>
  <si>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</si>
  <si>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</si>
  <si>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</si>
  <si>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</si>
  <si>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</si>
  <si>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</si>
  <si>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</si>
  <si>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</si>
  <si>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</si>
  <si>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</si>
  <si>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</si>
  <si>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</si>
  <si>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</si>
  <si>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</si>
  <si>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</si>
  <si>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</si>
  <si>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</si>
  <si>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</si>
  <si>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</si>
  <si>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</si>
  <si>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</si>
  <si>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</si>
  <si>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</si>
  <si>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</si>
  <si>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</si>
  <si>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</si>
  <si>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</si>
  <si>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</si>
  <si>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</si>
  <si>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</si>
  <si>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</si>
  <si>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</si>
  <si>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</si>
  <si>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</si>
  <si>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</si>
  <si>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</si>
  <si>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</si>
  <si>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</si>
  <si>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</si>
  <si>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</si>
  <si>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</si>
  <si>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</si>
  <si>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</si>
  <si>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</si>
  <si>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</si>
  <si>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</si>
  <si>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</si>
  <si>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</si>
  <si>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</si>
  <si>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</si>
  <si>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</si>
  <si>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</si>
  <si>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</si>
  <si>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</si>
  <si>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</si>
  <si>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</si>
  <si>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</si>
  <si>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</si>
  <si>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</si>
  <si>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</si>
  <si>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</si>
  <si>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</si>
  <si>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</si>
  <si>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</si>
  <si>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</si>
  <si>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</si>
  <si>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</si>
  <si>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</si>
  <si>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</si>
  <si>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</si>
  <si>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</si>
  <si>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</si>
  <si>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</si>
  <si>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</si>
  <si>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</si>
  <si>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</si>
  <si>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</si>
  <si>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</si>
  <si>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</si>
  <si>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</si>
  <si>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</si>
  <si>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</si>
  <si>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</si>
  <si>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</si>
  <si>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</si>
  <si>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</si>
  <si>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</si>
  <si>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</si>
  <si>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</si>
  <si>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</si>
  <si>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</si>
  <si>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</si>
  <si>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</si>
  <si>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</si>
  <si>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</si>
  <si>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</si>
  <si>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</si>
  <si>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</si>
  <si>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</si>
  <si>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</si>
  <si>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</si>
  <si>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</si>
  <si>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</si>
  <si>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</si>
  <si>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</si>
  <si>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</si>
  <si>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</si>
  <si>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</si>
  <si>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</si>
  <si>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</si>
  <si>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</si>
  <si>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</si>
  <si>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</si>
  <si>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</si>
  <si>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</si>
  <si>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</si>
  <si>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</si>
  <si>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</si>
  <si>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</si>
  <si>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</si>
  <si>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</si>
  <si>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</si>
  <si>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</si>
  <si>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</si>
  <si>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</si>
  <si>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</si>
  <si>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</si>
  <si>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</si>
  <si>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</si>
  <si>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</si>
  <si>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</si>
  <si>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</si>
  <si>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</si>
  <si>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</si>
  <si>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</si>
  <si>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</si>
  <si>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</si>
  <si>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</si>
  <si>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</si>
  <si>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</si>
  <si>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</si>
  <si>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</si>
  <si>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</si>
  <si>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</si>
  <si>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</si>
  <si>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</si>
  <si>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</si>
  <si>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</si>
  <si>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</si>
  <si>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</si>
  <si>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</si>
  <si>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</si>
  <si>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</si>
  <si>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</si>
  <si>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</si>
  <si>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</si>
  <si>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</si>
  <si>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</si>
  <si>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</si>
  <si>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</si>
  <si>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</si>
  <si>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</si>
  <si>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</si>
  <si>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</si>
  <si>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</si>
  <si>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</si>
  <si>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</si>
  <si>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</si>
  <si>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</si>
  <si>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</si>
  <si>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</si>
  <si>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</si>
  <si>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</si>
  <si>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</si>
  <si>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</si>
  <si>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</si>
  <si>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</si>
  <si>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</si>
  <si>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</si>
  <si>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</si>
  <si>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</si>
  <si>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</si>
  <si>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</si>
  <si>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</si>
  <si>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</si>
  <si>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</si>
  <si>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</si>
  <si>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</si>
  <si>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</si>
  <si>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</si>
  <si>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</si>
  <si>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</si>
  <si>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</si>
  <si>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</si>
  <si>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</si>
  <si>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</si>
  <si>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</si>
  <si>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</si>
  <si>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</si>
  <si>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</si>
  <si>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</si>
  <si>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</si>
  <si>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</si>
  <si>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</si>
  <si>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</si>
  <si>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</si>
  <si>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</si>
  <si>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</si>
  <si>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</si>
  <si>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</si>
  <si>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</si>
  <si>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</si>
  <si>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</si>
  <si>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</si>
  <si>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</si>
  <si>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</si>
  <si>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</si>
  <si>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</si>
  <si>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</si>
  <si>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</si>
  <si>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</si>
  <si>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</si>
  <si>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</si>
  <si>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</si>
  <si>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</si>
  <si>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</si>
  <si>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</si>
  <si>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</si>
  <si>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</si>
  <si>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</si>
  <si>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</si>
  <si>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</si>
  <si>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</si>
  <si>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</si>
  <si>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</si>
  <si>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</si>
  <si>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</si>
  <si>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</si>
  <si>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</si>
  <si>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</si>
  <si>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</si>
  <si>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</si>
  <si>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</si>
  <si>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</si>
  <si>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</si>
  <si>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</si>
  <si>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</si>
  <si>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</si>
  <si>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</si>
  <si>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</si>
  <si>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</si>
  <si>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</si>
  <si>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</si>
  <si>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</si>
  <si>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</si>
  <si>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</si>
  <si>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</si>
  <si>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</si>
  <si>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</si>
  <si>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</si>
  <si>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</si>
  <si>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</si>
  <si>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</si>
  <si>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</si>
  <si>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</si>
  <si>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</si>
  <si>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</si>
  <si>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</si>
  <si>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</si>
  <si>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</si>
  <si>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</si>
  <si>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</si>
  <si>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</si>
  <si>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</si>
  <si>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</si>
  <si>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</si>
  <si>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</si>
  <si>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</si>
  <si>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</si>
  <si>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</si>
  <si>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</si>
  <si>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</si>
  <si>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</si>
  <si>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</si>
  <si>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</si>
  <si>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</si>
  <si>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</si>
  <si>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</si>
  <si>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</si>
  <si>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</si>
  <si>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</si>
  <si>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</si>
  <si>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</si>
  <si>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</si>
  <si>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</si>
  <si>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</si>
  <si>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</si>
  <si>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</si>
  <si>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</si>
  <si>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</si>
  <si>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</si>
  <si>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</si>
  <si>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</si>
  <si>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</si>
  <si>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</si>
  <si>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</si>
  <si>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</si>
  <si>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</si>
  <si>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</si>
  <si>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</si>
  <si>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</si>
  <si>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</si>
  <si>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</si>
  <si>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</si>
  <si>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</si>
  <si>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</si>
  <si>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</si>
  <si>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</si>
  <si>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</si>
  <si>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</si>
  <si>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</si>
  <si>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</si>
  <si>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</si>
  <si>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</si>
  <si>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</si>
  <si>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</si>
  <si>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</si>
  <si>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</si>
  <si>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</si>
  <si>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</si>
  <si>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</si>
  <si>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</si>
  <si>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</si>
  <si>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</si>
  <si>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</si>
  <si>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</si>
  <si>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</si>
  <si>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</si>
  <si>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</si>
  <si>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</si>
  <si>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</si>
  <si>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</si>
  <si>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</si>
  <si>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</si>
  <si>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</si>
  <si>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</si>
  <si>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</si>
  <si>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</si>
  <si>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</si>
  <si>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</si>
  <si>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</si>
  <si>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</si>
  <si>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</si>
  <si>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</si>
  <si>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</si>
  <si>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</si>
  <si>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</si>
  <si>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</si>
  <si>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</si>
  <si>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</si>
  <si>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</si>
  <si>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</si>
  <si>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</si>
  <si>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</si>
  <si>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</si>
  <si>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</si>
  <si>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</si>
  <si>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</si>
  <si>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</si>
  <si>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</si>
  <si>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</si>
  <si>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</si>
  <si>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</si>
  <si>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</si>
  <si>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</si>
  <si>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</si>
  <si>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</si>
  <si>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</si>
  <si>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</si>
  <si>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</si>
  <si>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</si>
  <si>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</si>
  <si>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</si>
  <si>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</si>
  <si>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</si>
  <si>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</si>
  <si>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</si>
  <si>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</si>
  <si>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</si>
  <si>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</si>
  <si>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</si>
  <si>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</si>
  <si>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</si>
  <si>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</si>
  <si>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</si>
  <si>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</si>
  <si>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</si>
  <si>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</si>
  <si>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</si>
  <si>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</si>
  <si>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</si>
  <si>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</si>
  <si>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</si>
  <si>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</si>
  <si>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</si>
  <si>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</si>
  <si>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</si>
  <si>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</si>
  <si>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</si>
  <si>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</si>
  <si>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</si>
  <si>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</si>
  <si>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</si>
  <si>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</si>
  <si>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</si>
  <si>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</si>
  <si>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</si>
  <si>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</si>
  <si>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</si>
  <si>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</si>
  <si>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</si>
  <si>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</si>
  <si>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</si>
  <si>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</si>
  <si>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</si>
  <si>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</si>
  <si>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</si>
  <si>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</si>
  <si>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</si>
  <si>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</si>
  <si>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</si>
  <si>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</si>
  <si>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</si>
  <si>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</si>
  <si>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</si>
  <si>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</si>
  <si>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</si>
  <si>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</si>
  <si>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</si>
  <si>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</si>
  <si>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</si>
  <si>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</si>
  <si>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</si>
  <si>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</si>
  <si>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</si>
  <si>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</si>
  <si>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</si>
  <si>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</si>
  <si>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</si>
  <si>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</si>
  <si>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</si>
  <si>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</si>
  <si>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</si>
  <si>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</si>
  <si>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</si>
  <si>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</si>
  <si>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</si>
  <si>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</si>
  <si>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</si>
  <si>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</si>
  <si>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</si>
  <si>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</si>
  <si>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</si>
  <si>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</si>
  <si>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</si>
  <si>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</si>
  <si>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</si>
  <si>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</si>
  <si>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</si>
  <si>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</si>
  <si>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</si>
  <si>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</si>
  <si>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</si>
  <si>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</si>
  <si>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</si>
  <si>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</si>
  <si>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</si>
  <si>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</si>
  <si>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</si>
  <si>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</si>
  <si>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</si>
  <si>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</si>
  <si>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</si>
  <si>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</si>
  <si>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</si>
  <si>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</si>
  <si>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</si>
  <si>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</si>
  <si>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</si>
  <si>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</si>
  <si>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</si>
  <si>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</si>
  <si>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</si>
  <si>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</si>
  <si>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</si>
  <si>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</si>
  <si>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</si>
  <si>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</si>
  <si>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</si>
  <si>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</si>
  <si>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</si>
  <si>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</si>
  <si>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</si>
  <si>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</si>
  <si>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</si>
  <si>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</si>
  <si>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</si>
  <si>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</si>
  <si>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</si>
  <si>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</si>
  <si>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</si>
  <si>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</si>
  <si>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</si>
  <si>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</si>
  <si>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</si>
  <si>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</si>
  <si>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</si>
  <si>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</si>
  <si>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</si>
  <si>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</si>
  <si>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</si>
  <si>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</si>
  <si>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</si>
  <si>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</si>
  <si>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</si>
  <si>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</si>
  <si>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</si>
  <si>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</si>
  <si>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</si>
  <si>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</si>
  <si>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</si>
  <si>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</si>
  <si>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</si>
  <si>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</si>
  <si>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</si>
  <si>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</si>
  <si>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</si>
  <si>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</si>
  <si>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</si>
  <si>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</si>
  <si>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</si>
  <si>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</si>
  <si>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</si>
  <si>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</si>
  <si>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</si>
  <si>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</si>
  <si>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</si>
  <si>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</si>
  <si>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</si>
  <si>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</si>
  <si>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</si>
  <si>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</si>
  <si>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</si>
  <si>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</si>
  <si>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</si>
  <si>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</si>
  <si>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</si>
  <si>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</si>
  <si>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</si>
  <si>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</si>
  <si>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</si>
  <si>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</si>
  <si>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</si>
  <si>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</si>
  <si>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</si>
  <si>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</si>
  <si>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</si>
  <si>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</si>
  <si>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</si>
  <si>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</si>
  <si>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</si>
  <si>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</si>
  <si>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</si>
  <si>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</si>
  <si>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</si>
  <si>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</si>
  <si>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</si>
  <si>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</si>
  <si>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</si>
  <si>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</si>
  <si>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</si>
  <si>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</si>
  <si>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</si>
  <si>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</si>
  <si>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</si>
  <si>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</si>
  <si>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</si>
  <si>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</si>
  <si>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</si>
  <si>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</si>
  <si>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</si>
  <si>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</si>
  <si>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</si>
  <si>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</si>
  <si>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</si>
  <si>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</si>
  <si>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</si>
  <si>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</si>
  <si>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</si>
  <si>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</si>
  <si>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</si>
  <si>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</si>
  <si>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</si>
  <si>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</si>
  <si>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</si>
  <si>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</si>
  <si>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</si>
  <si>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</si>
  <si>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</si>
  <si>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</si>
  <si>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</si>
  <si>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</si>
  <si>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</si>
  <si>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</si>
  <si>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</si>
  <si>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</si>
  <si>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</si>
  <si>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</si>
  <si>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</si>
  <si>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</si>
  <si>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</si>
  <si>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</si>
  <si>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</si>
  <si>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</si>
  <si>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</si>
  <si>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</si>
  <si>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</si>
  <si>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</si>
  <si>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</si>
  <si>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</si>
  <si>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</si>
  <si>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</si>
  <si>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</si>
  <si>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</si>
  <si>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</si>
  <si>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</si>
  <si>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</si>
  <si>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</si>
  <si>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</si>
  <si>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</si>
  <si>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</si>
  <si>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</si>
  <si>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</si>
  <si>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</si>
  <si>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</si>
  <si>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</si>
  <si>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</si>
  <si>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</si>
  <si>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</si>
  <si>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</si>
  <si>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</si>
  <si>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</si>
  <si>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</si>
  <si>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</si>
  <si>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</si>
  <si>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</si>
  <si>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</si>
  <si>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</si>
  <si>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</si>
  <si>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</si>
  <si>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</si>
  <si>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</si>
  <si>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</si>
  <si>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</si>
  <si>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</si>
  <si>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</si>
  <si>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</si>
  <si>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</si>
  <si>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</si>
  <si>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</si>
  <si>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</si>
  <si>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</si>
  <si>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</si>
  <si>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</si>
  <si>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</si>
  <si>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</si>
  <si>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</si>
  <si>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</si>
  <si>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</si>
  <si>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</si>
  <si>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</si>
  <si>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</si>
  <si>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</si>
  <si>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</si>
  <si>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</si>
  <si>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</si>
  <si>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</si>
  <si>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</si>
  <si>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</si>
  <si>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</si>
  <si>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</si>
  <si>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</si>
  <si>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</si>
  <si>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</si>
  <si>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</si>
  <si>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</si>
  <si>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</si>
  <si>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</si>
  <si>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</si>
  <si>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</si>
  <si>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</si>
  <si>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</si>
  <si>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</si>
  <si>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</si>
  <si>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</si>
  <si>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</si>
  <si>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</si>
  <si>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</si>
  <si>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</si>
  <si>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</si>
  <si>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</si>
  <si>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</si>
  <si>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</si>
  <si>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</si>
  <si>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</si>
  <si>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</si>
  <si>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</si>
  <si>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</si>
  <si>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</si>
  <si>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</si>
  <si>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</si>
  <si>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</si>
  <si>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</si>
  <si>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</si>
  <si>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</si>
  <si>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</si>
  <si>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</si>
  <si>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</si>
  <si>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</si>
  <si>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</si>
  <si>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</si>
  <si>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</si>
  <si>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</si>
  <si>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</si>
  <si>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</si>
  <si>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</si>
  <si>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</si>
  <si>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</si>
  <si>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</si>
  <si>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</si>
  <si>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</si>
  <si>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</si>
  <si>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</si>
  <si>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</si>
  <si>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</si>
  <si>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</si>
  <si>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</si>
  <si>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</si>
  <si>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</si>
  <si>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</si>
  <si>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</si>
  <si>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</si>
  <si>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</si>
  <si>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</si>
  <si>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</si>
  <si>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</si>
  <si>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</si>
  <si>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</si>
  <si>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</si>
  <si>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</si>
  <si>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</si>
  <si>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</si>
  <si>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</si>
  <si>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</si>
  <si>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</si>
  <si>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</si>
  <si>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</si>
  <si>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</si>
  <si>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</si>
  <si>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</si>
  <si>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</si>
  <si>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</si>
  <si>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</si>
  <si>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</si>
  <si>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</si>
  <si>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</si>
  <si>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</si>
  <si>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</si>
  <si>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</si>
  <si>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</si>
  <si>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</si>
  <si>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</si>
  <si>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</si>
  <si>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</si>
  <si>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</si>
  <si>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</si>
  <si>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</si>
  <si>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</si>
  <si>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</si>
  <si>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</si>
  <si>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</si>
  <si>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</si>
  <si>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</si>
  <si>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</si>
  <si>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</si>
  <si>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</si>
  <si>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</si>
  <si>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</si>
  <si>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</si>
  <si>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</si>
  <si>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</si>
  <si>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</si>
  <si>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</si>
  <si>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</si>
  <si>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</si>
  <si>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</si>
  <si>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</si>
  <si>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</si>
  <si>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</si>
  <si>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</si>
  <si>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</si>
  <si>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</si>
  <si>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</si>
  <si>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</si>
  <si>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</si>
  <si>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</si>
  <si>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</si>
  <si>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</si>
  <si>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</si>
  <si>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</si>
  <si>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</si>
  <si>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</si>
  <si>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</si>
  <si>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</si>
  <si>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</si>
  <si>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</si>
  <si>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</si>
  <si>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</si>
  <si>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</si>
  <si>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</si>
  <si>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</si>
  <si>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</si>
  <si>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</si>
  <si>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</si>
  <si>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</si>
  <si>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</si>
  <si>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</si>
  <si>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</si>
  <si>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</si>
  <si>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</si>
  <si>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</si>
  <si>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</si>
  <si>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</si>
  <si>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</si>
  <si>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</si>
  <si>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</si>
  <si>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</si>
  <si>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</si>
  <si>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</si>
  <si>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</si>
  <si>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</si>
  <si>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</si>
  <si>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</si>
  <si>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</si>
  <si>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</si>
  <si>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</si>
  <si>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</si>
  <si>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</si>
  <si>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</si>
  <si>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</si>
  <si>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</si>
  <si>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</si>
  <si>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</si>
  <si>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</si>
  <si>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</si>
  <si>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</si>
  <si>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</si>
  <si>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</si>
  <si>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</si>
  <si>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</si>
  <si>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</si>
  <si>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</si>
  <si>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</si>
  <si>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</si>
  <si>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</si>
  <si>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</si>
  <si>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</si>
  <si>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</si>
  <si>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</si>
  <si>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</si>
  <si>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</si>
  <si>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</si>
  <si>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</si>
  <si>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</si>
  <si>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</si>
  <si>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</si>
  <si>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</si>
  <si>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</si>
  <si>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</si>
  <si>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</si>
  <si>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</si>
  <si>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</si>
  <si>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</si>
  <si>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</si>
  <si>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</si>
  <si>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</si>
  <si>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</si>
  <si>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</si>
  <si>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</si>
  <si>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</si>
  <si>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</si>
  <si>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</si>
  <si>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</si>
  <si>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</si>
  <si>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</si>
  <si>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</si>
  <si>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</si>
  <si>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</si>
  <si>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</si>
  <si>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</si>
  <si>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</si>
  <si>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</si>
  <si>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</si>
  <si>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</si>
  <si>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</si>
  <si>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</si>
  <si>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</si>
  <si>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</si>
  <si>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</si>
  <si>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</si>
  <si>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</si>
  <si>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</si>
  <si>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</si>
  <si>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</si>
  <si>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</si>
  <si>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</si>
  <si>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</si>
  <si>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</si>
  <si>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</si>
  <si>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</si>
  <si>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</si>
  <si>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</si>
  <si>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</si>
  <si>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</si>
  <si>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</si>
  <si>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</si>
  <si>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</si>
  <si>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</si>
  <si>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</si>
  <si>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</si>
  <si>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</si>
  <si>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</si>
  <si>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</si>
  <si>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</si>
  <si>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</si>
  <si>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</si>
  <si>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</si>
  <si>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</si>
  <si>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</si>
  <si>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</si>
  <si>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</si>
  <si>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</si>
  <si>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</si>
  <si>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</si>
  <si>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</si>
  <si>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</si>
  <si>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</si>
  <si>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</si>
  <si>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</si>
  <si>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</si>
  <si>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</si>
  <si>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</si>
  <si>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</si>
  <si>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</si>
  <si>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</si>
  <si>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</si>
  <si>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</si>
  <si>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</si>
  <si>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</si>
  <si>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</si>
  <si>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</si>
  <si>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</si>
  <si>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</si>
  <si>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</si>
  <si>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</si>
  <si>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</si>
  <si>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</si>
  <si>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</si>
  <si>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</si>
  <si>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</si>
  <si>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</si>
  <si>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</si>
  <si>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</si>
  <si>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</si>
  <si>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</si>
  <si>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</si>
  <si>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</si>
  <si>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</si>
  <si>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</si>
  <si>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</si>
  <si>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</si>
  <si>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</si>
  <si>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</si>
  <si>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</si>
  <si>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</si>
  <si>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</si>
  <si>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</si>
  <si>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</si>
  <si>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</si>
  <si>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</si>
  <si>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</si>
  <si>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</si>
  <si>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</si>
  <si>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</si>
  <si>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</si>
  <si>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</si>
  <si>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</si>
  <si>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</si>
  <si>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</si>
  <si>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</si>
  <si>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</si>
  <si>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</si>
  <si>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</si>
  <si>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</si>
  <si>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</si>
  <si>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</si>
  <si>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</si>
  <si>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</si>
  <si>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</si>
  <si>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</si>
  <si>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</si>
  <si>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</si>
  <si>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</si>
  <si>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</si>
  <si>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</si>
  <si>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</si>
  <si>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</si>
  <si>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</si>
  <si>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</si>
  <si>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</si>
  <si>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</si>
  <si>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</si>
  <si>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</si>
  <si>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</si>
  <si>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</si>
  <si>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</si>
  <si>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</si>
  <si>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</si>
  <si>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</si>
  <si>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</si>
  <si>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</si>
  <si>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</si>
  <si>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</si>
  <si>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</si>
  <si>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</si>
  <si>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</si>
  <si>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</si>
  <si>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</si>
  <si>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</si>
  <si>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</si>
  <si>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</si>
  <si>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</si>
  <si>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</si>
  <si>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</si>
  <si>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</si>
  <si>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</si>
  <si>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</si>
  <si>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</si>
  <si>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</si>
  <si>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</si>
  <si>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</si>
  <si>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</si>
  <si>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</si>
  <si>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</si>
  <si>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</si>
  <si>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</si>
  <si>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</si>
  <si>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</si>
  <si>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</si>
  <si>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</si>
  <si>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</si>
  <si>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</si>
  <si>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</si>
  <si>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</si>
  <si>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</si>
  <si>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</si>
  <si>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</si>
  <si>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</si>
  <si>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</si>
  <si>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</si>
  <si>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</si>
  <si>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</si>
  <si>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</si>
  <si>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</si>
  <si>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</si>
  <si>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</si>
  <si>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</si>
  <si>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</si>
  <si>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</si>
  <si>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</si>
  <si>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</si>
  <si>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</si>
  <si>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</si>
  <si>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</si>
  <si>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</si>
  <si>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</si>
  <si>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</si>
  <si>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</si>
  <si>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</si>
  <si>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</si>
  <si>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</si>
  <si>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</si>
  <si>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</si>
  <si>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</si>
  <si>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</si>
  <si>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</si>
  <si>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</si>
  <si>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</si>
  <si>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</si>
  <si>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</si>
  <si>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</si>
  <si>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</si>
  <si>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</si>
  <si>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</si>
  <si>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</si>
  <si>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</si>
  <si>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</si>
  <si>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</si>
  <si>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</si>
  <si>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</si>
  <si>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</si>
  <si>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</si>
  <si>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</si>
  <si>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</si>
  <si>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</si>
  <si>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</si>
  <si>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</si>
  <si>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</si>
  <si>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</si>
  <si>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</si>
  <si>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</si>
  <si>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</si>
  <si>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</si>
  <si>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</si>
  <si>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</si>
  <si>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</si>
  <si>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</si>
  <si>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</si>
  <si>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</si>
  <si>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</si>
  <si>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</si>
  <si>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</si>
  <si>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</si>
  <si>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</si>
  <si>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</si>
  <si>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</si>
  <si>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</si>
  <si>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</si>
  <si>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</si>
  <si>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</si>
  <si>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</si>
  <si>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</si>
  <si>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</si>
  <si>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</si>
  <si>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</si>
  <si>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</si>
  <si>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</si>
  <si>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</si>
  <si>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</si>
  <si>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</si>
  <si>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</si>
  <si>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</si>
  <si>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</si>
  <si>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</si>
  <si>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</si>
  <si>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</si>
  <si>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</si>
  <si>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</si>
  <si>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</si>
  <si>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</si>
  <si>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</si>
  <si>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</si>
  <si>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</si>
  <si>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</si>
  <si>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</si>
  <si>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</si>
  <si>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</si>
  <si>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</si>
  <si>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</si>
  <si>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</si>
  <si>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</si>
  <si>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</si>
  <si>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</si>
  <si>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</si>
  <si>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</si>
  <si>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</si>
  <si>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</si>
  <si>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</si>
  <si>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</si>
  <si>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</si>
  <si>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</si>
  <si>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</si>
  <si>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</si>
  <si>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</si>
  <si>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</si>
  <si>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</si>
  <si>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</si>
  <si>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</si>
  <si>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</si>
  <si>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</si>
  <si>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</si>
  <si>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</si>
  <si>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</si>
  <si>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</si>
  <si>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</si>
  <si>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</si>
  <si>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</si>
  <si>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</si>
  <si>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</si>
  <si>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</si>
  <si>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</si>
  <si>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</si>
  <si>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</si>
  <si>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</si>
  <si>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</si>
  <si>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</si>
  <si>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</si>
  <si>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</si>
  <si>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</si>
  <si>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</si>
  <si>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</si>
  <si>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</si>
  <si>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</si>
  <si>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</si>
  <si>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</si>
  <si>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</si>
  <si>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</si>
  <si>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</si>
  <si>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</si>
  <si>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</si>
  <si>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</si>
  <si>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</si>
  <si>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</si>
  <si>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</si>
  <si>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</si>
  <si>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</si>
  <si>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</si>
  <si>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</si>
  <si>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</si>
  <si>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</si>
  <si>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</si>
  <si>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</si>
  <si>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</si>
  <si>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</si>
  <si>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</si>
  <si>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</si>
  <si>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</si>
  <si>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</si>
  <si>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</si>
  <si>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</si>
  <si>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</si>
  <si>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</si>
  <si>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</si>
  <si>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</si>
  <si>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</si>
  <si>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</si>
  <si>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</si>
  <si>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</si>
  <si>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</si>
  <si>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</si>
  <si>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</si>
  <si>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</si>
  <si>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</si>
  <si>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</si>
  <si>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</si>
  <si>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</si>
  <si>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</si>
  <si>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</si>
  <si>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</si>
  <si>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</si>
  <si>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</si>
  <si>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</si>
  <si>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</si>
  <si>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</si>
  <si>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</si>
  <si>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</si>
  <si>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</si>
  <si>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</si>
  <si>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</si>
  <si>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</si>
  <si>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</si>
  <si>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</si>
  <si>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</si>
  <si>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</si>
  <si>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</si>
  <si>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</si>
  <si>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</si>
  <si>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</si>
  <si>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</si>
  <si>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</si>
  <si>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</si>
  <si>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</si>
  <si>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</si>
  <si>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</si>
  <si>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</si>
  <si>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</si>
  <si>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</si>
  <si>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</si>
  <si>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</si>
  <si>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</si>
  <si>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</si>
  <si>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</si>
  <si>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</si>
  <si>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</si>
  <si>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</si>
  <si>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</si>
  <si>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</si>
  <si>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</si>
  <si>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</si>
  <si>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</si>
  <si>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</si>
  <si>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</si>
  <si>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</si>
  <si>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</si>
  <si>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</si>
  <si>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</si>
  <si>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</si>
  <si>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</si>
  <si>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</si>
  <si>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</si>
  <si>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</si>
  <si>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</si>
  <si>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</si>
  <si>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</si>
  <si>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</si>
  <si>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</si>
  <si>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</si>
  <si>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</si>
  <si>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</si>
  <si>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</si>
  <si>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</si>
  <si>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</si>
  <si>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</si>
  <si>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</si>
  <si>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</si>
  <si>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</si>
  <si>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</si>
  <si>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</si>
  <si>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</si>
  <si>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</si>
  <si>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</si>
  <si>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</si>
  <si>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</si>
  <si>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</si>
  <si>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</si>
  <si>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</si>
  <si>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</si>
  <si>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</si>
  <si>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</si>
  <si>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</si>
  <si>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</si>
  <si>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</si>
  <si>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</si>
  <si>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</si>
  <si>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</si>
  <si>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</si>
  <si>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</si>
  <si>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</si>
  <si>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</si>
  <si>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</si>
  <si>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</si>
  <si>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</si>
  <si>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</si>
  <si>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</si>
  <si>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</si>
  <si>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</si>
  <si>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</si>
  <si>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</si>
  <si>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</si>
  <si>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</si>
  <si>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</si>
  <si>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</si>
  <si>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</si>
  <si>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</si>
  <si>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</si>
  <si>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</si>
  <si>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</si>
  <si>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</si>
  <si>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</si>
  <si>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</si>
  <si>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</si>
  <si>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</si>
  <si>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</si>
  <si>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</si>
  <si>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</si>
  <si>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</si>
  <si>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</si>
  <si>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</si>
  <si>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</si>
  <si>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</si>
  <si>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</si>
  <si>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</si>
  <si>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</si>
  <si>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</si>
  <si>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</si>
  <si>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</si>
  <si>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</si>
  <si>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</si>
  <si>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</si>
  <si>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</si>
  <si>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</si>
  <si>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</si>
  <si>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</si>
  <si>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</si>
  <si>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</si>
  <si>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</si>
  <si>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</si>
  <si>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</si>
  <si>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</si>
  <si>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</si>
  <si>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</si>
  <si>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</si>
  <si>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</si>
  <si>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</si>
  <si>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</si>
  <si>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</si>
  <si>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</si>
  <si>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</si>
  <si>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</si>
  <si>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</si>
  <si>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</si>
  <si>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</si>
  <si>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</si>
  <si>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</si>
  <si>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</si>
  <si>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</si>
  <si>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</si>
  <si>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</si>
  <si>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</si>
  <si>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</si>
  <si>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</si>
  <si>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</si>
  <si>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</si>
  <si>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</si>
  <si>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</si>
  <si>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</si>
  <si>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</si>
  <si>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</si>
  <si>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</si>
  <si>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</si>
  <si>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</si>
  <si>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</si>
  <si>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</si>
  <si>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</si>
  <si>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</si>
  <si>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</si>
  <si>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</si>
  <si>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</si>
  <si>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</si>
  <si>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</si>
  <si>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</si>
  <si>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</si>
  <si>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</si>
  <si>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</si>
  <si>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</si>
  <si>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</si>
  <si>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</si>
  <si>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</si>
  <si>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</si>
  <si>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</si>
  <si>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</si>
  <si>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</si>
  <si>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</si>
  <si>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</si>
  <si>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</si>
  <si>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</si>
  <si>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</si>
  <si>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</si>
  <si>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</si>
  <si>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</si>
  <si>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</si>
  <si>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</si>
  <si>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</si>
  <si>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</si>
  <si>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</si>
  <si>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</si>
  <si>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</si>
  <si>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</si>
  <si>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</si>
  <si>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</si>
  <si>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</si>
  <si>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</si>
  <si>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</si>
  <si>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</si>
  <si>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</si>
  <si>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</si>
  <si>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</si>
  <si>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</si>
  <si>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</si>
  <si>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</si>
  <si>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</si>
  <si>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</si>
  <si>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</si>
  <si>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</si>
  <si>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</si>
  <si>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</si>
  <si>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</si>
  <si>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</si>
  <si>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</si>
  <si>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</si>
  <si>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</si>
  <si>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</si>
  <si>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</si>
  <si>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</si>
  <si>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</si>
  <si>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</si>
  <si>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</si>
  <si>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</si>
  <si>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</si>
  <si>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</si>
  <si>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</si>
  <si>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</si>
  <si>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</si>
  <si>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</si>
  <si>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</si>
  <si>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</si>
  <si>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</si>
  <si>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</si>
  <si>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</si>
  <si>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</si>
  <si>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</si>
  <si>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</si>
  <si>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</si>
  <si>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</si>
  <si>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</si>
  <si>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</si>
  <si>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</si>
  <si>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</si>
  <si>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</si>
  <si>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</si>
  <si>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</si>
  <si>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</si>
  <si>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</si>
  <si>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</si>
  <si>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</si>
  <si>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</si>
  <si>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</si>
  <si>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</si>
  <si>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</si>
  <si>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</si>
  <si>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</si>
  <si>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</si>
  <si>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</si>
  <si>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</si>
  <si>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</si>
  <si>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</si>
  <si>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</si>
  <si>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</si>
  <si>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</si>
  <si>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</si>
  <si>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</si>
  <si>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</si>
  <si>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</si>
  <si>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</si>
  <si>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</si>
  <si>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</si>
  <si>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</si>
  <si>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</si>
  <si>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</si>
  <si>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</si>
  <si>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</si>
  <si>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</si>
  <si>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</si>
  <si>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</si>
  <si>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</si>
  <si>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</si>
  <si>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</si>
  <si>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</si>
  <si>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</si>
  <si>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</si>
  <si>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</si>
  <si>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</si>
  <si>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</si>
  <si>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</si>
  <si>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</si>
  <si>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</si>
  <si>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</si>
  <si>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</si>
  <si>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</si>
  <si>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</si>
  <si>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</si>
  <si>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</si>
  <si>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</si>
  <si>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</si>
  <si>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</si>
  <si>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</si>
  <si>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</si>
  <si>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</si>
  <si>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</si>
  <si>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</si>
  <si>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</si>
  <si>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</si>
  <si>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</si>
  <si>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</si>
  <si>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</si>
  <si>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</si>
  <si>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</si>
  <si>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</si>
  <si>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</si>
  <si>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</si>
  <si>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</si>
  <si>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</si>
  <si>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</si>
  <si>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</si>
  <si>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</si>
  <si>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</si>
  <si>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</si>
  <si>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</si>
  <si>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</si>
  <si>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</si>
  <si>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</si>
  <si>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</si>
  <si>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</si>
  <si>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</si>
  <si>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</si>
  <si>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</si>
  <si>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</si>
  <si>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</si>
  <si>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</si>
  <si>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</si>
  <si>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</si>
  <si>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</si>
  <si>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</si>
  <si>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</si>
  <si>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</si>
  <si>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</si>
  <si>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</si>
  <si>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</si>
  <si>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</si>
  <si>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</si>
  <si>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</si>
  <si>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</si>
  <si>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</si>
  <si>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</si>
  <si>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</si>
  <si>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</si>
  <si>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</si>
  <si>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</si>
  <si>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</si>
  <si>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</si>
  <si>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</si>
  <si>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</si>
  <si>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</si>
  <si>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</si>
  <si>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</si>
  <si>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</si>
  <si>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</si>
  <si>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</si>
  <si>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</si>
  <si>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</si>
  <si>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</si>
  <si>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</si>
  <si>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</si>
  <si>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</si>
  <si>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</si>
  <si>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</si>
  <si>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</si>
  <si>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</si>
  <si>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</si>
  <si>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</si>
  <si>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</si>
  <si>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</si>
  <si>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</si>
  <si>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</si>
  <si>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</si>
  <si>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</si>
  <si>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</si>
  <si>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</si>
  <si>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</si>
  <si>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</si>
  <si>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</si>
  <si>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</si>
  <si>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</si>
  <si>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</si>
  <si>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</si>
  <si>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</si>
  <si>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</si>
  <si>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</si>
  <si>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</si>
  <si>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</si>
  <si>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</si>
  <si>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</si>
  <si>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</si>
  <si>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</si>
  <si>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</si>
  <si>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</si>
  <si>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</si>
  <si>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</si>
  <si>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</si>
  <si>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</si>
  <si>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</si>
  <si>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</si>
  <si>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</si>
  <si>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</si>
  <si>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</si>
  <si>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</si>
  <si>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</si>
  <si>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</si>
  <si>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</si>
  <si>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</si>
  <si>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</si>
  <si>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</si>
  <si>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</si>
  <si>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</si>
  <si>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</si>
  <si>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</si>
  <si>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</si>
  <si>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</si>
  <si>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</si>
  <si>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</si>
  <si>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</si>
  <si>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</si>
  <si>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</si>
  <si>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</si>
  <si>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</si>
  <si>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</si>
  <si>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</si>
  <si>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</si>
  <si>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</si>
  <si>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</si>
  <si>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</si>
  <si>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</si>
  <si>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</si>
  <si>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</si>
  <si>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</si>
  <si>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</si>
  <si>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</si>
  <si>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</si>
  <si>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</si>
  <si>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</si>
  <si>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</si>
  <si>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</si>
  <si>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</si>
  <si>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</si>
  <si>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</si>
  <si>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</si>
  <si>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</si>
  <si>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</si>
  <si>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</si>
  <si>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</si>
  <si>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</si>
  <si>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</si>
  <si>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</si>
  <si>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</si>
  <si>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</si>
  <si>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</si>
  <si>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</si>
  <si>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</si>
  <si>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</si>
  <si>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</si>
  <si>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</si>
  <si>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</si>
  <si>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</si>
  <si>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</si>
  <si>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</si>
  <si>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</si>
  <si>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</si>
  <si>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</si>
  <si>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</si>
  <si>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</si>
  <si>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</si>
  <si>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</si>
  <si>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</si>
  <si>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</si>
  <si>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</si>
  <si>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</si>
  <si>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</si>
  <si>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</si>
  <si>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</si>
  <si>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</si>
  <si>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</si>
  <si>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</si>
  <si>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</si>
  <si>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</si>
  <si>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</si>
  <si>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</si>
  <si>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</si>
  <si>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</si>
  <si>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</si>
  <si>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</si>
  <si>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</si>
  <si>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</si>
  <si>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</si>
  <si>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</si>
  <si>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</si>
  <si>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</si>
  <si>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</si>
  <si>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</si>
  <si>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</si>
  <si>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</si>
  <si>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</si>
  <si>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</si>
  <si>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</si>
  <si>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</si>
  <si>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</si>
  <si>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</si>
  <si>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</si>
  <si>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</si>
  <si>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</si>
  <si>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</si>
  <si>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</si>
  <si>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</si>
  <si>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</si>
  <si>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</si>
  <si>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</si>
  <si>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</si>
  <si>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</si>
  <si>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</si>
  <si>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</si>
  <si>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</si>
  <si>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</si>
  <si>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</si>
  <si>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</si>
  <si>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</si>
  <si>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</si>
  <si>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</si>
  <si>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325-330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</si>
  <si>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</si>
  <si>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</si>
  <si>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</si>
  <si>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</si>
  <si>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</si>
  <si>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</si>
  <si>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</si>
  <si>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</si>
  <si>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</si>
  <si>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</si>
  <si>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</si>
  <si>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</si>
  <si>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</si>
  <si>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</si>
  <si>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</si>
  <si>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</si>
  <si>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</si>
  <si>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</si>
  <si>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</si>
  <si>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</si>
  <si>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</si>
  <si>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</si>
  <si>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</si>
  <si>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</si>
  <si>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</si>
  <si>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</si>
  <si>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</si>
  <si>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</si>
  <si>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</si>
  <si>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</si>
  <si>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</si>
  <si>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</si>
  <si>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</si>
  <si>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</si>
  <si>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</si>
  <si>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</si>
  <si>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</si>
  <si>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</si>
  <si>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</si>
  <si>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</si>
  <si>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</si>
  <si>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Loss of Rs.10/-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</si>
  <si>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</si>
  <si>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</si>
  <si>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</si>
  <si>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</si>
  <si>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</si>
  <si>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</si>
  <si>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</si>
  <si>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</si>
  <si>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</si>
  <si>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</si>
  <si>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</si>
  <si>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</si>
  <si>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</si>
  <si>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</si>
  <si>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</si>
  <si>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</si>
  <si>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</si>
  <si>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</si>
  <si>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</si>
  <si>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</si>
  <si>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</si>
  <si>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</si>
  <si>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</si>
  <si>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</si>
  <si>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</si>
  <si>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</si>
  <si>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</si>
  <si>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</si>
  <si>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</si>
  <si>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</si>
  <si>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</si>
  <si>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</si>
  <si>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</si>
  <si>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</si>
  <si>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</si>
  <si>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</si>
  <si>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</si>
  <si>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</si>
  <si>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</si>
  <si>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</si>
  <si>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</si>
  <si>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</si>
  <si>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</si>
  <si>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</si>
  <si>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</si>
  <si>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</si>
  <si>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</si>
  <si>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</si>
  <si>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</si>
  <si>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</si>
  <si>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</si>
  <si>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</si>
  <si>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</si>
  <si>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</si>
  <si>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</si>
  <si>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</si>
  <si>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</si>
  <si>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</si>
  <si>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</si>
  <si>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</si>
  <si>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</si>
  <si>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</si>
  <si>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</si>
  <si>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</si>
  <si>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</si>
  <si>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</si>
  <si>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</si>
  <si>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</si>
  <si>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</si>
  <si>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</si>
  <si>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</si>
  <si>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</si>
  <si>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</si>
  <si>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</si>
  <si>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</si>
  <si>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</si>
  <si>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</si>
  <si>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</si>
  <si>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</si>
  <si>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</si>
  <si>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</si>
  <si>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460-480</t>
  </si>
  <si>
    <t>3400-3500</t>
  </si>
  <si>
    <t>890-900</t>
  </si>
  <si>
    <t>1820-1850</t>
  </si>
  <si>
    <t>275-280</t>
  </si>
  <si>
    <t>Profit of Rs.3.5/-</t>
  </si>
  <si>
    <t>Loss of Rs. 5.5/-</t>
  </si>
  <si>
    <t xml:space="preserve">Retail Research Technical Calls &amp; Fundamental Performance Report for the month of April-2020 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</si>
  <si>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</si>
  <si>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</si>
  <si>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</si>
  <si>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</si>
  <si>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</si>
  <si>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</si>
  <si>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</si>
  <si>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</si>
  <si>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</si>
  <si>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</si>
  <si>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</si>
  <si>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</si>
  <si>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</si>
  <si>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</si>
  <si>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</si>
  <si>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</si>
  <si>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</si>
  <si>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</si>
  <si>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</si>
  <si>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</si>
  <si>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</si>
  <si>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</si>
  <si>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NIFTY 01-APR 8500 CE</t>
  </si>
  <si>
    <t>Loss of Rs.40/-</t>
  </si>
  <si>
    <t>1400-1420</t>
  </si>
  <si>
    <t>Loss of Rs.105/-</t>
  </si>
  <si>
    <t>Profit of Rs.2.75/-</t>
  </si>
  <si>
    <t>Sell</t>
  </si>
  <si>
    <t>146-144</t>
  </si>
  <si>
    <t>NCC Limited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</si>
  <si>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</si>
  <si>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</si>
  <si>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</si>
  <si>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</si>
  <si>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</si>
  <si>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</si>
  <si>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</si>
  <si>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</si>
  <si>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</si>
  <si>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</si>
  <si>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</si>
  <si>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</si>
  <si>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</si>
  <si>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</si>
  <si>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</si>
  <si>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</si>
  <si>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Profit of Rs.120/-</t>
  </si>
  <si>
    <t>Profit of Rs.6.5/-</t>
  </si>
  <si>
    <t>Profit of Rs.8.5/-</t>
  </si>
  <si>
    <t>470-480</t>
  </si>
  <si>
    <t>Profit of Rs.14/-</t>
  </si>
  <si>
    <t>Profit of Rs.18.5/-</t>
  </si>
  <si>
    <t>830-840</t>
  </si>
  <si>
    <t>175-180</t>
  </si>
  <si>
    <t>1580-1600</t>
  </si>
  <si>
    <t>TOWER RESEARCH CAPITAL MARKETS INDIA PRIVATE LIMITED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</si>
  <si>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</si>
  <si>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</si>
  <si>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</si>
  <si>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</si>
  <si>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</si>
  <si>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</si>
  <si>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</si>
  <si>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</si>
  <si>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</si>
  <si>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</si>
  <si>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</si>
  <si>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</si>
  <si>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</si>
  <si>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</si>
  <si>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</si>
  <si>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</si>
  <si>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</si>
  <si>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</si>
  <si>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1240-1260</t>
  </si>
  <si>
    <t>17500-17600</t>
  </si>
  <si>
    <t>1350-1380</t>
  </si>
  <si>
    <t>Profit of Rs.400/-</t>
  </si>
  <si>
    <t>1200-1250</t>
  </si>
  <si>
    <t>1850-1900</t>
  </si>
  <si>
    <t>990-1000</t>
  </si>
  <si>
    <t>NIFTY 8900 PE 9-APR</t>
  </si>
  <si>
    <t>200-220</t>
  </si>
  <si>
    <t>Profit of Rs.2/-</t>
  </si>
  <si>
    <t>BANDHANBANK</t>
  </si>
  <si>
    <t>182-180</t>
  </si>
  <si>
    <t>Profit of Rs.7/-</t>
  </si>
  <si>
    <t>277-281</t>
  </si>
  <si>
    <t>310-320</t>
  </si>
  <si>
    <t>2950-3000</t>
  </si>
  <si>
    <t>A</t>
  </si>
  <si>
    <t>Profit of Rs.30/-</t>
  </si>
  <si>
    <t>Profit of Rs.37.50/-</t>
  </si>
  <si>
    <t>Indiabulls Hsg Fin Ltd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</si>
  <si>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</si>
  <si>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</si>
  <si>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</si>
  <si>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</si>
  <si>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</si>
  <si>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</si>
  <si>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</si>
  <si>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</si>
  <si>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</si>
  <si>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</si>
  <si>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</si>
  <si>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</si>
  <si>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</si>
  <si>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</si>
  <si>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</si>
  <si>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</si>
  <si>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</si>
  <si>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</si>
  <si>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</si>
  <si>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 xml:space="preserve">NIFTY 8900 PE 9-APR </t>
  </si>
  <si>
    <t>Profit of Rs.20/-</t>
  </si>
  <si>
    <t>NIFTY MAR FUT</t>
  </si>
  <si>
    <t>NIFTY 26 MARCH 11500 CE</t>
  </si>
  <si>
    <t>NIFTY APR FUT</t>
  </si>
  <si>
    <t>30-APRIL 8600 PE</t>
  </si>
  <si>
    <t>8700-8600</t>
  </si>
  <si>
    <t>272.5</t>
  </si>
  <si>
    <t>285</t>
  </si>
  <si>
    <t>Profit of Rs.75/-</t>
  </si>
  <si>
    <t>90</t>
  </si>
  <si>
    <t>-15</t>
  </si>
  <si>
    <t>-80</t>
  </si>
  <si>
    <t>2850-2900</t>
  </si>
  <si>
    <t>360-365</t>
  </si>
  <si>
    <t>HEROMOTOCO 1800 PE APR</t>
  </si>
  <si>
    <t>100-120</t>
  </si>
  <si>
    <t>1340-1360</t>
  </si>
  <si>
    <t>Profit of Rs.27.50/-</t>
  </si>
  <si>
    <t>Profit of Rs.10/-</t>
  </si>
  <si>
    <t xml:space="preserve">MINDTREE </t>
  </si>
  <si>
    <t>820-830</t>
  </si>
  <si>
    <t>520-540</t>
  </si>
  <si>
    <t>2850-2880</t>
  </si>
  <si>
    <t>158-155</t>
  </si>
  <si>
    <t>Profit of Rs.8/-</t>
  </si>
  <si>
    <t>Profit of Rs.50/-</t>
  </si>
  <si>
    <t>Profit of Rs.9.50/-</t>
  </si>
  <si>
    <t>Profit of Rs.65/-</t>
  </si>
  <si>
    <t>Profit of Rs.19/-</t>
  </si>
  <si>
    <t>Profit of Rs.62.5/-</t>
  </si>
  <si>
    <t>Profit of Rs.11.5/-</t>
  </si>
  <si>
    <t>Loss of Rs. 6/-</t>
  </si>
  <si>
    <t>2300-2280</t>
  </si>
  <si>
    <t>Loss of Rs. 60/-</t>
  </si>
  <si>
    <t>200-205</t>
  </si>
  <si>
    <t>2350-2300</t>
  </si>
  <si>
    <t>Loss of Rs. 6.5/-</t>
  </si>
  <si>
    <t xml:space="preserve">HDFCBANK </t>
  </si>
  <si>
    <t>Profit of Rs. 50/-</t>
  </si>
  <si>
    <t>Loss of Rs. 27/-</t>
  </si>
  <si>
    <t>BAJAJ-AUTO 2200 PE APR</t>
  </si>
  <si>
    <t>70-80</t>
  </si>
  <si>
    <t>360-370</t>
  </si>
  <si>
    <t>940-950</t>
  </si>
  <si>
    <t>2400-2430</t>
  </si>
  <si>
    <t>HINDALCO APR FUT</t>
  </si>
  <si>
    <t>HINDALCO 125 CE APR</t>
  </si>
  <si>
    <t>6.5</t>
  </si>
  <si>
    <t>3.25</t>
  </si>
  <si>
    <t>-0.25</t>
  </si>
  <si>
    <t>459-463</t>
  </si>
  <si>
    <t>500-520</t>
  </si>
  <si>
    <t>Profit of Rs.3/-</t>
  </si>
  <si>
    <t>Profit of Rs.17.5/-</t>
  </si>
  <si>
    <t>544-550</t>
  </si>
  <si>
    <t>600-620</t>
  </si>
  <si>
    <t>1500-1530</t>
  </si>
  <si>
    <t>DLF 125 PE APR</t>
  </si>
  <si>
    <t>Profit of Rs.0.75/-</t>
  </si>
  <si>
    <t>7.0-8.0</t>
  </si>
  <si>
    <t>580-590</t>
  </si>
  <si>
    <t>189-191</t>
  </si>
  <si>
    <t>210-215</t>
  </si>
  <si>
    <t>525-530</t>
  </si>
  <si>
    <t>KOTAKBANK 1220 CE APR</t>
  </si>
  <si>
    <t>55-60</t>
  </si>
  <si>
    <t>Reliance Home Finance Ltd</t>
  </si>
  <si>
    <t>ALPHA LEON ENTERPRISES LLP</t>
  </si>
  <si>
    <t>350-355</t>
  </si>
  <si>
    <t>3500-3520</t>
  </si>
  <si>
    <t>3650-3680</t>
  </si>
  <si>
    <t>ZEEL 140 PE APR</t>
  </si>
  <si>
    <t>Profit of Rs.1.2/-</t>
  </si>
  <si>
    <t>Equitas Holdings Limited</t>
  </si>
  <si>
    <t>1300-1320</t>
  </si>
  <si>
    <t>Profit of Rs.37.5/-</t>
  </si>
  <si>
    <t>Loss of Rs.32.5/-</t>
  </si>
  <si>
    <t>420-430</t>
  </si>
  <si>
    <t>380-385</t>
  </si>
  <si>
    <t>1850-1880</t>
  </si>
  <si>
    <t>NIRMITEE</t>
  </si>
  <si>
    <t>SHAH HETALKUMAR NARENDRAKUMAR</t>
  </si>
  <si>
    <t>Profit of Rs.22.5/-</t>
  </si>
  <si>
    <t>Profit of Rs.52.5/-</t>
  </si>
  <si>
    <t>Profit of Rs.72.5/-</t>
  </si>
  <si>
    <t xml:space="preserve">TCS 1800 CE APR </t>
  </si>
  <si>
    <t>60-70</t>
  </si>
  <si>
    <t>12.0-14.0</t>
  </si>
  <si>
    <t>BAJAJ-AUTO 2300 PE APR</t>
  </si>
  <si>
    <t>40-45</t>
  </si>
  <si>
    <t>70-75</t>
  </si>
  <si>
    <t>NIFTY 8900 PE 23-APR</t>
  </si>
  <si>
    <t>Loss of Rs.12.5/-</t>
  </si>
  <si>
    <t>1665-1675</t>
  </si>
  <si>
    <t>1750-1800</t>
  </si>
  <si>
    <t>220-223</t>
  </si>
  <si>
    <t>240-245</t>
  </si>
  <si>
    <t>SMALLCAP WORLD FUND INC</t>
  </si>
  <si>
    <t>PARAMONE CONCEPTS LIMITED</t>
  </si>
  <si>
    <t>FASHIONS BRANDS (INDIA) PRIVATE LIMITED</t>
  </si>
  <si>
    <t>MAXIMUS</t>
  </si>
  <si>
    <t>SUDARSHAN EKNATHRAO SHENDE</t>
  </si>
  <si>
    <t>ARYAMAN BROKING LIMITED</t>
  </si>
  <si>
    <t>SHAH MUKESHKUMAR BABULAL</t>
  </si>
  <si>
    <t>AMAR MUKESHBHAI SHAH</t>
  </si>
  <si>
    <t>BABULAL VADILAL SHAH</t>
  </si>
  <si>
    <t>DAXA KIRIT THOBHANI</t>
  </si>
  <si>
    <t>HITESH ANANTRAI DOSHI</t>
  </si>
  <si>
    <t>HEMALATHA KUMARI</t>
  </si>
  <si>
    <t>HEMLATA PRABHUDAS THOBHANI</t>
  </si>
  <si>
    <t>KIRIT PRABHUDAS THOBHANI(HUF)</t>
  </si>
  <si>
    <t>NIRAMLABEN MANILAL MEHTA</t>
  </si>
  <si>
    <t>MEHUL DINESH VASA</t>
  </si>
  <si>
    <t>BHAVESH KISHORCHANDRA JOBANPUTRA</t>
  </si>
  <si>
    <t>VMV</t>
  </si>
  <si>
    <t>RAJESH RAMANLAL KAPADIA</t>
  </si>
  <si>
    <t>GROW WELL INVESTMENTS</t>
  </si>
  <si>
    <t>Eveready Inds. Ind.  Ltd.</t>
  </si>
  <si>
    <t>SANTOSH INDUSTRIES LTD</t>
  </si>
  <si>
    <t>Gammon Infrastructure Pro</t>
  </si>
  <si>
    <t>CONSOLIDATED INFRASTRUCTURE COMPANY PVT. LTD</t>
  </si>
  <si>
    <t>Vodafone Idea Limited</t>
  </si>
  <si>
    <t>SHARE INDIA SECURITIES LIMITED</t>
  </si>
  <si>
    <t>KHFM</t>
  </si>
  <si>
    <t>KHFM Hos Fac Mana Ser Ltd</t>
  </si>
  <si>
    <t>INDIAPRIDE ADVISORY PRIVATE LIMITED</t>
  </si>
  <si>
    <t>RBL Bank Limited</t>
  </si>
  <si>
    <t>Reliance Indl Infra Ltd</t>
  </si>
  <si>
    <t>N.K.SECURITIES</t>
  </si>
  <si>
    <t>Zee Entertain. Enterp.Ltd</t>
  </si>
  <si>
    <t>FLORIDA RETIREMENT SYSTEM</t>
  </si>
  <si>
    <t>COX&amp;KINGS</t>
  </si>
  <si>
    <t>Cox &amp; Kings Limited</t>
  </si>
  <si>
    <t>NARAYANAN SANMITHA</t>
  </si>
  <si>
    <t>SANJAY KUMAR SINGH</t>
  </si>
  <si>
    <t>Technofab Eng Ltd</t>
  </si>
  <si>
    <t>ADESH VENTURES LLP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</si>
</sst>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49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21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6" borderId="37" xfId="0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0" fillId="59" borderId="37" xfId="0" applyFont="1" applyFill="1" applyBorder="1" applyAlignment="1">
      <alignment horizontal="center" vertical="center"/>
    </xf>
    <xf numFmtId="165" fontId="0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5" fontId="13" fillId="59" borderId="37" xfId="0" applyNumberFormat="1" applyFont="1" applyFill="1" applyBorder="1" applyAlignment="1">
      <alignment horizontal="center" vertical="center"/>
    </xf>
    <xf numFmtId="165" fontId="13" fillId="6" borderId="37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0" fontId="7" fillId="59" borderId="37" xfId="0" applyFon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0" fontId="6" fillId="6" borderId="37" xfId="0" applyFont="1" applyFill="1" applyBorder="1"/>
    <xf numFmtId="0" fontId="48" fillId="6" borderId="37" xfId="0" applyFont="1" applyFill="1" applyBorder="1" applyAlignment="1">
      <alignment horizontal="center" vertical="top"/>
    </xf>
    <xf numFmtId="0" fontId="0" fillId="6" borderId="37" xfId="0" applyFill="1" applyBorder="1" applyAlignment="1">
      <alignment horizontal="center" vertical="top"/>
    </xf>
    <xf numFmtId="0" fontId="7" fillId="6" borderId="37" xfId="0" applyFont="1" applyFill="1" applyBorder="1" applyAlignment="1">
      <alignment horizont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0" fontId="6" fillId="59" borderId="37" xfId="0" applyFont="1" applyFill="1" applyBorder="1"/>
    <xf numFmtId="0" fontId="48" fillId="59" borderId="37" xfId="0" applyFont="1" applyFill="1" applyBorder="1" applyAlignment="1">
      <alignment horizontal="center" vertical="top"/>
    </xf>
    <xf numFmtId="0" fontId="0" fillId="59" borderId="37" xfId="0" applyFill="1" applyBorder="1" applyAlignment="1">
      <alignment horizontal="center" vertical="top"/>
    </xf>
    <xf numFmtId="0" fontId="7" fillId="59" borderId="37" xfId="0" applyFont="1" applyFill="1" applyBorder="1" applyAlignment="1">
      <alignment horizontal="center"/>
    </xf>
    <xf numFmtId="1" fontId="0" fillId="50" borderId="37" xfId="0" applyNumberFormat="1" applyFon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165" fontId="0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0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5" fontId="7" fillId="50" borderId="37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0" fontId="0" fillId="6" borderId="37" xfId="0" applyFill="1" applyBorder="1" applyAlignment="1">
      <alignment horizontal="center"/>
    </xf>
    <xf numFmtId="0" fontId="7" fillId="6" borderId="37" xfId="0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0" fontId="6" fillId="59" borderId="37" xfId="0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49" fontId="8" fillId="59" borderId="37" xfId="0" applyNumberFormat="1" applyFont="1" applyFill="1" applyBorder="1" applyAlignment="1">
      <alignment horizont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49" fontId="8" fillId="6" borderId="37" xfId="0" applyNumberFormat="1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9" fontId="0" fillId="0" borderId="0" xfId="4" applyFont="1" applyBorder="1"/>
    <xf numFmtId="9" fontId="0" fillId="0" borderId="0" xfId="4" applyFont="1" applyFill="1"/>
    <xf numFmtId="9" fontId="48" fillId="0" borderId="0" xfId="4" applyFont="1" applyFill="1"/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0" fillId="8" borderId="0" xfId="0" applyFill="1" applyBorder="1"/>
    <xf numFmtId="17" fontId="48" fillId="6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3" fillId="6" borderId="5" xfId="0" applyNumberFormat="1" applyFont="1" applyFill="1" applyBorder="1" applyAlignment="1">
      <alignment horizontal="center" vertical="center"/>
    </xf>
    <xf numFmtId="16" fontId="3" fillId="6" borderId="38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8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43944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18" sqref="E18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43944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498" t="s">
        <v>16</v>
      </c>
      <c r="B9" s="500" t="s">
        <v>17</v>
      </c>
      <c r="C9" s="500" t="s">
        <v>18</v>
      </c>
      <c r="D9" s="275" t="s">
        <v>19</v>
      </c>
      <c r="E9" s="275" t="s">
        <v>20</v>
      </c>
      <c r="F9" s="495" t="s">
        <v>21</v>
      </c>
      <c r="G9" s="496"/>
      <c r="H9" s="497"/>
      <c r="I9" s="495" t="s">
        <v>22</v>
      </c>
      <c r="J9" s="496"/>
      <c r="K9" s="497"/>
      <c r="L9" s="275"/>
      <c r="M9" s="282"/>
      <c r="N9" s="282"/>
      <c r="O9" s="282"/>
    </row>
    <row r="10" spans="1:15" ht="59.25" customHeight="1">
      <c r="A10" s="499"/>
      <c r="B10" s="501" t="s">
        <v>17</v>
      </c>
      <c r="C10" s="501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11" t="s">
        <v>34</v>
      </c>
      <c r="C11" s="278" t="s">
        <v>35</v>
      </c>
      <c r="D11" s="304">
        <v>19677.400000000001</v>
      </c>
      <c r="E11" s="304">
        <v>19505.733333333334</v>
      </c>
      <c r="F11" s="316">
        <v>19173.666666666668</v>
      </c>
      <c r="G11" s="316">
        <v>18669.933333333334</v>
      </c>
      <c r="H11" s="316">
        <v>18337.866666666669</v>
      </c>
      <c r="I11" s="316">
        <v>20009.466666666667</v>
      </c>
      <c r="J11" s="316">
        <v>20341.533333333333</v>
      </c>
      <c r="K11" s="316">
        <v>20845.266666666666</v>
      </c>
      <c r="L11" s="303">
        <v>19837.8</v>
      </c>
      <c r="M11" s="303">
        <v>19002</v>
      </c>
      <c r="N11" s="320">
        <v>1460260</v>
      </c>
      <c r="O11" s="321">
        <v>-1.4842200423677357E-2</v>
      </c>
    </row>
    <row r="12" spans="1:15" ht="15">
      <c r="A12" s="278">
        <v>2</v>
      </c>
      <c r="B12" s="411" t="s">
        <v>34</v>
      </c>
      <c r="C12" s="278" t="s">
        <v>36</v>
      </c>
      <c r="D12" s="317">
        <v>9188.2999999999993</v>
      </c>
      <c r="E12" s="317">
        <v>9113.8166666666657</v>
      </c>
      <c r="F12" s="318">
        <v>9007.7333333333318</v>
      </c>
      <c r="G12" s="318">
        <v>8827.1666666666661</v>
      </c>
      <c r="H12" s="318">
        <v>8721.0833333333321</v>
      </c>
      <c r="I12" s="318">
        <v>9294.3833333333314</v>
      </c>
      <c r="J12" s="318">
        <v>9400.4666666666672</v>
      </c>
      <c r="K12" s="318">
        <v>9581.033333333331</v>
      </c>
      <c r="L12" s="305">
        <v>9219.9</v>
      </c>
      <c r="M12" s="305">
        <v>8933.25</v>
      </c>
      <c r="N12" s="320">
        <v>12018975</v>
      </c>
      <c r="O12" s="321">
        <v>1.5396995368228965E-2</v>
      </c>
    </row>
    <row r="13" spans="1:15" ht="15">
      <c r="A13" s="278">
        <v>3</v>
      </c>
      <c r="B13" s="411" t="s">
        <v>34</v>
      </c>
      <c r="C13" s="278" t="s">
        <v>37</v>
      </c>
      <c r="D13" s="317">
        <v>12511</v>
      </c>
      <c r="E13" s="317">
        <v>12471.333333333334</v>
      </c>
      <c r="F13" s="318">
        <v>12344.666666666668</v>
      </c>
      <c r="G13" s="318">
        <v>12178.333333333334</v>
      </c>
      <c r="H13" s="318">
        <v>12051.666666666668</v>
      </c>
      <c r="I13" s="318">
        <v>12637.666666666668</v>
      </c>
      <c r="J13" s="318">
        <v>12764.333333333336</v>
      </c>
      <c r="K13" s="318">
        <v>12930.666666666668</v>
      </c>
      <c r="L13" s="305">
        <v>12598</v>
      </c>
      <c r="M13" s="305">
        <v>12305</v>
      </c>
      <c r="N13" s="320">
        <v>1300</v>
      </c>
      <c r="O13" s="321">
        <v>-0.21212121212121213</v>
      </c>
    </row>
    <row r="14" spans="1:15" ht="15">
      <c r="A14" s="278">
        <v>4</v>
      </c>
      <c r="B14" s="411" t="s">
        <v>38</v>
      </c>
      <c r="C14" s="278" t="s">
        <v>39</v>
      </c>
      <c r="D14" s="317">
        <v>1233.6500000000001</v>
      </c>
      <c r="E14" s="317">
        <v>1200.5166666666667</v>
      </c>
      <c r="F14" s="318">
        <v>1155.1333333333332</v>
      </c>
      <c r="G14" s="318">
        <v>1076.6166666666666</v>
      </c>
      <c r="H14" s="318">
        <v>1031.2333333333331</v>
      </c>
      <c r="I14" s="318">
        <v>1279.0333333333333</v>
      </c>
      <c r="J14" s="318">
        <v>1324.416666666667</v>
      </c>
      <c r="K14" s="318">
        <v>1402.9333333333334</v>
      </c>
      <c r="L14" s="305">
        <v>1245.9000000000001</v>
      </c>
      <c r="M14" s="305">
        <v>1122</v>
      </c>
      <c r="N14" s="320">
        <v>1685200</v>
      </c>
      <c r="O14" s="321">
        <v>0.16833056017748196</v>
      </c>
    </row>
    <row r="15" spans="1:15" ht="15">
      <c r="A15" s="278">
        <v>5</v>
      </c>
      <c r="B15" s="411" t="s">
        <v>40</v>
      </c>
      <c r="C15" s="278" t="s">
        <v>41</v>
      </c>
      <c r="D15" s="317">
        <v>138.05000000000001</v>
      </c>
      <c r="E15" s="317">
        <v>136.38333333333335</v>
      </c>
      <c r="F15" s="318">
        <v>133.8666666666667</v>
      </c>
      <c r="G15" s="318">
        <v>129.68333333333334</v>
      </c>
      <c r="H15" s="318">
        <v>127.16666666666669</v>
      </c>
      <c r="I15" s="318">
        <v>140.56666666666672</v>
      </c>
      <c r="J15" s="318">
        <v>143.08333333333337</v>
      </c>
      <c r="K15" s="318">
        <v>147.26666666666674</v>
      </c>
      <c r="L15" s="305">
        <v>138.9</v>
      </c>
      <c r="M15" s="305">
        <v>132.19999999999999</v>
      </c>
      <c r="N15" s="320">
        <v>18088000</v>
      </c>
      <c r="O15" s="321">
        <v>9.6003572225943287E-3</v>
      </c>
    </row>
    <row r="16" spans="1:15" ht="15">
      <c r="A16" s="278">
        <v>6</v>
      </c>
      <c r="B16" s="411" t="s">
        <v>40</v>
      </c>
      <c r="C16" s="278" t="s">
        <v>42</v>
      </c>
      <c r="D16" s="317">
        <v>272.45</v>
      </c>
      <c r="E16" s="317">
        <v>268.75</v>
      </c>
      <c r="F16" s="318">
        <v>263.14999999999998</v>
      </c>
      <c r="G16" s="318">
        <v>253.84999999999997</v>
      </c>
      <c r="H16" s="318">
        <v>248.24999999999994</v>
      </c>
      <c r="I16" s="318">
        <v>278.05</v>
      </c>
      <c r="J16" s="318">
        <v>283.65000000000003</v>
      </c>
      <c r="K16" s="318">
        <v>292.95000000000005</v>
      </c>
      <c r="L16" s="305">
        <v>274.35000000000002</v>
      </c>
      <c r="M16" s="305">
        <v>259.45</v>
      </c>
      <c r="N16" s="320">
        <v>33527500</v>
      </c>
      <c r="O16" s="321">
        <v>4.2683874980562898E-2</v>
      </c>
    </row>
    <row r="17" spans="1:15" ht="15">
      <c r="A17" s="278">
        <v>7</v>
      </c>
      <c r="B17" s="411" t="s">
        <v>43</v>
      </c>
      <c r="C17" s="278" t="s">
        <v>44</v>
      </c>
      <c r="D17" s="317">
        <v>32.549999999999997</v>
      </c>
      <c r="E17" s="317">
        <v>31.766666666666669</v>
      </c>
      <c r="F17" s="318">
        <v>30.433333333333337</v>
      </c>
      <c r="G17" s="318">
        <v>28.316666666666666</v>
      </c>
      <c r="H17" s="318">
        <v>26.983333333333334</v>
      </c>
      <c r="I17" s="318">
        <v>33.88333333333334</v>
      </c>
      <c r="J17" s="318">
        <v>35.216666666666676</v>
      </c>
      <c r="K17" s="318">
        <v>37.333333333333343</v>
      </c>
      <c r="L17" s="305">
        <v>33.1</v>
      </c>
      <c r="M17" s="305">
        <v>29.65</v>
      </c>
      <c r="N17" s="320">
        <v>65480000</v>
      </c>
      <c r="O17" s="321">
        <v>3.345959595959596E-2</v>
      </c>
    </row>
    <row r="18" spans="1:15" ht="15">
      <c r="A18" s="278">
        <v>8</v>
      </c>
      <c r="B18" s="411" t="s">
        <v>45</v>
      </c>
      <c r="C18" s="278" t="s">
        <v>46</v>
      </c>
      <c r="D18" s="317">
        <v>558.70000000000005</v>
      </c>
      <c r="E18" s="317">
        <v>542.5333333333333</v>
      </c>
      <c r="F18" s="318">
        <v>523.26666666666665</v>
      </c>
      <c r="G18" s="318">
        <v>487.83333333333337</v>
      </c>
      <c r="H18" s="318">
        <v>468.56666666666672</v>
      </c>
      <c r="I18" s="318">
        <v>577.96666666666658</v>
      </c>
      <c r="J18" s="318">
        <v>597.23333333333323</v>
      </c>
      <c r="K18" s="318">
        <v>632.66666666666652</v>
      </c>
      <c r="L18" s="305">
        <v>561.79999999999995</v>
      </c>
      <c r="M18" s="305">
        <v>507.1</v>
      </c>
      <c r="N18" s="320">
        <v>1089600</v>
      </c>
      <c r="O18" s="321">
        <v>3.0257186081694403E-2</v>
      </c>
    </row>
    <row r="19" spans="1:15" ht="15">
      <c r="A19" s="278">
        <v>9</v>
      </c>
      <c r="B19" s="411" t="s">
        <v>38</v>
      </c>
      <c r="C19" s="278" t="s">
        <v>47</v>
      </c>
      <c r="D19" s="317">
        <v>176.45</v>
      </c>
      <c r="E19" s="317">
        <v>173.5333333333333</v>
      </c>
      <c r="F19" s="318">
        <v>169.21666666666661</v>
      </c>
      <c r="G19" s="318">
        <v>161.98333333333332</v>
      </c>
      <c r="H19" s="318">
        <v>157.66666666666663</v>
      </c>
      <c r="I19" s="318">
        <v>180.76666666666659</v>
      </c>
      <c r="J19" s="318">
        <v>185.08333333333331</v>
      </c>
      <c r="K19" s="318">
        <v>192.31666666666658</v>
      </c>
      <c r="L19" s="305">
        <v>177.85</v>
      </c>
      <c r="M19" s="305">
        <v>166.3</v>
      </c>
      <c r="N19" s="320">
        <v>19785000</v>
      </c>
      <c r="O19" s="321">
        <v>1.5266196279666452E-2</v>
      </c>
    </row>
    <row r="20" spans="1:15" ht="15">
      <c r="A20" s="278">
        <v>10</v>
      </c>
      <c r="B20" s="411" t="s">
        <v>40</v>
      </c>
      <c r="C20" s="278" t="s">
        <v>48</v>
      </c>
      <c r="D20" s="317">
        <v>1354.2</v>
      </c>
      <c r="E20" s="317">
        <v>1344.6666666666667</v>
      </c>
      <c r="F20" s="318">
        <v>1325.1833333333334</v>
      </c>
      <c r="G20" s="318">
        <v>1296.1666666666667</v>
      </c>
      <c r="H20" s="318">
        <v>1276.6833333333334</v>
      </c>
      <c r="I20" s="318">
        <v>1373.6833333333334</v>
      </c>
      <c r="J20" s="318">
        <v>1393.1666666666665</v>
      </c>
      <c r="K20" s="318">
        <v>1422.1833333333334</v>
      </c>
      <c r="L20" s="305">
        <v>1364.15</v>
      </c>
      <c r="M20" s="305">
        <v>1315.65</v>
      </c>
      <c r="N20" s="320">
        <v>973500</v>
      </c>
      <c r="O20" s="321">
        <v>5.8152173913043476E-2</v>
      </c>
    </row>
    <row r="21" spans="1:15" ht="15">
      <c r="A21" s="278">
        <v>11</v>
      </c>
      <c r="B21" s="411" t="s">
        <v>45</v>
      </c>
      <c r="C21" s="278" t="s">
        <v>49</v>
      </c>
      <c r="D21" s="317">
        <v>94.25</v>
      </c>
      <c r="E21" s="317">
        <v>92.633333333333326</v>
      </c>
      <c r="F21" s="318">
        <v>90.566666666666649</v>
      </c>
      <c r="G21" s="318">
        <v>86.883333333333326</v>
      </c>
      <c r="H21" s="318">
        <v>84.816666666666649</v>
      </c>
      <c r="I21" s="318">
        <v>96.316666666666649</v>
      </c>
      <c r="J21" s="318">
        <v>98.383333333333312</v>
      </c>
      <c r="K21" s="318">
        <v>102.06666666666665</v>
      </c>
      <c r="L21" s="305">
        <v>94.7</v>
      </c>
      <c r="M21" s="305">
        <v>88.95</v>
      </c>
      <c r="N21" s="320">
        <v>4713000</v>
      </c>
      <c r="O21" s="321">
        <v>5.1539491298527446E-2</v>
      </c>
    </row>
    <row r="22" spans="1:15" ht="15">
      <c r="A22" s="278">
        <v>12</v>
      </c>
      <c r="B22" s="411" t="s">
        <v>45</v>
      </c>
      <c r="C22" s="278" t="s">
        <v>50</v>
      </c>
      <c r="D22" s="317">
        <v>45.05</v>
      </c>
      <c r="E22" s="317">
        <v>44.683333333333337</v>
      </c>
      <c r="F22" s="318">
        <v>43.816666666666677</v>
      </c>
      <c r="G22" s="318">
        <v>42.583333333333343</v>
      </c>
      <c r="H22" s="318">
        <v>41.716666666666683</v>
      </c>
      <c r="I22" s="318">
        <v>45.916666666666671</v>
      </c>
      <c r="J22" s="318">
        <v>46.783333333333331</v>
      </c>
      <c r="K22" s="318">
        <v>48.016666666666666</v>
      </c>
      <c r="L22" s="305">
        <v>45.55</v>
      </c>
      <c r="M22" s="305">
        <v>43.45</v>
      </c>
      <c r="N22" s="320">
        <v>34336000</v>
      </c>
      <c r="O22" s="321">
        <v>-4.4073300858269542E-3</v>
      </c>
    </row>
    <row r="23" spans="1:15" ht="15">
      <c r="A23" s="278">
        <v>13</v>
      </c>
      <c r="B23" s="411" t="s">
        <v>51</v>
      </c>
      <c r="C23" s="278" t="s">
        <v>52</v>
      </c>
      <c r="D23" s="317">
        <v>1809.05</v>
      </c>
      <c r="E23" s="317">
        <v>1782.2333333333336</v>
      </c>
      <c r="F23" s="318">
        <v>1745.4666666666672</v>
      </c>
      <c r="G23" s="318">
        <v>1681.8833333333337</v>
      </c>
      <c r="H23" s="318">
        <v>1645.1166666666672</v>
      </c>
      <c r="I23" s="318">
        <v>1845.8166666666671</v>
      </c>
      <c r="J23" s="318">
        <v>1882.5833333333335</v>
      </c>
      <c r="K23" s="318">
        <v>1946.166666666667</v>
      </c>
      <c r="L23" s="305">
        <v>1819</v>
      </c>
      <c r="M23" s="305">
        <v>1718.65</v>
      </c>
      <c r="N23" s="320">
        <v>6130200</v>
      </c>
      <c r="O23" s="321">
        <v>3.4528149048197648E-2</v>
      </c>
    </row>
    <row r="24" spans="1:15" ht="15">
      <c r="A24" s="278">
        <v>14</v>
      </c>
      <c r="B24" s="411" t="s">
        <v>53</v>
      </c>
      <c r="C24" s="278" t="s">
        <v>54</v>
      </c>
      <c r="D24" s="317">
        <v>644.20000000000005</v>
      </c>
      <c r="E24" s="317">
        <v>653.94999999999993</v>
      </c>
      <c r="F24" s="318">
        <v>623.89999999999986</v>
      </c>
      <c r="G24" s="318">
        <v>603.59999999999991</v>
      </c>
      <c r="H24" s="318">
        <v>573.54999999999984</v>
      </c>
      <c r="I24" s="318">
        <v>674.24999999999989</v>
      </c>
      <c r="J24" s="318">
        <v>704.29999999999984</v>
      </c>
      <c r="K24" s="318">
        <v>724.59999999999991</v>
      </c>
      <c r="L24" s="305">
        <v>684</v>
      </c>
      <c r="M24" s="305">
        <v>633.65</v>
      </c>
      <c r="N24" s="320">
        <v>10153000</v>
      </c>
      <c r="O24" s="321">
        <v>2.8881232265910012E-2</v>
      </c>
    </row>
    <row r="25" spans="1:15" ht="15">
      <c r="A25" s="278">
        <v>15</v>
      </c>
      <c r="B25" s="411" t="s">
        <v>55</v>
      </c>
      <c r="C25" s="278" t="s">
        <v>56</v>
      </c>
      <c r="D25" s="317">
        <v>431.75</v>
      </c>
      <c r="E25" s="317">
        <v>426.31666666666666</v>
      </c>
      <c r="F25" s="318">
        <v>416.98333333333335</v>
      </c>
      <c r="G25" s="318">
        <v>402.2166666666667</v>
      </c>
      <c r="H25" s="318">
        <v>392.88333333333338</v>
      </c>
      <c r="I25" s="318">
        <v>441.08333333333331</v>
      </c>
      <c r="J25" s="318">
        <v>450.41666666666669</v>
      </c>
      <c r="K25" s="318">
        <v>465.18333333333328</v>
      </c>
      <c r="L25" s="305">
        <v>435.65</v>
      </c>
      <c r="M25" s="305">
        <v>411.55</v>
      </c>
      <c r="N25" s="320">
        <v>50018400</v>
      </c>
      <c r="O25" s="321">
        <v>1.2288711870992812E-2</v>
      </c>
    </row>
    <row r="26" spans="1:15" ht="15">
      <c r="A26" s="278">
        <v>16</v>
      </c>
      <c r="B26" s="411" t="s">
        <v>45</v>
      </c>
      <c r="C26" s="278" t="s">
        <v>57</v>
      </c>
      <c r="D26" s="317">
        <v>2384.85</v>
      </c>
      <c r="E26" s="317">
        <v>2367.5166666666669</v>
      </c>
      <c r="F26" s="318">
        <v>2312.7833333333338</v>
      </c>
      <c r="G26" s="318">
        <v>2240.7166666666667</v>
      </c>
      <c r="H26" s="318">
        <v>2185.9833333333336</v>
      </c>
      <c r="I26" s="318">
        <v>2439.5833333333339</v>
      </c>
      <c r="J26" s="318">
        <v>2494.3166666666666</v>
      </c>
      <c r="K26" s="318">
        <v>2566.3833333333341</v>
      </c>
      <c r="L26" s="305">
        <v>2422.25</v>
      </c>
      <c r="M26" s="305">
        <v>2295.4499999999998</v>
      </c>
      <c r="N26" s="320">
        <v>1456250</v>
      </c>
      <c r="O26" s="321">
        <v>8.5538576220648532E-2</v>
      </c>
    </row>
    <row r="27" spans="1:15" ht="15">
      <c r="A27" s="278">
        <v>17</v>
      </c>
      <c r="B27" s="411" t="s">
        <v>58</v>
      </c>
      <c r="C27" s="278" t="s">
        <v>59</v>
      </c>
      <c r="D27" s="317">
        <v>4786.3500000000004</v>
      </c>
      <c r="E27" s="317">
        <v>4699.2166666666662</v>
      </c>
      <c r="F27" s="318">
        <v>4569.4833333333327</v>
      </c>
      <c r="G27" s="318">
        <v>4352.6166666666668</v>
      </c>
      <c r="H27" s="318">
        <v>4222.8833333333332</v>
      </c>
      <c r="I27" s="318">
        <v>4916.0833333333321</v>
      </c>
      <c r="J27" s="318">
        <v>5045.8166666666657</v>
      </c>
      <c r="K27" s="318">
        <v>5262.6833333333316</v>
      </c>
      <c r="L27" s="305">
        <v>4828.95</v>
      </c>
      <c r="M27" s="305">
        <v>4482.3500000000004</v>
      </c>
      <c r="N27" s="320">
        <v>740375</v>
      </c>
      <c r="O27" s="321">
        <v>3.1881533101045294E-2</v>
      </c>
    </row>
    <row r="28" spans="1:15" ht="15">
      <c r="A28" s="278">
        <v>18</v>
      </c>
      <c r="B28" s="411" t="s">
        <v>58</v>
      </c>
      <c r="C28" s="278" t="s">
        <v>60</v>
      </c>
      <c r="D28" s="317">
        <v>2154.85</v>
      </c>
      <c r="E28" s="317">
        <v>2120.6166666666668</v>
      </c>
      <c r="F28" s="318">
        <v>2062.2333333333336</v>
      </c>
      <c r="G28" s="318">
        <v>1969.6166666666668</v>
      </c>
      <c r="H28" s="318">
        <v>1911.2333333333336</v>
      </c>
      <c r="I28" s="318">
        <v>2213.2333333333336</v>
      </c>
      <c r="J28" s="318">
        <v>2271.6166666666668</v>
      </c>
      <c r="K28" s="318">
        <v>2364.2333333333336</v>
      </c>
      <c r="L28" s="305">
        <v>2179</v>
      </c>
      <c r="M28" s="305">
        <v>2028</v>
      </c>
      <c r="N28" s="320">
        <v>4900250</v>
      </c>
      <c r="O28" s="321">
        <v>3.4026165857775903E-2</v>
      </c>
    </row>
    <row r="29" spans="1:15" ht="15">
      <c r="A29" s="278">
        <v>19</v>
      </c>
      <c r="B29" s="411" t="s">
        <v>45</v>
      </c>
      <c r="C29" s="278" t="s">
        <v>61</v>
      </c>
      <c r="D29" s="317">
        <v>879.85</v>
      </c>
      <c r="E29" s="317">
        <v>869.04999999999984</v>
      </c>
      <c r="F29" s="318">
        <v>850.09999999999968</v>
      </c>
      <c r="G29" s="318">
        <v>820.3499999999998</v>
      </c>
      <c r="H29" s="318">
        <v>801.39999999999964</v>
      </c>
      <c r="I29" s="318">
        <v>898.79999999999973</v>
      </c>
      <c r="J29" s="318">
        <v>917.74999999999977</v>
      </c>
      <c r="K29" s="318">
        <v>947.49999999999977</v>
      </c>
      <c r="L29" s="305">
        <v>888</v>
      </c>
      <c r="M29" s="305">
        <v>839.3</v>
      </c>
      <c r="N29" s="320">
        <v>686400</v>
      </c>
      <c r="O29" s="321">
        <v>4.5066991473812421E-2</v>
      </c>
    </row>
    <row r="30" spans="1:15" ht="15">
      <c r="A30" s="278">
        <v>20</v>
      </c>
      <c r="B30" s="411" t="s">
        <v>55</v>
      </c>
      <c r="C30" s="278" t="s">
        <v>234</v>
      </c>
      <c r="D30" s="317">
        <v>199.6</v>
      </c>
      <c r="E30" s="317">
        <v>197.16666666666666</v>
      </c>
      <c r="F30" s="318">
        <v>192.83333333333331</v>
      </c>
      <c r="G30" s="318">
        <v>186.06666666666666</v>
      </c>
      <c r="H30" s="318">
        <v>181.73333333333332</v>
      </c>
      <c r="I30" s="318">
        <v>203.93333333333331</v>
      </c>
      <c r="J30" s="318">
        <v>208.26666666666662</v>
      </c>
      <c r="K30" s="318">
        <v>215.0333333333333</v>
      </c>
      <c r="L30" s="305">
        <v>201.5</v>
      </c>
      <c r="M30" s="305">
        <v>190.4</v>
      </c>
      <c r="N30" s="320">
        <v>10906800</v>
      </c>
      <c r="O30" s="321">
        <v>3.2019984103553993E-2</v>
      </c>
    </row>
    <row r="31" spans="1:15" ht="15">
      <c r="A31" s="278">
        <v>21</v>
      </c>
      <c r="B31" s="411" t="s">
        <v>55</v>
      </c>
      <c r="C31" s="278" t="s">
        <v>62</v>
      </c>
      <c r="D31" s="317">
        <v>48.5</v>
      </c>
      <c r="E31" s="317">
        <v>48.050000000000004</v>
      </c>
      <c r="F31" s="318">
        <v>47.350000000000009</v>
      </c>
      <c r="G31" s="318">
        <v>46.2</v>
      </c>
      <c r="H31" s="318">
        <v>45.500000000000007</v>
      </c>
      <c r="I31" s="318">
        <v>49.20000000000001</v>
      </c>
      <c r="J31" s="318">
        <v>49.900000000000013</v>
      </c>
      <c r="K31" s="318">
        <v>51.050000000000011</v>
      </c>
      <c r="L31" s="305">
        <v>48.75</v>
      </c>
      <c r="M31" s="305">
        <v>46.9</v>
      </c>
      <c r="N31" s="320">
        <v>43367400</v>
      </c>
      <c r="O31" s="321">
        <v>8.4128578603716725E-3</v>
      </c>
    </row>
    <row r="32" spans="1:15" ht="15">
      <c r="A32" s="278">
        <v>22</v>
      </c>
      <c r="B32" s="411" t="s">
        <v>51</v>
      </c>
      <c r="C32" s="278" t="s">
        <v>64</v>
      </c>
      <c r="D32" s="317">
        <v>1219.7</v>
      </c>
      <c r="E32" s="317">
        <v>1205.5166666666667</v>
      </c>
      <c r="F32" s="318">
        <v>1184.4833333333333</v>
      </c>
      <c r="G32" s="318">
        <v>1149.2666666666667</v>
      </c>
      <c r="H32" s="318">
        <v>1128.2333333333333</v>
      </c>
      <c r="I32" s="318">
        <v>1240.7333333333333</v>
      </c>
      <c r="J32" s="318">
        <v>1261.7666666666667</v>
      </c>
      <c r="K32" s="318">
        <v>1296.9833333333333</v>
      </c>
      <c r="L32" s="305">
        <v>1226.55</v>
      </c>
      <c r="M32" s="305">
        <v>1170.3</v>
      </c>
      <c r="N32" s="320">
        <v>1565300</v>
      </c>
      <c r="O32" s="321">
        <v>2.1903052064631955E-2</v>
      </c>
    </row>
    <row r="33" spans="1:15" ht="15">
      <c r="A33" s="278">
        <v>23</v>
      </c>
      <c r="B33" s="411" t="s">
        <v>65</v>
      </c>
      <c r="C33" s="278" t="s">
        <v>66</v>
      </c>
      <c r="D33" s="317">
        <v>76.8</v>
      </c>
      <c r="E33" s="317">
        <v>76.533333333333331</v>
      </c>
      <c r="F33" s="318">
        <v>75.416666666666657</v>
      </c>
      <c r="G33" s="318">
        <v>74.033333333333331</v>
      </c>
      <c r="H33" s="318">
        <v>72.916666666666657</v>
      </c>
      <c r="I33" s="318">
        <v>77.916666666666657</v>
      </c>
      <c r="J33" s="318">
        <v>79.033333333333331</v>
      </c>
      <c r="K33" s="318">
        <v>80.416666666666657</v>
      </c>
      <c r="L33" s="305">
        <v>77.650000000000006</v>
      </c>
      <c r="M33" s="305">
        <v>75.150000000000006</v>
      </c>
      <c r="N33" s="320">
        <v>24480000</v>
      </c>
      <c r="O33" s="321">
        <v>3.6848792884371026E-2</v>
      </c>
    </row>
    <row r="34" spans="1:15" ht="15">
      <c r="A34" s="278">
        <v>24</v>
      </c>
      <c r="B34" s="411" t="s">
        <v>51</v>
      </c>
      <c r="C34" s="278" t="s">
        <v>67</v>
      </c>
      <c r="D34" s="317">
        <v>533</v>
      </c>
      <c r="E34" s="317">
        <v>530.9</v>
      </c>
      <c r="F34" s="318">
        <v>523.29999999999995</v>
      </c>
      <c r="G34" s="318">
        <v>513.6</v>
      </c>
      <c r="H34" s="318">
        <v>506</v>
      </c>
      <c r="I34" s="318">
        <v>540.59999999999991</v>
      </c>
      <c r="J34" s="318">
        <v>548.20000000000005</v>
      </c>
      <c r="K34" s="318">
        <v>557.89999999999986</v>
      </c>
      <c r="L34" s="305">
        <v>538.5</v>
      </c>
      <c r="M34" s="305">
        <v>521.20000000000005</v>
      </c>
      <c r="N34" s="320">
        <v>4688200</v>
      </c>
      <c r="O34" s="321">
        <v>-4.6904315196998124E-4</v>
      </c>
    </row>
    <row r="35" spans="1:15" ht="15">
      <c r="A35" s="278">
        <v>25</v>
      </c>
      <c r="B35" s="411" t="s">
        <v>45</v>
      </c>
      <c r="C35" s="278" t="s">
        <v>68</v>
      </c>
      <c r="D35" s="317">
        <v>257.45</v>
      </c>
      <c r="E35" s="317">
        <v>256.91666666666669</v>
      </c>
      <c r="F35" s="318">
        <v>251.03333333333336</v>
      </c>
      <c r="G35" s="318">
        <v>244.61666666666667</v>
      </c>
      <c r="H35" s="318">
        <v>238.73333333333335</v>
      </c>
      <c r="I35" s="318">
        <v>263.33333333333337</v>
      </c>
      <c r="J35" s="318">
        <v>269.2166666666667</v>
      </c>
      <c r="K35" s="318">
        <v>275.63333333333338</v>
      </c>
      <c r="L35" s="305">
        <v>262.8</v>
      </c>
      <c r="M35" s="305">
        <v>250.5</v>
      </c>
      <c r="N35" s="320">
        <v>6775600</v>
      </c>
      <c r="O35" s="321">
        <v>4.2817126850740295E-2</v>
      </c>
    </row>
    <row r="36" spans="1:15" ht="15">
      <c r="A36" s="278">
        <v>26</v>
      </c>
      <c r="B36" s="411" t="s">
        <v>69</v>
      </c>
      <c r="C36" s="278" t="s">
        <v>70</v>
      </c>
      <c r="D36" s="317">
        <v>501.85</v>
      </c>
      <c r="E36" s="317">
        <v>503.43333333333334</v>
      </c>
      <c r="F36" s="318">
        <v>490.11666666666667</v>
      </c>
      <c r="G36" s="318">
        <v>478.38333333333333</v>
      </c>
      <c r="H36" s="318">
        <v>465.06666666666666</v>
      </c>
      <c r="I36" s="318">
        <v>515.16666666666674</v>
      </c>
      <c r="J36" s="318">
        <v>528.48333333333335</v>
      </c>
      <c r="K36" s="318">
        <v>540.2166666666667</v>
      </c>
      <c r="L36" s="305">
        <v>516.75</v>
      </c>
      <c r="M36" s="305">
        <v>491.7</v>
      </c>
      <c r="N36" s="320">
        <v>57166284</v>
      </c>
      <c r="O36" s="321">
        <v>6.9118414188836727E-3</v>
      </c>
    </row>
    <row r="37" spans="1:15" ht="15">
      <c r="A37" s="278">
        <v>27</v>
      </c>
      <c r="B37" s="411" t="s">
        <v>65</v>
      </c>
      <c r="C37" s="278" t="s">
        <v>71</v>
      </c>
      <c r="D37" s="317">
        <v>21.4</v>
      </c>
      <c r="E37" s="317">
        <v>21.366666666666664</v>
      </c>
      <c r="F37" s="318">
        <v>20.933333333333326</v>
      </c>
      <c r="G37" s="318">
        <v>20.466666666666661</v>
      </c>
      <c r="H37" s="318">
        <v>20.033333333333324</v>
      </c>
      <c r="I37" s="318">
        <v>21.833333333333329</v>
      </c>
      <c r="J37" s="318">
        <v>22.266666666666666</v>
      </c>
      <c r="K37" s="318">
        <v>22.733333333333331</v>
      </c>
      <c r="L37" s="305">
        <v>21.8</v>
      </c>
      <c r="M37" s="305">
        <v>20.9</v>
      </c>
      <c r="N37" s="320">
        <v>61037600</v>
      </c>
      <c r="O37" s="321">
        <v>2.6587370998775582E-2</v>
      </c>
    </row>
    <row r="38" spans="1:15" ht="15">
      <c r="A38" s="278">
        <v>28</v>
      </c>
      <c r="B38" s="411" t="s">
        <v>53</v>
      </c>
      <c r="C38" s="278" t="s">
        <v>72</v>
      </c>
      <c r="D38" s="317">
        <v>360.9</v>
      </c>
      <c r="E38" s="317">
        <v>360.26666666666665</v>
      </c>
      <c r="F38" s="318">
        <v>356.0333333333333</v>
      </c>
      <c r="G38" s="318">
        <v>351.16666666666663</v>
      </c>
      <c r="H38" s="318">
        <v>346.93333333333328</v>
      </c>
      <c r="I38" s="318">
        <v>365.13333333333333</v>
      </c>
      <c r="J38" s="318">
        <v>369.36666666666667</v>
      </c>
      <c r="K38" s="318">
        <v>374.23333333333335</v>
      </c>
      <c r="L38" s="305">
        <v>364.5</v>
      </c>
      <c r="M38" s="305">
        <v>355.4</v>
      </c>
      <c r="N38" s="320">
        <v>12640800</v>
      </c>
      <c r="O38" s="321">
        <v>-2.7600849256900213E-2</v>
      </c>
    </row>
    <row r="39" spans="1:15" ht="15">
      <c r="A39" s="278">
        <v>29</v>
      </c>
      <c r="B39" s="411" t="s">
        <v>45</v>
      </c>
      <c r="C39" s="278" t="s">
        <v>73</v>
      </c>
      <c r="D39" s="317">
        <v>10415.549999999999</v>
      </c>
      <c r="E39" s="317">
        <v>10279.916666666666</v>
      </c>
      <c r="F39" s="318">
        <v>10035.583333333332</v>
      </c>
      <c r="G39" s="318">
        <v>9655.6166666666668</v>
      </c>
      <c r="H39" s="318">
        <v>9411.2833333333328</v>
      </c>
      <c r="I39" s="318">
        <v>10659.883333333331</v>
      </c>
      <c r="J39" s="318">
        <v>10904.216666666664</v>
      </c>
      <c r="K39" s="318">
        <v>11284.183333333331</v>
      </c>
      <c r="L39" s="305">
        <v>10524.25</v>
      </c>
      <c r="M39" s="305">
        <v>9899.9500000000007</v>
      </c>
      <c r="N39" s="320">
        <v>128600</v>
      </c>
      <c r="O39" s="321">
        <v>2.2908049634107541E-2</v>
      </c>
    </row>
    <row r="40" spans="1:15" ht="15">
      <c r="A40" s="278">
        <v>30</v>
      </c>
      <c r="B40" s="411" t="s">
        <v>74</v>
      </c>
      <c r="C40" s="278" t="s">
        <v>75</v>
      </c>
      <c r="D40" s="317">
        <v>357.85</v>
      </c>
      <c r="E40" s="317">
        <v>351.55</v>
      </c>
      <c r="F40" s="318">
        <v>343.55</v>
      </c>
      <c r="G40" s="318">
        <v>329.25</v>
      </c>
      <c r="H40" s="318">
        <v>321.25</v>
      </c>
      <c r="I40" s="318">
        <v>365.85</v>
      </c>
      <c r="J40" s="318">
        <v>373.85</v>
      </c>
      <c r="K40" s="318">
        <v>388.15000000000003</v>
      </c>
      <c r="L40" s="305">
        <v>359.55</v>
      </c>
      <c r="M40" s="305">
        <v>337.25</v>
      </c>
      <c r="N40" s="320">
        <v>16041600</v>
      </c>
      <c r="O40" s="321">
        <v>1.6423357664233577E-2</v>
      </c>
    </row>
    <row r="41" spans="1:15" ht="15">
      <c r="A41" s="278">
        <v>31</v>
      </c>
      <c r="B41" s="411" t="s">
        <v>51</v>
      </c>
      <c r="C41" s="278" t="s">
        <v>76</v>
      </c>
      <c r="D41" s="317">
        <v>2928.8</v>
      </c>
      <c r="E41" s="317">
        <v>2886.5666666666671</v>
      </c>
      <c r="F41" s="318">
        <v>2828.6333333333341</v>
      </c>
      <c r="G41" s="318">
        <v>2728.4666666666672</v>
      </c>
      <c r="H41" s="318">
        <v>2670.5333333333342</v>
      </c>
      <c r="I41" s="318">
        <v>2986.733333333334</v>
      </c>
      <c r="J41" s="318">
        <v>3044.6666666666674</v>
      </c>
      <c r="K41" s="318">
        <v>3144.8333333333339</v>
      </c>
      <c r="L41" s="305">
        <v>2944.5</v>
      </c>
      <c r="M41" s="305">
        <v>2786.4</v>
      </c>
      <c r="N41" s="320">
        <v>1261000</v>
      </c>
      <c r="O41" s="321">
        <v>6.8668157138294479E-3</v>
      </c>
    </row>
    <row r="42" spans="1:15" ht="15">
      <c r="A42" s="278">
        <v>32</v>
      </c>
      <c r="B42" s="411" t="s">
        <v>53</v>
      </c>
      <c r="C42" s="278" t="s">
        <v>77</v>
      </c>
      <c r="D42" s="317">
        <v>332.45</v>
      </c>
      <c r="E42" s="317">
        <v>333.63333333333338</v>
      </c>
      <c r="F42" s="318">
        <v>326.26666666666677</v>
      </c>
      <c r="G42" s="318">
        <v>320.08333333333337</v>
      </c>
      <c r="H42" s="318">
        <v>312.71666666666675</v>
      </c>
      <c r="I42" s="318">
        <v>339.81666666666678</v>
      </c>
      <c r="J42" s="318">
        <v>347.18333333333345</v>
      </c>
      <c r="K42" s="318">
        <v>353.36666666666679</v>
      </c>
      <c r="L42" s="305">
        <v>341</v>
      </c>
      <c r="M42" s="305">
        <v>327.45</v>
      </c>
      <c r="N42" s="320">
        <v>7568000</v>
      </c>
      <c r="O42" s="321">
        <v>4.1477444747199513E-2</v>
      </c>
    </row>
    <row r="43" spans="1:15" ht="15">
      <c r="A43" s="278">
        <v>33</v>
      </c>
      <c r="B43" s="411" t="s">
        <v>55</v>
      </c>
      <c r="C43" s="278" t="s">
        <v>78</v>
      </c>
      <c r="D43" s="317">
        <v>83.2</v>
      </c>
      <c r="E43" s="317">
        <v>82.333333333333343</v>
      </c>
      <c r="F43" s="318">
        <v>80.26666666666668</v>
      </c>
      <c r="G43" s="318">
        <v>77.333333333333343</v>
      </c>
      <c r="H43" s="318">
        <v>75.26666666666668</v>
      </c>
      <c r="I43" s="318">
        <v>85.26666666666668</v>
      </c>
      <c r="J43" s="318">
        <v>87.333333333333343</v>
      </c>
      <c r="K43" s="318">
        <v>90.26666666666668</v>
      </c>
      <c r="L43" s="305">
        <v>84.4</v>
      </c>
      <c r="M43" s="305">
        <v>79.400000000000006</v>
      </c>
      <c r="N43" s="320">
        <v>8600800</v>
      </c>
      <c r="O43" s="321">
        <v>5.72067753275807E-2</v>
      </c>
    </row>
    <row r="44" spans="1:15" ht="15">
      <c r="A44" s="278">
        <v>34</v>
      </c>
      <c r="B44" s="411" t="s">
        <v>80</v>
      </c>
      <c r="C44" s="278" t="s">
        <v>81</v>
      </c>
      <c r="D44" s="317">
        <v>286.8</v>
      </c>
      <c r="E44" s="317">
        <v>292.9666666666667</v>
      </c>
      <c r="F44" s="318">
        <v>275.08333333333337</v>
      </c>
      <c r="G44" s="318">
        <v>263.36666666666667</v>
      </c>
      <c r="H44" s="318">
        <v>245.48333333333335</v>
      </c>
      <c r="I44" s="318">
        <v>304.68333333333339</v>
      </c>
      <c r="J44" s="318">
        <v>322.56666666666672</v>
      </c>
      <c r="K44" s="318">
        <v>334.28333333333342</v>
      </c>
      <c r="L44" s="305">
        <v>310.85000000000002</v>
      </c>
      <c r="M44" s="305">
        <v>281.25</v>
      </c>
      <c r="N44" s="320">
        <v>2218800</v>
      </c>
      <c r="O44" s="321">
        <v>0.20534550195567144</v>
      </c>
    </row>
    <row r="45" spans="1:15" ht="15">
      <c r="A45" s="278">
        <v>35</v>
      </c>
      <c r="B45" s="411" t="s">
        <v>43</v>
      </c>
      <c r="C45" s="278" t="s">
        <v>82</v>
      </c>
      <c r="D45" s="317">
        <v>607.65</v>
      </c>
      <c r="E45" s="317">
        <v>601.91666666666663</v>
      </c>
      <c r="F45" s="318">
        <v>591.98333333333323</v>
      </c>
      <c r="G45" s="318">
        <v>576.31666666666661</v>
      </c>
      <c r="H45" s="318">
        <v>566.38333333333321</v>
      </c>
      <c r="I45" s="318">
        <v>617.58333333333326</v>
      </c>
      <c r="J45" s="318">
        <v>627.51666666666665</v>
      </c>
      <c r="K45" s="318">
        <v>643.18333333333328</v>
      </c>
      <c r="L45" s="305">
        <v>611.85</v>
      </c>
      <c r="M45" s="305">
        <v>586.25</v>
      </c>
      <c r="N45" s="320">
        <v>1542400</v>
      </c>
      <c r="O45" s="321">
        <v>9.8575498575498577E-2</v>
      </c>
    </row>
    <row r="46" spans="1:15" ht="15">
      <c r="A46" s="278">
        <v>36</v>
      </c>
      <c r="B46" s="411" t="s">
        <v>58</v>
      </c>
      <c r="C46" s="278" t="s">
        <v>83</v>
      </c>
      <c r="D46" s="317">
        <v>151.1</v>
      </c>
      <c r="E46" s="317">
        <v>147.79999999999998</v>
      </c>
      <c r="F46" s="318">
        <v>140.29999999999995</v>
      </c>
      <c r="G46" s="318">
        <v>129.49999999999997</v>
      </c>
      <c r="H46" s="318">
        <v>121.99999999999994</v>
      </c>
      <c r="I46" s="318">
        <v>158.59999999999997</v>
      </c>
      <c r="J46" s="318">
        <v>166.10000000000002</v>
      </c>
      <c r="K46" s="318">
        <v>176.89999999999998</v>
      </c>
      <c r="L46" s="305">
        <v>155.30000000000001</v>
      </c>
      <c r="M46" s="305">
        <v>137</v>
      </c>
      <c r="N46" s="320">
        <v>4997500</v>
      </c>
      <c r="O46" s="321">
        <v>0.10441988950276243</v>
      </c>
    </row>
    <row r="47" spans="1:15" ht="15">
      <c r="A47" s="278">
        <v>37</v>
      </c>
      <c r="B47" s="411" t="s">
        <v>53</v>
      </c>
      <c r="C47" s="278" t="s">
        <v>84</v>
      </c>
      <c r="D47" s="317">
        <v>588.54999999999995</v>
      </c>
      <c r="E47" s="317">
        <v>591.9666666666667</v>
      </c>
      <c r="F47" s="318">
        <v>582.93333333333339</v>
      </c>
      <c r="G47" s="318">
        <v>577.31666666666672</v>
      </c>
      <c r="H47" s="318">
        <v>568.28333333333342</v>
      </c>
      <c r="I47" s="318">
        <v>597.58333333333337</v>
      </c>
      <c r="J47" s="318">
        <v>606.61666666666667</v>
      </c>
      <c r="K47" s="318">
        <v>612.23333333333335</v>
      </c>
      <c r="L47" s="305">
        <v>601</v>
      </c>
      <c r="M47" s="305">
        <v>586.35</v>
      </c>
      <c r="N47" s="320">
        <v>13359550</v>
      </c>
      <c r="O47" s="321">
        <v>2.2443231825382857E-2</v>
      </c>
    </row>
    <row r="48" spans="1:15" ht="15">
      <c r="A48" s="278">
        <v>38</v>
      </c>
      <c r="B48" s="411" t="s">
        <v>40</v>
      </c>
      <c r="C48" s="278" t="s">
        <v>85</v>
      </c>
      <c r="D48" s="317">
        <v>141.15</v>
      </c>
      <c r="E48" s="317">
        <v>139.29999999999998</v>
      </c>
      <c r="F48" s="318">
        <v>136.99999999999997</v>
      </c>
      <c r="G48" s="318">
        <v>132.85</v>
      </c>
      <c r="H48" s="318">
        <v>130.54999999999998</v>
      </c>
      <c r="I48" s="318">
        <v>143.44999999999996</v>
      </c>
      <c r="J48" s="318">
        <v>145.74999999999997</v>
      </c>
      <c r="K48" s="318">
        <v>149.89999999999995</v>
      </c>
      <c r="L48" s="305">
        <v>141.6</v>
      </c>
      <c r="M48" s="305">
        <v>135.15</v>
      </c>
      <c r="N48" s="320">
        <v>25849800</v>
      </c>
      <c r="O48" s="321">
        <v>1.8727388806128963E-2</v>
      </c>
    </row>
    <row r="49" spans="1:15" ht="15">
      <c r="A49" s="278">
        <v>39</v>
      </c>
      <c r="B49" s="411" t="s">
        <v>51</v>
      </c>
      <c r="C49" s="278" t="s">
        <v>86</v>
      </c>
      <c r="D49" s="317">
        <v>1509.05</v>
      </c>
      <c r="E49" s="317">
        <v>1474.6166666666668</v>
      </c>
      <c r="F49" s="318">
        <v>1433.2333333333336</v>
      </c>
      <c r="G49" s="318">
        <v>1357.4166666666667</v>
      </c>
      <c r="H49" s="318">
        <v>1316.0333333333335</v>
      </c>
      <c r="I49" s="318">
        <v>1550.4333333333336</v>
      </c>
      <c r="J49" s="318">
        <v>1591.8166666666668</v>
      </c>
      <c r="K49" s="318">
        <v>1667.6333333333337</v>
      </c>
      <c r="L49" s="305">
        <v>1516</v>
      </c>
      <c r="M49" s="305">
        <v>1398.8</v>
      </c>
      <c r="N49" s="320">
        <v>2171400</v>
      </c>
      <c r="O49" s="321">
        <v>0.25030229746070132</v>
      </c>
    </row>
    <row r="50" spans="1:15" ht="15">
      <c r="A50" s="278">
        <v>40</v>
      </c>
      <c r="B50" s="411" t="s">
        <v>40</v>
      </c>
      <c r="C50" s="278" t="s">
        <v>87</v>
      </c>
      <c r="D50" s="317">
        <v>367.75</v>
      </c>
      <c r="E50" s="317">
        <v>365.98333333333335</v>
      </c>
      <c r="F50" s="318">
        <v>360.61666666666667</v>
      </c>
      <c r="G50" s="318">
        <v>353.48333333333335</v>
      </c>
      <c r="H50" s="318">
        <v>348.11666666666667</v>
      </c>
      <c r="I50" s="318">
        <v>373.11666666666667</v>
      </c>
      <c r="J50" s="318">
        <v>378.48333333333335</v>
      </c>
      <c r="K50" s="318">
        <v>385.61666666666667</v>
      </c>
      <c r="L50" s="305">
        <v>371.35</v>
      </c>
      <c r="M50" s="305">
        <v>358.85</v>
      </c>
      <c r="N50" s="320">
        <v>3741822</v>
      </c>
      <c r="O50" s="321">
        <v>8.0000000000000002E-3</v>
      </c>
    </row>
    <row r="51" spans="1:15" ht="15">
      <c r="A51" s="278">
        <v>41</v>
      </c>
      <c r="B51" s="411" t="s">
        <v>65</v>
      </c>
      <c r="C51" s="278" t="s">
        <v>88</v>
      </c>
      <c r="D51" s="317">
        <v>412.5</v>
      </c>
      <c r="E51" s="317">
        <v>409.15000000000003</v>
      </c>
      <c r="F51" s="318">
        <v>403.35000000000008</v>
      </c>
      <c r="G51" s="318">
        <v>394.20000000000005</v>
      </c>
      <c r="H51" s="318">
        <v>388.40000000000009</v>
      </c>
      <c r="I51" s="318">
        <v>418.30000000000007</v>
      </c>
      <c r="J51" s="318">
        <v>424.1</v>
      </c>
      <c r="K51" s="318">
        <v>433.25000000000006</v>
      </c>
      <c r="L51" s="305">
        <v>414.95</v>
      </c>
      <c r="M51" s="305">
        <v>400</v>
      </c>
      <c r="N51" s="320">
        <v>1192500</v>
      </c>
      <c r="O51" s="321">
        <v>-4.744787922358016E-2</v>
      </c>
    </row>
    <row r="52" spans="1:15" ht="15">
      <c r="A52" s="278">
        <v>42</v>
      </c>
      <c r="B52" s="411" t="s">
        <v>51</v>
      </c>
      <c r="C52" s="278" t="s">
        <v>89</v>
      </c>
      <c r="D52" s="317">
        <v>503.65</v>
      </c>
      <c r="E52" s="317">
        <v>501.25</v>
      </c>
      <c r="F52" s="318">
        <v>497.55</v>
      </c>
      <c r="G52" s="318">
        <v>491.45</v>
      </c>
      <c r="H52" s="318">
        <v>487.75</v>
      </c>
      <c r="I52" s="318">
        <v>507.35</v>
      </c>
      <c r="J52" s="318">
        <v>511.05000000000007</v>
      </c>
      <c r="K52" s="318">
        <v>517.15000000000009</v>
      </c>
      <c r="L52" s="305">
        <v>504.95</v>
      </c>
      <c r="M52" s="305">
        <v>495.15</v>
      </c>
      <c r="N52" s="320">
        <v>11673750</v>
      </c>
      <c r="O52" s="321">
        <v>5.3706419948098841E-2</v>
      </c>
    </row>
    <row r="53" spans="1:15" ht="15">
      <c r="A53" s="278">
        <v>43</v>
      </c>
      <c r="B53" s="411" t="s">
        <v>53</v>
      </c>
      <c r="C53" s="278" t="s">
        <v>92</v>
      </c>
      <c r="D53" s="317">
        <v>2388.3000000000002</v>
      </c>
      <c r="E53" s="317">
        <v>2391.1166666666668</v>
      </c>
      <c r="F53" s="318">
        <v>2364.4833333333336</v>
      </c>
      <c r="G53" s="318">
        <v>2340.666666666667</v>
      </c>
      <c r="H53" s="318">
        <v>2314.0333333333338</v>
      </c>
      <c r="I53" s="318">
        <v>2414.9333333333334</v>
      </c>
      <c r="J53" s="318">
        <v>2441.5666666666666</v>
      </c>
      <c r="K53" s="318">
        <v>2465.3833333333332</v>
      </c>
      <c r="L53" s="305">
        <v>2417.75</v>
      </c>
      <c r="M53" s="305">
        <v>2367.3000000000002</v>
      </c>
      <c r="N53" s="320">
        <v>2297600</v>
      </c>
      <c r="O53" s="321">
        <v>2.2427910288358846E-2</v>
      </c>
    </row>
    <row r="54" spans="1:15" ht="15">
      <c r="A54" s="278">
        <v>44</v>
      </c>
      <c r="B54" s="411" t="s">
        <v>93</v>
      </c>
      <c r="C54" s="278" t="s">
        <v>94</v>
      </c>
      <c r="D54" s="317">
        <v>133.75</v>
      </c>
      <c r="E54" s="317">
        <v>133</v>
      </c>
      <c r="F54" s="318">
        <v>130.6</v>
      </c>
      <c r="G54" s="318">
        <v>127.44999999999999</v>
      </c>
      <c r="H54" s="318">
        <v>125.04999999999998</v>
      </c>
      <c r="I54" s="318">
        <v>136.15</v>
      </c>
      <c r="J54" s="318">
        <v>138.54999999999998</v>
      </c>
      <c r="K54" s="318">
        <v>141.70000000000002</v>
      </c>
      <c r="L54" s="305">
        <v>135.4</v>
      </c>
      <c r="M54" s="305">
        <v>129.85</v>
      </c>
      <c r="N54" s="320">
        <v>26825700</v>
      </c>
      <c r="O54" s="321">
        <v>2.8336495888678051E-2</v>
      </c>
    </row>
    <row r="55" spans="1:15" ht="15">
      <c r="A55" s="278">
        <v>45</v>
      </c>
      <c r="B55" s="411" t="s">
        <v>53</v>
      </c>
      <c r="C55" s="278" t="s">
        <v>95</v>
      </c>
      <c r="D55" s="317">
        <v>4048.25</v>
      </c>
      <c r="E55" s="317">
        <v>4035.7999999999997</v>
      </c>
      <c r="F55" s="318">
        <v>3979.8499999999995</v>
      </c>
      <c r="G55" s="318">
        <v>3911.45</v>
      </c>
      <c r="H55" s="318">
        <v>3855.4999999999995</v>
      </c>
      <c r="I55" s="318">
        <v>4104.1999999999989</v>
      </c>
      <c r="J55" s="318">
        <v>4160.1499999999996</v>
      </c>
      <c r="K55" s="318">
        <v>4228.5499999999993</v>
      </c>
      <c r="L55" s="305">
        <v>4091.75</v>
      </c>
      <c r="M55" s="305">
        <v>3967.4</v>
      </c>
      <c r="N55" s="320">
        <v>2550500</v>
      </c>
      <c r="O55" s="321">
        <v>-1.1050794881737108E-2</v>
      </c>
    </row>
    <row r="56" spans="1:15" ht="15">
      <c r="A56" s="278">
        <v>46</v>
      </c>
      <c r="B56" s="411" t="s">
        <v>45</v>
      </c>
      <c r="C56" s="278" t="s">
        <v>96</v>
      </c>
      <c r="D56" s="317">
        <v>13745.65</v>
      </c>
      <c r="E56" s="317">
        <v>13646.833333333334</v>
      </c>
      <c r="F56" s="318">
        <v>13333.666666666668</v>
      </c>
      <c r="G56" s="318">
        <v>12921.683333333334</v>
      </c>
      <c r="H56" s="318">
        <v>12608.516666666668</v>
      </c>
      <c r="I56" s="318">
        <v>14058.816666666668</v>
      </c>
      <c r="J56" s="318">
        <v>14371.983333333335</v>
      </c>
      <c r="K56" s="318">
        <v>14783.966666666667</v>
      </c>
      <c r="L56" s="305">
        <v>13960</v>
      </c>
      <c r="M56" s="305">
        <v>13234.85</v>
      </c>
      <c r="N56" s="320">
        <v>274350</v>
      </c>
      <c r="O56" s="321">
        <v>5.3328726099976964E-2</v>
      </c>
    </row>
    <row r="57" spans="1:15" ht="15">
      <c r="A57" s="278">
        <v>47</v>
      </c>
      <c r="B57" s="411" t="s">
        <v>58</v>
      </c>
      <c r="C57" s="278" t="s">
        <v>97</v>
      </c>
      <c r="D57" s="317">
        <v>47.55</v>
      </c>
      <c r="E57" s="317">
        <v>46.45000000000001</v>
      </c>
      <c r="F57" s="318">
        <v>44.800000000000018</v>
      </c>
      <c r="G57" s="318">
        <v>42.050000000000011</v>
      </c>
      <c r="H57" s="318">
        <v>40.40000000000002</v>
      </c>
      <c r="I57" s="318">
        <v>49.200000000000017</v>
      </c>
      <c r="J57" s="318">
        <v>50.850000000000009</v>
      </c>
      <c r="K57" s="318">
        <v>53.600000000000016</v>
      </c>
      <c r="L57" s="305">
        <v>48.1</v>
      </c>
      <c r="M57" s="305">
        <v>43.7</v>
      </c>
      <c r="N57" s="320">
        <v>8050700</v>
      </c>
      <c r="O57" s="321">
        <v>4.1851616994292962E-2</v>
      </c>
    </row>
    <row r="58" spans="1:15" ht="15">
      <c r="A58" s="278">
        <v>48</v>
      </c>
      <c r="B58" s="411" t="s">
        <v>45</v>
      </c>
      <c r="C58" s="278" t="s">
        <v>98</v>
      </c>
      <c r="D58" s="317">
        <v>752.25</v>
      </c>
      <c r="E58" s="317">
        <v>742.06666666666661</v>
      </c>
      <c r="F58" s="318">
        <v>726.73333333333323</v>
      </c>
      <c r="G58" s="318">
        <v>701.21666666666658</v>
      </c>
      <c r="H58" s="318">
        <v>685.88333333333321</v>
      </c>
      <c r="I58" s="318">
        <v>767.58333333333326</v>
      </c>
      <c r="J58" s="318">
        <v>782.91666666666674</v>
      </c>
      <c r="K58" s="318">
        <v>808.43333333333328</v>
      </c>
      <c r="L58" s="305">
        <v>757.4</v>
      </c>
      <c r="M58" s="305">
        <v>716.55</v>
      </c>
      <c r="N58" s="320">
        <v>1838100</v>
      </c>
      <c r="O58" s="321">
        <v>0.21793002915451895</v>
      </c>
    </row>
    <row r="59" spans="1:15" ht="15">
      <c r="A59" s="278">
        <v>49</v>
      </c>
      <c r="B59" s="411" t="s">
        <v>45</v>
      </c>
      <c r="C59" s="278" t="s">
        <v>99</v>
      </c>
      <c r="D59" s="317">
        <v>147.4</v>
      </c>
      <c r="E59" s="317">
        <v>145.25</v>
      </c>
      <c r="F59" s="318">
        <v>141.4</v>
      </c>
      <c r="G59" s="318">
        <v>135.4</v>
      </c>
      <c r="H59" s="318">
        <v>131.55000000000001</v>
      </c>
      <c r="I59" s="318">
        <v>151.25</v>
      </c>
      <c r="J59" s="318">
        <v>155.10000000000002</v>
      </c>
      <c r="K59" s="318">
        <v>161.1</v>
      </c>
      <c r="L59" s="305">
        <v>149.1</v>
      </c>
      <c r="M59" s="305">
        <v>139.25</v>
      </c>
      <c r="N59" s="320">
        <v>4384800</v>
      </c>
      <c r="O59" s="321">
        <v>0</v>
      </c>
    </row>
    <row r="60" spans="1:15" ht="15">
      <c r="A60" s="278">
        <v>50</v>
      </c>
      <c r="B60" s="411" t="s">
        <v>55</v>
      </c>
      <c r="C60" s="278" t="s">
        <v>100</v>
      </c>
      <c r="D60" s="317">
        <v>44.25</v>
      </c>
      <c r="E60" s="317">
        <v>43.583333333333336</v>
      </c>
      <c r="F60" s="318">
        <v>42.616666666666674</v>
      </c>
      <c r="G60" s="318">
        <v>40.983333333333341</v>
      </c>
      <c r="H60" s="318">
        <v>40.01666666666668</v>
      </c>
      <c r="I60" s="318">
        <v>45.216666666666669</v>
      </c>
      <c r="J60" s="318">
        <v>46.183333333333323</v>
      </c>
      <c r="K60" s="318">
        <v>47.816666666666663</v>
      </c>
      <c r="L60" s="305">
        <v>44.55</v>
      </c>
      <c r="M60" s="305">
        <v>41.95</v>
      </c>
      <c r="N60" s="320">
        <v>45563000</v>
      </c>
      <c r="O60" s="321">
        <v>6.6501701206309926E-3</v>
      </c>
    </row>
    <row r="61" spans="1:15" ht="15">
      <c r="A61" s="278">
        <v>51</v>
      </c>
      <c r="B61" s="411" t="s">
        <v>74</v>
      </c>
      <c r="C61" s="278" t="s">
        <v>101</v>
      </c>
      <c r="D61" s="317">
        <v>84.25</v>
      </c>
      <c r="E61" s="317">
        <v>83.100000000000009</v>
      </c>
      <c r="F61" s="318">
        <v>81.300000000000011</v>
      </c>
      <c r="G61" s="318">
        <v>78.350000000000009</v>
      </c>
      <c r="H61" s="318">
        <v>76.550000000000011</v>
      </c>
      <c r="I61" s="318">
        <v>86.050000000000011</v>
      </c>
      <c r="J61" s="318">
        <v>87.85</v>
      </c>
      <c r="K61" s="318">
        <v>90.800000000000011</v>
      </c>
      <c r="L61" s="305">
        <v>84.9</v>
      </c>
      <c r="M61" s="305">
        <v>80.150000000000006</v>
      </c>
      <c r="N61" s="320">
        <v>28259532</v>
      </c>
      <c r="O61" s="321">
        <v>2.5353203019160053E-2</v>
      </c>
    </row>
    <row r="62" spans="1:15" ht="15">
      <c r="A62" s="278">
        <v>52</v>
      </c>
      <c r="B62" s="411" t="s">
        <v>53</v>
      </c>
      <c r="C62" s="278" t="s">
        <v>102</v>
      </c>
      <c r="D62" s="317">
        <v>318.89999999999998</v>
      </c>
      <c r="E62" s="317">
        <v>321.75</v>
      </c>
      <c r="F62" s="318">
        <v>312.14999999999998</v>
      </c>
      <c r="G62" s="318">
        <v>305.39999999999998</v>
      </c>
      <c r="H62" s="318">
        <v>295.79999999999995</v>
      </c>
      <c r="I62" s="318">
        <v>328.5</v>
      </c>
      <c r="J62" s="318">
        <v>338.1</v>
      </c>
      <c r="K62" s="318">
        <v>344.85</v>
      </c>
      <c r="L62" s="305">
        <v>331.35</v>
      </c>
      <c r="M62" s="305">
        <v>315</v>
      </c>
      <c r="N62" s="320">
        <v>3689000</v>
      </c>
      <c r="O62" s="321">
        <v>3.781016148089799E-2</v>
      </c>
    </row>
    <row r="63" spans="1:15" ht="15">
      <c r="A63" s="278">
        <v>53</v>
      </c>
      <c r="B63" s="411" t="s">
        <v>103</v>
      </c>
      <c r="C63" s="278" t="s">
        <v>104</v>
      </c>
      <c r="D63" s="317">
        <v>17.3</v>
      </c>
      <c r="E63" s="317">
        <v>17.150000000000002</v>
      </c>
      <c r="F63" s="318">
        <v>17.000000000000004</v>
      </c>
      <c r="G63" s="318">
        <v>16.700000000000003</v>
      </c>
      <c r="H63" s="318">
        <v>16.550000000000004</v>
      </c>
      <c r="I63" s="318">
        <v>17.450000000000003</v>
      </c>
      <c r="J63" s="318">
        <v>17.600000000000001</v>
      </c>
      <c r="K63" s="318">
        <v>17.900000000000002</v>
      </c>
      <c r="L63" s="305">
        <v>17.3</v>
      </c>
      <c r="M63" s="305">
        <v>16.850000000000001</v>
      </c>
      <c r="N63" s="320">
        <v>58545000</v>
      </c>
      <c r="O63" s="321">
        <v>3.0840400925212026E-3</v>
      </c>
    </row>
    <row r="64" spans="1:15" ht="15">
      <c r="A64" s="278">
        <v>54</v>
      </c>
      <c r="B64" s="411" t="s">
        <v>51</v>
      </c>
      <c r="C64" s="278" t="s">
        <v>105</v>
      </c>
      <c r="D64" s="317">
        <v>533.85</v>
      </c>
      <c r="E64" s="317">
        <v>529.2166666666667</v>
      </c>
      <c r="F64" s="318">
        <v>521.48333333333335</v>
      </c>
      <c r="G64" s="318">
        <v>509.11666666666667</v>
      </c>
      <c r="H64" s="318">
        <v>501.38333333333333</v>
      </c>
      <c r="I64" s="318">
        <v>541.58333333333337</v>
      </c>
      <c r="J64" s="318">
        <v>549.31666666666672</v>
      </c>
      <c r="K64" s="318">
        <v>561.68333333333339</v>
      </c>
      <c r="L64" s="305">
        <v>536.95000000000005</v>
      </c>
      <c r="M64" s="305">
        <v>516.85</v>
      </c>
      <c r="N64" s="320">
        <v>6916800</v>
      </c>
      <c r="O64" s="321">
        <v>6.7671029883921957E-2</v>
      </c>
    </row>
    <row r="65" spans="1:15" ht="15">
      <c r="A65" s="278">
        <v>55</v>
      </c>
      <c r="B65" s="411" t="s">
        <v>38</v>
      </c>
      <c r="C65" s="278" t="s">
        <v>106</v>
      </c>
      <c r="D65" s="317">
        <v>511.85</v>
      </c>
      <c r="E65" s="317">
        <v>509.68333333333334</v>
      </c>
      <c r="F65" s="318">
        <v>504.36666666666667</v>
      </c>
      <c r="G65" s="318">
        <v>496.88333333333333</v>
      </c>
      <c r="H65" s="318">
        <v>491.56666666666666</v>
      </c>
      <c r="I65" s="318">
        <v>517.16666666666674</v>
      </c>
      <c r="J65" s="318">
        <v>522.48333333333335</v>
      </c>
      <c r="K65" s="318">
        <v>529.9666666666667</v>
      </c>
      <c r="L65" s="305">
        <v>515</v>
      </c>
      <c r="M65" s="305">
        <v>502.2</v>
      </c>
      <c r="N65" s="320">
        <v>17321250</v>
      </c>
      <c r="O65" s="321">
        <v>1.3649929775280898E-2</v>
      </c>
    </row>
    <row r="66" spans="1:15" ht="15">
      <c r="A66" s="278">
        <v>56</v>
      </c>
      <c r="B66" s="411" t="s">
        <v>40</v>
      </c>
      <c r="C66" s="278" t="s">
        <v>107</v>
      </c>
      <c r="D66" s="317">
        <v>519.20000000000005</v>
      </c>
      <c r="E66" s="317">
        <v>510.11666666666662</v>
      </c>
      <c r="F66" s="318">
        <v>497.43333333333328</v>
      </c>
      <c r="G66" s="318">
        <v>475.66666666666669</v>
      </c>
      <c r="H66" s="318">
        <v>462.98333333333335</v>
      </c>
      <c r="I66" s="318">
        <v>531.88333333333321</v>
      </c>
      <c r="J66" s="318">
        <v>544.56666666666649</v>
      </c>
      <c r="K66" s="318">
        <v>566.33333333333314</v>
      </c>
      <c r="L66" s="305">
        <v>522.79999999999995</v>
      </c>
      <c r="M66" s="305">
        <v>488.35</v>
      </c>
      <c r="N66" s="320">
        <v>5409000</v>
      </c>
      <c r="O66" s="321">
        <v>-7.1585903083700442E-3</v>
      </c>
    </row>
    <row r="67" spans="1:15" ht="15">
      <c r="A67" s="278">
        <v>57</v>
      </c>
      <c r="B67" s="411" t="s">
        <v>108</v>
      </c>
      <c r="C67" s="278" t="s">
        <v>109</v>
      </c>
      <c r="D67" s="317">
        <v>463.15</v>
      </c>
      <c r="E67" s="317">
        <v>460.75</v>
      </c>
      <c r="F67" s="318">
        <v>453</v>
      </c>
      <c r="G67" s="318">
        <v>442.85</v>
      </c>
      <c r="H67" s="318">
        <v>435.1</v>
      </c>
      <c r="I67" s="318">
        <v>470.9</v>
      </c>
      <c r="J67" s="318">
        <v>478.65</v>
      </c>
      <c r="K67" s="318">
        <v>488.79999999999995</v>
      </c>
      <c r="L67" s="305">
        <v>468.5</v>
      </c>
      <c r="M67" s="305">
        <v>450.6</v>
      </c>
      <c r="N67" s="320">
        <v>20386800</v>
      </c>
      <c r="O67" s="321">
        <v>3.0500318448800509E-2</v>
      </c>
    </row>
    <row r="68" spans="1:15" ht="15">
      <c r="A68" s="278">
        <v>58</v>
      </c>
      <c r="B68" s="411" t="s">
        <v>58</v>
      </c>
      <c r="C68" s="278" t="s">
        <v>110</v>
      </c>
      <c r="D68" s="317">
        <v>1666.3</v>
      </c>
      <c r="E68" s="317">
        <v>1657.5833333333333</v>
      </c>
      <c r="F68" s="318">
        <v>1636.2666666666664</v>
      </c>
      <c r="G68" s="318">
        <v>1606.2333333333331</v>
      </c>
      <c r="H68" s="318">
        <v>1584.9166666666663</v>
      </c>
      <c r="I68" s="318">
        <v>1687.6166666666666</v>
      </c>
      <c r="J68" s="318">
        <v>1708.9333333333336</v>
      </c>
      <c r="K68" s="318">
        <v>1738.9666666666667</v>
      </c>
      <c r="L68" s="305">
        <v>1678.9</v>
      </c>
      <c r="M68" s="305">
        <v>1627.55</v>
      </c>
      <c r="N68" s="320">
        <v>28933750</v>
      </c>
      <c r="O68" s="321">
        <v>-5.5268180208810098E-4</v>
      </c>
    </row>
    <row r="69" spans="1:15" ht="15">
      <c r="A69" s="278">
        <v>59</v>
      </c>
      <c r="B69" s="411" t="s">
        <v>55</v>
      </c>
      <c r="C69" s="278" t="s">
        <v>111</v>
      </c>
      <c r="D69" s="317">
        <v>926.9</v>
      </c>
      <c r="E69" s="317">
        <v>921.6</v>
      </c>
      <c r="F69" s="318">
        <v>909.5</v>
      </c>
      <c r="G69" s="318">
        <v>892.1</v>
      </c>
      <c r="H69" s="318">
        <v>880</v>
      </c>
      <c r="I69" s="318">
        <v>939</v>
      </c>
      <c r="J69" s="318">
        <v>951.10000000000014</v>
      </c>
      <c r="K69" s="318">
        <v>968.5</v>
      </c>
      <c r="L69" s="305">
        <v>933.7</v>
      </c>
      <c r="M69" s="305">
        <v>904.2</v>
      </c>
      <c r="N69" s="320">
        <v>29962500</v>
      </c>
      <c r="O69" s="321">
        <v>1.6798167472639347E-2</v>
      </c>
    </row>
    <row r="70" spans="1:15" ht="15">
      <c r="A70" s="278">
        <v>60</v>
      </c>
      <c r="B70" s="411" t="s">
        <v>58</v>
      </c>
      <c r="C70" s="278" t="s">
        <v>254</v>
      </c>
      <c r="D70" s="317">
        <v>505.15</v>
      </c>
      <c r="E70" s="317">
        <v>502.18333333333334</v>
      </c>
      <c r="F70" s="318">
        <v>494.36666666666667</v>
      </c>
      <c r="G70" s="318">
        <v>483.58333333333331</v>
      </c>
      <c r="H70" s="318">
        <v>475.76666666666665</v>
      </c>
      <c r="I70" s="318">
        <v>512.9666666666667</v>
      </c>
      <c r="J70" s="318">
        <v>520.78333333333342</v>
      </c>
      <c r="K70" s="318">
        <v>531.56666666666672</v>
      </c>
      <c r="L70" s="305">
        <v>510</v>
      </c>
      <c r="M70" s="305">
        <v>491.4</v>
      </c>
      <c r="N70" s="320">
        <v>10689300</v>
      </c>
      <c r="O70" s="321">
        <v>2.9470399583947302E-2</v>
      </c>
    </row>
    <row r="71" spans="1:15" ht="15">
      <c r="A71" s="278">
        <v>61</v>
      </c>
      <c r="B71" s="411" t="s">
        <v>45</v>
      </c>
      <c r="C71" s="278" t="s">
        <v>112</v>
      </c>
      <c r="D71" s="317">
        <v>1894.6</v>
      </c>
      <c r="E71" s="317">
        <v>1866.8666666666668</v>
      </c>
      <c r="F71" s="318">
        <v>1823.7333333333336</v>
      </c>
      <c r="G71" s="318">
        <v>1752.8666666666668</v>
      </c>
      <c r="H71" s="318">
        <v>1709.7333333333336</v>
      </c>
      <c r="I71" s="318">
        <v>1937.7333333333336</v>
      </c>
      <c r="J71" s="318">
        <v>1980.8666666666668</v>
      </c>
      <c r="K71" s="318">
        <v>2051.7333333333336</v>
      </c>
      <c r="L71" s="305">
        <v>1910</v>
      </c>
      <c r="M71" s="305">
        <v>1796</v>
      </c>
      <c r="N71" s="320">
        <v>2669200</v>
      </c>
      <c r="O71" s="321">
        <v>0.18927107467474605</v>
      </c>
    </row>
    <row r="72" spans="1:15" ht="15">
      <c r="A72" s="278">
        <v>62</v>
      </c>
      <c r="B72" s="411" t="s">
        <v>114</v>
      </c>
      <c r="C72" s="278" t="s">
        <v>115</v>
      </c>
      <c r="D72" s="317">
        <v>108.35</v>
      </c>
      <c r="E72" s="317">
        <v>106.64999999999999</v>
      </c>
      <c r="F72" s="318">
        <v>104.64999999999998</v>
      </c>
      <c r="G72" s="318">
        <v>100.94999999999999</v>
      </c>
      <c r="H72" s="318">
        <v>98.949999999999974</v>
      </c>
      <c r="I72" s="318">
        <v>110.34999999999998</v>
      </c>
      <c r="J72" s="318">
        <v>112.35000000000001</v>
      </c>
      <c r="K72" s="318">
        <v>116.04999999999998</v>
      </c>
      <c r="L72" s="305">
        <v>108.65</v>
      </c>
      <c r="M72" s="305">
        <v>102.95</v>
      </c>
      <c r="N72" s="320">
        <v>29659000</v>
      </c>
      <c r="O72" s="321">
        <v>7.370423204945316E-3</v>
      </c>
    </row>
    <row r="73" spans="1:15" ht="15">
      <c r="A73" s="278">
        <v>63</v>
      </c>
      <c r="B73" s="411" t="s">
        <v>74</v>
      </c>
      <c r="C73" s="278" t="s">
        <v>116</v>
      </c>
      <c r="D73" s="317">
        <v>213.55</v>
      </c>
      <c r="E73" s="317">
        <v>212.51666666666665</v>
      </c>
      <c r="F73" s="318">
        <v>207.5333333333333</v>
      </c>
      <c r="G73" s="318">
        <v>201.51666666666665</v>
      </c>
      <c r="H73" s="318">
        <v>196.5333333333333</v>
      </c>
      <c r="I73" s="318">
        <v>218.5333333333333</v>
      </c>
      <c r="J73" s="318">
        <v>223.51666666666665</v>
      </c>
      <c r="K73" s="318">
        <v>229.5333333333333</v>
      </c>
      <c r="L73" s="305">
        <v>217.5</v>
      </c>
      <c r="M73" s="305">
        <v>206.5</v>
      </c>
      <c r="N73" s="320">
        <v>13513500</v>
      </c>
      <c r="O73" s="321">
        <v>1.0997643362136685E-2</v>
      </c>
    </row>
    <row r="74" spans="1:15" ht="15">
      <c r="A74" s="278">
        <v>64</v>
      </c>
      <c r="B74" s="411" t="s">
        <v>51</v>
      </c>
      <c r="C74" s="278" t="s">
        <v>117</v>
      </c>
      <c r="D74" s="317">
        <v>2387.4499999999998</v>
      </c>
      <c r="E74" s="317">
        <v>2355.15</v>
      </c>
      <c r="F74" s="318">
        <v>2310.3000000000002</v>
      </c>
      <c r="G74" s="318">
        <v>2233.15</v>
      </c>
      <c r="H74" s="318">
        <v>2188.3000000000002</v>
      </c>
      <c r="I74" s="318">
        <v>2432.3000000000002</v>
      </c>
      <c r="J74" s="318">
        <v>2477.1499999999996</v>
      </c>
      <c r="K74" s="318">
        <v>2554.3000000000002</v>
      </c>
      <c r="L74" s="305">
        <v>2400</v>
      </c>
      <c r="M74" s="305">
        <v>2278</v>
      </c>
      <c r="N74" s="320">
        <v>12694800</v>
      </c>
      <c r="O74" s="321">
        <v>-3.1566548881036514E-3</v>
      </c>
    </row>
    <row r="75" spans="1:15" ht="15">
      <c r="A75" s="278">
        <v>65</v>
      </c>
      <c r="B75" s="411" t="s">
        <v>58</v>
      </c>
      <c r="C75" s="278" t="s">
        <v>118</v>
      </c>
      <c r="D75" s="317">
        <v>115.25</v>
      </c>
      <c r="E75" s="317">
        <v>112.64999999999999</v>
      </c>
      <c r="F75" s="318">
        <v>107.84999999999998</v>
      </c>
      <c r="G75" s="318">
        <v>100.44999999999999</v>
      </c>
      <c r="H75" s="318">
        <v>95.649999999999977</v>
      </c>
      <c r="I75" s="318">
        <v>120.04999999999998</v>
      </c>
      <c r="J75" s="318">
        <v>124.85</v>
      </c>
      <c r="K75" s="318">
        <v>132.25</v>
      </c>
      <c r="L75" s="305">
        <v>117.45</v>
      </c>
      <c r="M75" s="305">
        <v>105.25</v>
      </c>
      <c r="N75" s="320">
        <v>9457200</v>
      </c>
      <c r="O75" s="321">
        <v>-3.9839181286549709E-2</v>
      </c>
    </row>
    <row r="76" spans="1:15" ht="15">
      <c r="A76" s="278">
        <v>66</v>
      </c>
      <c r="B76" s="411" t="s">
        <v>55</v>
      </c>
      <c r="C76" s="278" t="s">
        <v>119</v>
      </c>
      <c r="D76" s="317">
        <v>336.9</v>
      </c>
      <c r="E76" s="317">
        <v>333.2833333333333</v>
      </c>
      <c r="F76" s="318">
        <v>327.31666666666661</v>
      </c>
      <c r="G76" s="318">
        <v>317.73333333333329</v>
      </c>
      <c r="H76" s="318">
        <v>311.76666666666659</v>
      </c>
      <c r="I76" s="318">
        <v>342.86666666666662</v>
      </c>
      <c r="J76" s="318">
        <v>348.83333333333331</v>
      </c>
      <c r="K76" s="318">
        <v>358.41666666666663</v>
      </c>
      <c r="L76" s="305">
        <v>339.25</v>
      </c>
      <c r="M76" s="305">
        <v>323.7</v>
      </c>
      <c r="N76" s="320">
        <v>81525125</v>
      </c>
      <c r="O76" s="321">
        <v>1.6544937077804068E-2</v>
      </c>
    </row>
    <row r="77" spans="1:15" ht="15">
      <c r="A77" s="278">
        <v>67</v>
      </c>
      <c r="B77" s="411" t="s">
        <v>58</v>
      </c>
      <c r="C77" s="278" t="s">
        <v>120</v>
      </c>
      <c r="D77" s="317">
        <v>369.95</v>
      </c>
      <c r="E77" s="317">
        <v>366.23333333333335</v>
      </c>
      <c r="F77" s="318">
        <v>359.66666666666669</v>
      </c>
      <c r="G77" s="318">
        <v>349.38333333333333</v>
      </c>
      <c r="H77" s="318">
        <v>342.81666666666666</v>
      </c>
      <c r="I77" s="318">
        <v>376.51666666666671</v>
      </c>
      <c r="J77" s="318">
        <v>383.08333333333331</v>
      </c>
      <c r="K77" s="318">
        <v>393.36666666666673</v>
      </c>
      <c r="L77" s="305">
        <v>372.8</v>
      </c>
      <c r="M77" s="305">
        <v>355.95</v>
      </c>
      <c r="N77" s="320">
        <v>7938000</v>
      </c>
      <c r="O77" s="321">
        <v>2.0636451301832209E-2</v>
      </c>
    </row>
    <row r="78" spans="1:15" ht="15">
      <c r="A78" s="278">
        <v>68</v>
      </c>
      <c r="B78" s="411" t="s">
        <v>69</v>
      </c>
      <c r="C78" s="278" t="s">
        <v>121</v>
      </c>
      <c r="D78" s="317">
        <v>4</v>
      </c>
      <c r="E78" s="317">
        <v>3.9166666666666665</v>
      </c>
      <c r="F78" s="318">
        <v>3.7833333333333332</v>
      </c>
      <c r="G78" s="318">
        <v>3.5666666666666669</v>
      </c>
      <c r="H78" s="318">
        <v>3.4333333333333336</v>
      </c>
      <c r="I78" s="318">
        <v>4.1333333333333329</v>
      </c>
      <c r="J78" s="318">
        <v>4.2666666666666666</v>
      </c>
      <c r="K78" s="318">
        <v>4.4833333333333325</v>
      </c>
      <c r="L78" s="305">
        <v>4.05</v>
      </c>
      <c r="M78" s="305">
        <v>3.7</v>
      </c>
      <c r="N78" s="320">
        <v>348096000</v>
      </c>
      <c r="O78" s="321">
        <v>6.5067466266866561E-2</v>
      </c>
    </row>
    <row r="79" spans="1:15" ht="15">
      <c r="A79" s="278">
        <v>69</v>
      </c>
      <c r="B79" s="411" t="s">
        <v>55</v>
      </c>
      <c r="C79" s="278" t="s">
        <v>122</v>
      </c>
      <c r="D79" s="317">
        <v>24.05</v>
      </c>
      <c r="E79" s="317">
        <v>23.716666666666669</v>
      </c>
      <c r="F79" s="318">
        <v>23.033333333333339</v>
      </c>
      <c r="G79" s="318">
        <v>22.016666666666669</v>
      </c>
      <c r="H79" s="318">
        <v>21.333333333333339</v>
      </c>
      <c r="I79" s="318">
        <v>24.733333333333338</v>
      </c>
      <c r="J79" s="318">
        <v>25.416666666666668</v>
      </c>
      <c r="K79" s="318">
        <v>26.433333333333337</v>
      </c>
      <c r="L79" s="305">
        <v>24.4</v>
      </c>
      <c r="M79" s="305">
        <v>22.7</v>
      </c>
      <c r="N79" s="320">
        <v>142464000</v>
      </c>
      <c r="O79" s="321">
        <v>2.7700831024930747E-2</v>
      </c>
    </row>
    <row r="80" spans="1:15" ht="15">
      <c r="A80" s="278">
        <v>70</v>
      </c>
      <c r="B80" s="411" t="s">
        <v>74</v>
      </c>
      <c r="C80" s="278" t="s">
        <v>123</v>
      </c>
      <c r="D80" s="317">
        <v>448.25</v>
      </c>
      <c r="E80" s="317">
        <v>445.63333333333338</v>
      </c>
      <c r="F80" s="318">
        <v>439.71666666666675</v>
      </c>
      <c r="G80" s="318">
        <v>431.18333333333339</v>
      </c>
      <c r="H80" s="318">
        <v>425.26666666666677</v>
      </c>
      <c r="I80" s="318">
        <v>454.16666666666674</v>
      </c>
      <c r="J80" s="318">
        <v>460.08333333333337</v>
      </c>
      <c r="K80" s="318">
        <v>468.61666666666673</v>
      </c>
      <c r="L80" s="305">
        <v>451.55</v>
      </c>
      <c r="M80" s="305">
        <v>437.1</v>
      </c>
      <c r="N80" s="320">
        <v>5343250</v>
      </c>
      <c r="O80" s="321">
        <v>4.4623655913978495E-2</v>
      </c>
    </row>
    <row r="81" spans="1:15" ht="15">
      <c r="A81" s="278">
        <v>71</v>
      </c>
      <c r="B81" s="411" t="s">
        <v>40</v>
      </c>
      <c r="C81" s="278" t="s">
        <v>124</v>
      </c>
      <c r="D81" s="317">
        <v>962.95</v>
      </c>
      <c r="E81" s="317">
        <v>975.85</v>
      </c>
      <c r="F81" s="318">
        <v>943.30000000000007</v>
      </c>
      <c r="G81" s="318">
        <v>923.65000000000009</v>
      </c>
      <c r="H81" s="318">
        <v>891.10000000000014</v>
      </c>
      <c r="I81" s="318">
        <v>995.5</v>
      </c>
      <c r="J81" s="318">
        <v>1028.05</v>
      </c>
      <c r="K81" s="318">
        <v>1047.6999999999998</v>
      </c>
      <c r="L81" s="305">
        <v>1008.4</v>
      </c>
      <c r="M81" s="305">
        <v>956.2</v>
      </c>
      <c r="N81" s="320">
        <v>3715500</v>
      </c>
      <c r="O81" s="321">
        <v>1.9173798551678736E-2</v>
      </c>
    </row>
    <row r="82" spans="1:15" ht="15">
      <c r="A82" s="278">
        <v>72</v>
      </c>
      <c r="B82" s="411" t="s">
        <v>55</v>
      </c>
      <c r="C82" s="278" t="s">
        <v>125</v>
      </c>
      <c r="D82" s="317">
        <v>416.9</v>
      </c>
      <c r="E82" s="317">
        <v>407.7166666666667</v>
      </c>
      <c r="F82" s="318">
        <v>394.43333333333339</v>
      </c>
      <c r="G82" s="318">
        <v>371.9666666666667</v>
      </c>
      <c r="H82" s="318">
        <v>358.68333333333339</v>
      </c>
      <c r="I82" s="318">
        <v>430.18333333333339</v>
      </c>
      <c r="J82" s="318">
        <v>443.4666666666667</v>
      </c>
      <c r="K82" s="318">
        <v>465.93333333333339</v>
      </c>
      <c r="L82" s="305">
        <v>421</v>
      </c>
      <c r="M82" s="305">
        <v>385.25</v>
      </c>
      <c r="N82" s="320">
        <v>17496000</v>
      </c>
      <c r="O82" s="321">
        <v>2.8136238629151683E-2</v>
      </c>
    </row>
    <row r="83" spans="1:15" ht="15">
      <c r="A83" s="278">
        <v>73</v>
      </c>
      <c r="B83" s="411" t="s">
        <v>69</v>
      </c>
      <c r="C83" s="278" t="s">
        <v>126</v>
      </c>
      <c r="D83" s="317">
        <v>168.05</v>
      </c>
      <c r="E83" s="317">
        <v>167.1</v>
      </c>
      <c r="F83" s="318">
        <v>165.5</v>
      </c>
      <c r="G83" s="318">
        <v>162.95000000000002</v>
      </c>
      <c r="H83" s="318">
        <v>161.35000000000002</v>
      </c>
      <c r="I83" s="318">
        <v>169.64999999999998</v>
      </c>
      <c r="J83" s="318">
        <v>171.24999999999994</v>
      </c>
      <c r="K83" s="318">
        <v>173.79999999999995</v>
      </c>
      <c r="L83" s="305">
        <v>168.7</v>
      </c>
      <c r="M83" s="305">
        <v>164.55</v>
      </c>
      <c r="N83" s="320">
        <v>8612000</v>
      </c>
      <c r="O83" s="321">
        <v>1.7245452397826599E-2</v>
      </c>
    </row>
    <row r="84" spans="1:15" ht="15">
      <c r="A84" s="278">
        <v>74</v>
      </c>
      <c r="B84" s="411" t="s">
        <v>108</v>
      </c>
      <c r="C84" s="278" t="s">
        <v>127</v>
      </c>
      <c r="D84" s="317">
        <v>642.85</v>
      </c>
      <c r="E84" s="317">
        <v>639.2166666666667</v>
      </c>
      <c r="F84" s="318">
        <v>632.13333333333344</v>
      </c>
      <c r="G84" s="318">
        <v>621.41666666666674</v>
      </c>
      <c r="H84" s="318">
        <v>614.33333333333348</v>
      </c>
      <c r="I84" s="318">
        <v>649.93333333333339</v>
      </c>
      <c r="J84" s="318">
        <v>657.01666666666665</v>
      </c>
      <c r="K84" s="318">
        <v>667.73333333333335</v>
      </c>
      <c r="L84" s="305">
        <v>646.29999999999995</v>
      </c>
      <c r="M84" s="305">
        <v>628.5</v>
      </c>
      <c r="N84" s="320">
        <v>44557200</v>
      </c>
      <c r="O84" s="321">
        <v>1.0449832639399135E-2</v>
      </c>
    </row>
    <row r="85" spans="1:15" ht="15">
      <c r="A85" s="278">
        <v>75</v>
      </c>
      <c r="B85" s="411" t="s">
        <v>74</v>
      </c>
      <c r="C85" s="278" t="s">
        <v>128</v>
      </c>
      <c r="D85" s="317">
        <v>83.4</v>
      </c>
      <c r="E85" s="317">
        <v>82.15</v>
      </c>
      <c r="F85" s="318">
        <v>80.400000000000006</v>
      </c>
      <c r="G85" s="318">
        <v>77.400000000000006</v>
      </c>
      <c r="H85" s="318">
        <v>75.650000000000006</v>
      </c>
      <c r="I85" s="318">
        <v>85.15</v>
      </c>
      <c r="J85" s="318">
        <v>86.9</v>
      </c>
      <c r="K85" s="318">
        <v>89.9</v>
      </c>
      <c r="L85" s="305">
        <v>83.9</v>
      </c>
      <c r="M85" s="305">
        <v>79.150000000000006</v>
      </c>
      <c r="N85" s="320">
        <v>58636000</v>
      </c>
      <c r="O85" s="321">
        <v>1.3832215229268967E-2</v>
      </c>
    </row>
    <row r="86" spans="1:15" ht="15">
      <c r="A86" s="278">
        <v>76</v>
      </c>
      <c r="B86" s="411" t="s">
        <v>51</v>
      </c>
      <c r="C86" s="278" t="s">
        <v>129</v>
      </c>
      <c r="D86" s="317">
        <v>182.8</v>
      </c>
      <c r="E86" s="317">
        <v>180.71666666666667</v>
      </c>
      <c r="F86" s="318">
        <v>177.98333333333335</v>
      </c>
      <c r="G86" s="318">
        <v>173.16666666666669</v>
      </c>
      <c r="H86" s="318">
        <v>170.43333333333337</v>
      </c>
      <c r="I86" s="318">
        <v>185.53333333333333</v>
      </c>
      <c r="J86" s="318">
        <v>188.26666666666662</v>
      </c>
      <c r="K86" s="318">
        <v>193.08333333333331</v>
      </c>
      <c r="L86" s="305">
        <v>183.45</v>
      </c>
      <c r="M86" s="305">
        <v>175.9</v>
      </c>
      <c r="N86" s="320">
        <v>67024800</v>
      </c>
      <c r="O86" s="321">
        <v>4.0627022362838862E-3</v>
      </c>
    </row>
    <row r="87" spans="1:15" ht="15">
      <c r="A87" s="278">
        <v>77</v>
      </c>
      <c r="B87" s="411" t="s">
        <v>114</v>
      </c>
      <c r="C87" s="278" t="s">
        <v>130</v>
      </c>
      <c r="D87" s="317">
        <v>85.55</v>
      </c>
      <c r="E87" s="317">
        <v>84.3</v>
      </c>
      <c r="F87" s="318">
        <v>81.899999999999991</v>
      </c>
      <c r="G87" s="318">
        <v>78.25</v>
      </c>
      <c r="H87" s="318">
        <v>75.849999999999994</v>
      </c>
      <c r="I87" s="318">
        <v>87.949999999999989</v>
      </c>
      <c r="J87" s="318">
        <v>90.35</v>
      </c>
      <c r="K87" s="318">
        <v>93.999999999999986</v>
      </c>
      <c r="L87" s="305">
        <v>86.7</v>
      </c>
      <c r="M87" s="305">
        <v>80.650000000000006</v>
      </c>
      <c r="N87" s="320">
        <v>12275000</v>
      </c>
      <c r="O87" s="321">
        <v>4.601619088197699E-2</v>
      </c>
    </row>
    <row r="88" spans="1:15" ht="15">
      <c r="A88" s="278">
        <v>78</v>
      </c>
      <c r="B88" s="411" t="s">
        <v>114</v>
      </c>
      <c r="C88" s="278" t="s">
        <v>131</v>
      </c>
      <c r="D88" s="317">
        <v>161.85</v>
      </c>
      <c r="E88" s="317">
        <v>160.21666666666667</v>
      </c>
      <c r="F88" s="318">
        <v>157.08333333333334</v>
      </c>
      <c r="G88" s="318">
        <v>152.31666666666666</v>
      </c>
      <c r="H88" s="318">
        <v>149.18333333333334</v>
      </c>
      <c r="I88" s="318">
        <v>164.98333333333335</v>
      </c>
      <c r="J88" s="318">
        <v>168.11666666666667</v>
      </c>
      <c r="K88" s="318">
        <v>172.88333333333335</v>
      </c>
      <c r="L88" s="305">
        <v>163.35</v>
      </c>
      <c r="M88" s="305">
        <v>155.44999999999999</v>
      </c>
      <c r="N88" s="320">
        <v>26420100</v>
      </c>
      <c r="O88" s="321">
        <v>5.6956201693043801E-2</v>
      </c>
    </row>
    <row r="89" spans="1:15" ht="15">
      <c r="A89" s="278">
        <v>79</v>
      </c>
      <c r="B89" s="411" t="s">
        <v>40</v>
      </c>
      <c r="C89" s="278" t="s">
        <v>132</v>
      </c>
      <c r="D89" s="317">
        <v>1509.55</v>
      </c>
      <c r="E89" s="317">
        <v>1504.9166666666667</v>
      </c>
      <c r="F89" s="318">
        <v>1481.6333333333334</v>
      </c>
      <c r="G89" s="318">
        <v>1453.7166666666667</v>
      </c>
      <c r="H89" s="318">
        <v>1430.4333333333334</v>
      </c>
      <c r="I89" s="318">
        <v>1532.8333333333335</v>
      </c>
      <c r="J89" s="318">
        <v>1556.1166666666668</v>
      </c>
      <c r="K89" s="318">
        <v>1584.0333333333335</v>
      </c>
      <c r="L89" s="305">
        <v>1528.2</v>
      </c>
      <c r="M89" s="305">
        <v>1477</v>
      </c>
      <c r="N89" s="320">
        <v>2179500</v>
      </c>
      <c r="O89" s="321">
        <v>4.5903144365389031E-4</v>
      </c>
    </row>
    <row r="90" spans="1:15" ht="15">
      <c r="A90" s="278">
        <v>80</v>
      </c>
      <c r="B90" s="411" t="s">
        <v>40</v>
      </c>
      <c r="C90" s="278" t="s">
        <v>133</v>
      </c>
      <c r="D90" s="317">
        <v>343.95</v>
      </c>
      <c r="E90" s="317">
        <v>335.38333333333333</v>
      </c>
      <c r="F90" s="318">
        <v>323.66666666666663</v>
      </c>
      <c r="G90" s="318">
        <v>303.38333333333333</v>
      </c>
      <c r="H90" s="318">
        <v>291.66666666666663</v>
      </c>
      <c r="I90" s="318">
        <v>355.66666666666663</v>
      </c>
      <c r="J90" s="318">
        <v>367.38333333333333</v>
      </c>
      <c r="K90" s="318">
        <v>387.66666666666663</v>
      </c>
      <c r="L90" s="305">
        <v>347.1</v>
      </c>
      <c r="M90" s="305">
        <v>315.10000000000002</v>
      </c>
      <c r="N90" s="320">
        <v>1506400</v>
      </c>
      <c r="O90" s="321">
        <v>-9.2850510677808728E-4</v>
      </c>
    </row>
    <row r="91" spans="1:15" ht="15">
      <c r="A91" s="278">
        <v>81</v>
      </c>
      <c r="B91" s="411" t="s">
        <v>55</v>
      </c>
      <c r="C91" s="278" t="s">
        <v>134</v>
      </c>
      <c r="D91" s="317">
        <v>1156.1500000000001</v>
      </c>
      <c r="E91" s="317">
        <v>1144.8333333333333</v>
      </c>
      <c r="F91" s="318">
        <v>1120.4166666666665</v>
      </c>
      <c r="G91" s="318">
        <v>1084.6833333333332</v>
      </c>
      <c r="H91" s="318">
        <v>1060.2666666666664</v>
      </c>
      <c r="I91" s="318">
        <v>1180.5666666666666</v>
      </c>
      <c r="J91" s="318">
        <v>1204.9833333333331</v>
      </c>
      <c r="K91" s="318">
        <v>1240.7166666666667</v>
      </c>
      <c r="L91" s="305">
        <v>1169.25</v>
      </c>
      <c r="M91" s="305">
        <v>1109.0999999999999</v>
      </c>
      <c r="N91" s="320">
        <v>10423200</v>
      </c>
      <c r="O91" s="321">
        <v>-1.0255241567912488E-2</v>
      </c>
    </row>
    <row r="92" spans="1:15" ht="15">
      <c r="A92" s="278">
        <v>82</v>
      </c>
      <c r="B92" s="411" t="s">
        <v>58</v>
      </c>
      <c r="C92" s="278" t="s">
        <v>135</v>
      </c>
      <c r="D92" s="317">
        <v>58.85</v>
      </c>
      <c r="E92" s="317">
        <v>57.866666666666674</v>
      </c>
      <c r="F92" s="318">
        <v>56.533333333333346</v>
      </c>
      <c r="G92" s="318">
        <v>54.216666666666669</v>
      </c>
      <c r="H92" s="318">
        <v>52.88333333333334</v>
      </c>
      <c r="I92" s="318">
        <v>60.183333333333351</v>
      </c>
      <c r="J92" s="318">
        <v>61.51666666666668</v>
      </c>
      <c r="K92" s="318">
        <v>63.833333333333357</v>
      </c>
      <c r="L92" s="305">
        <v>59.2</v>
      </c>
      <c r="M92" s="305">
        <v>55.55</v>
      </c>
      <c r="N92" s="320">
        <v>30760800</v>
      </c>
      <c r="O92" s="321">
        <v>5.0487664945496273E-2</v>
      </c>
    </row>
    <row r="93" spans="1:15" ht="15">
      <c r="A93" s="278">
        <v>83</v>
      </c>
      <c r="B93" s="411" t="s">
        <v>58</v>
      </c>
      <c r="C93" s="278" t="s">
        <v>136</v>
      </c>
      <c r="D93" s="317">
        <v>262.89999999999998</v>
      </c>
      <c r="E93" s="317">
        <v>260.34999999999997</v>
      </c>
      <c r="F93" s="318">
        <v>255.04999999999995</v>
      </c>
      <c r="G93" s="318">
        <v>247.2</v>
      </c>
      <c r="H93" s="318">
        <v>241.89999999999998</v>
      </c>
      <c r="I93" s="318">
        <v>268.19999999999993</v>
      </c>
      <c r="J93" s="318">
        <v>273.5</v>
      </c>
      <c r="K93" s="318">
        <v>281.34999999999991</v>
      </c>
      <c r="L93" s="305">
        <v>265.64999999999998</v>
      </c>
      <c r="M93" s="305">
        <v>252.5</v>
      </c>
      <c r="N93" s="320">
        <v>8544900</v>
      </c>
      <c r="O93" s="321">
        <v>1.2632876290248035E-2</v>
      </c>
    </row>
    <row r="94" spans="1:15" ht="15">
      <c r="A94" s="278">
        <v>84</v>
      </c>
      <c r="B94" s="411" t="s">
        <v>65</v>
      </c>
      <c r="C94" s="278" t="s">
        <v>137</v>
      </c>
      <c r="D94" s="317">
        <v>853.85</v>
      </c>
      <c r="E94" s="317">
        <v>863.65</v>
      </c>
      <c r="F94" s="318">
        <v>841.55</v>
      </c>
      <c r="G94" s="318">
        <v>829.25</v>
      </c>
      <c r="H94" s="318">
        <v>807.15</v>
      </c>
      <c r="I94" s="318">
        <v>875.94999999999993</v>
      </c>
      <c r="J94" s="318">
        <v>898.05000000000007</v>
      </c>
      <c r="K94" s="318">
        <v>910.34999999999991</v>
      </c>
      <c r="L94" s="305">
        <v>885.75</v>
      </c>
      <c r="M94" s="305">
        <v>851.35</v>
      </c>
      <c r="N94" s="320">
        <v>11929500</v>
      </c>
      <c r="O94" s="321">
        <v>4.2948003409612481E-2</v>
      </c>
    </row>
    <row r="95" spans="1:15" ht="15">
      <c r="A95" s="278">
        <v>85</v>
      </c>
      <c r="B95" s="411" t="s">
        <v>53</v>
      </c>
      <c r="C95" s="278" t="s">
        <v>138</v>
      </c>
      <c r="D95" s="317">
        <v>808.6</v>
      </c>
      <c r="E95" s="317">
        <v>814.43333333333339</v>
      </c>
      <c r="F95" s="318">
        <v>797.71666666666681</v>
      </c>
      <c r="G95" s="318">
        <v>786.83333333333337</v>
      </c>
      <c r="H95" s="318">
        <v>770.11666666666679</v>
      </c>
      <c r="I95" s="318">
        <v>825.31666666666683</v>
      </c>
      <c r="J95" s="318">
        <v>842.03333333333353</v>
      </c>
      <c r="K95" s="318">
        <v>852.91666666666686</v>
      </c>
      <c r="L95" s="305">
        <v>831.15</v>
      </c>
      <c r="M95" s="305">
        <v>803.55</v>
      </c>
      <c r="N95" s="320">
        <v>10940300</v>
      </c>
      <c r="O95" s="321">
        <v>1.7181906931337455E-2</v>
      </c>
    </row>
    <row r="96" spans="1:15" ht="15">
      <c r="A96" s="278">
        <v>86</v>
      </c>
      <c r="B96" s="411" t="s">
        <v>45</v>
      </c>
      <c r="C96" s="278" t="s">
        <v>139</v>
      </c>
      <c r="D96" s="317">
        <v>339.9</v>
      </c>
      <c r="E96" s="317">
        <v>335.0333333333333</v>
      </c>
      <c r="F96" s="318">
        <v>325.36666666666662</v>
      </c>
      <c r="G96" s="318">
        <v>310.83333333333331</v>
      </c>
      <c r="H96" s="318">
        <v>301.16666666666663</v>
      </c>
      <c r="I96" s="318">
        <v>349.56666666666661</v>
      </c>
      <c r="J96" s="318">
        <v>359.23333333333335</v>
      </c>
      <c r="K96" s="318">
        <v>373.76666666666659</v>
      </c>
      <c r="L96" s="305">
        <v>344.7</v>
      </c>
      <c r="M96" s="305">
        <v>320.5</v>
      </c>
      <c r="N96" s="320">
        <v>15091000</v>
      </c>
      <c r="O96" s="321">
        <v>-8.8664127150926055E-3</v>
      </c>
    </row>
    <row r="97" spans="1:15" ht="15">
      <c r="A97" s="278">
        <v>87</v>
      </c>
      <c r="B97" s="411" t="s">
        <v>58</v>
      </c>
      <c r="C97" s="278" t="s">
        <v>140</v>
      </c>
      <c r="D97" s="317">
        <v>150.65</v>
      </c>
      <c r="E97" s="317">
        <v>149.83333333333334</v>
      </c>
      <c r="F97" s="318">
        <v>145.66666666666669</v>
      </c>
      <c r="G97" s="318">
        <v>140.68333333333334</v>
      </c>
      <c r="H97" s="318">
        <v>136.51666666666668</v>
      </c>
      <c r="I97" s="318">
        <v>154.81666666666669</v>
      </c>
      <c r="J97" s="318">
        <v>158.98333333333338</v>
      </c>
      <c r="K97" s="318">
        <v>163.9666666666667</v>
      </c>
      <c r="L97" s="305">
        <v>154</v>
      </c>
      <c r="M97" s="305">
        <v>144.85</v>
      </c>
      <c r="N97" s="320">
        <v>12006400</v>
      </c>
      <c r="O97" s="321">
        <v>7.0165430690245292E-2</v>
      </c>
    </row>
    <row r="98" spans="1:15" ht="15">
      <c r="A98" s="278">
        <v>88</v>
      </c>
      <c r="B98" s="411" t="s">
        <v>58</v>
      </c>
      <c r="C98" s="278" t="s">
        <v>141</v>
      </c>
      <c r="D98" s="317">
        <v>102.65</v>
      </c>
      <c r="E98" s="317">
        <v>101.40000000000002</v>
      </c>
      <c r="F98" s="318">
        <v>98.850000000000037</v>
      </c>
      <c r="G98" s="318">
        <v>95.050000000000011</v>
      </c>
      <c r="H98" s="318">
        <v>92.500000000000028</v>
      </c>
      <c r="I98" s="318">
        <v>105.20000000000005</v>
      </c>
      <c r="J98" s="318">
        <v>107.75000000000003</v>
      </c>
      <c r="K98" s="318">
        <v>111.55000000000005</v>
      </c>
      <c r="L98" s="305">
        <v>103.95</v>
      </c>
      <c r="M98" s="305">
        <v>97.6</v>
      </c>
      <c r="N98" s="320">
        <v>14262000</v>
      </c>
      <c r="O98" s="321">
        <v>6.0214094558429972E-2</v>
      </c>
    </row>
    <row r="99" spans="1:15" ht="15">
      <c r="A99" s="278">
        <v>89</v>
      </c>
      <c r="B99" s="411" t="s">
        <v>51</v>
      </c>
      <c r="C99" s="278" t="s">
        <v>142</v>
      </c>
      <c r="D99" s="317">
        <v>309.14999999999998</v>
      </c>
      <c r="E99" s="317">
        <v>304.8</v>
      </c>
      <c r="F99" s="318">
        <v>298.95000000000005</v>
      </c>
      <c r="G99" s="318">
        <v>288.75000000000006</v>
      </c>
      <c r="H99" s="318">
        <v>282.90000000000009</v>
      </c>
      <c r="I99" s="318">
        <v>315</v>
      </c>
      <c r="J99" s="318">
        <v>320.85000000000002</v>
      </c>
      <c r="K99" s="318">
        <v>331.04999999999995</v>
      </c>
      <c r="L99" s="305">
        <v>310.64999999999998</v>
      </c>
      <c r="M99" s="305">
        <v>294.60000000000002</v>
      </c>
      <c r="N99" s="320">
        <v>10883600</v>
      </c>
      <c r="O99" s="321">
        <v>2.7491408934707903E-2</v>
      </c>
    </row>
    <row r="100" spans="1:15" ht="15">
      <c r="A100" s="278">
        <v>90</v>
      </c>
      <c r="B100" s="411" t="s">
        <v>45</v>
      </c>
      <c r="C100" s="278" t="s">
        <v>143</v>
      </c>
      <c r="D100" s="317">
        <v>5182.3999999999996</v>
      </c>
      <c r="E100" s="317">
        <v>5139.9666666666662</v>
      </c>
      <c r="F100" s="318">
        <v>5025.9833333333327</v>
      </c>
      <c r="G100" s="318">
        <v>4869.5666666666666</v>
      </c>
      <c r="H100" s="318">
        <v>4755.583333333333</v>
      </c>
      <c r="I100" s="318">
        <v>5296.3833333333323</v>
      </c>
      <c r="J100" s="318">
        <v>5410.3666666666659</v>
      </c>
      <c r="K100" s="318">
        <v>5566.7833333333319</v>
      </c>
      <c r="L100" s="305">
        <v>5253.95</v>
      </c>
      <c r="M100" s="305">
        <v>4983.55</v>
      </c>
      <c r="N100" s="320">
        <v>2329100</v>
      </c>
      <c r="O100" s="321">
        <v>1.0894097222222222E-2</v>
      </c>
    </row>
    <row r="101" spans="1:15" ht="15">
      <c r="A101" s="278">
        <v>91</v>
      </c>
      <c r="B101" s="411" t="s">
        <v>51</v>
      </c>
      <c r="C101" s="278" t="s">
        <v>144</v>
      </c>
      <c r="D101" s="317">
        <v>542.9</v>
      </c>
      <c r="E101" s="317">
        <v>534.61666666666667</v>
      </c>
      <c r="F101" s="318">
        <v>523.7833333333333</v>
      </c>
      <c r="G101" s="318">
        <v>504.66666666666663</v>
      </c>
      <c r="H101" s="318">
        <v>493.83333333333326</v>
      </c>
      <c r="I101" s="318">
        <v>553.73333333333335</v>
      </c>
      <c r="J101" s="318">
        <v>564.56666666666661</v>
      </c>
      <c r="K101" s="318">
        <v>583.68333333333339</v>
      </c>
      <c r="L101" s="305">
        <v>545.45000000000005</v>
      </c>
      <c r="M101" s="305">
        <v>515.5</v>
      </c>
      <c r="N101" s="320">
        <v>11361250</v>
      </c>
      <c r="O101" s="321">
        <v>5.0994449583718779E-2</v>
      </c>
    </row>
    <row r="102" spans="1:15" ht="15">
      <c r="A102" s="278">
        <v>92</v>
      </c>
      <c r="B102" s="411" t="s">
        <v>58</v>
      </c>
      <c r="C102" s="278" t="s">
        <v>145</v>
      </c>
      <c r="D102" s="317">
        <v>435.05</v>
      </c>
      <c r="E102" s="317">
        <v>428.48333333333335</v>
      </c>
      <c r="F102" s="318">
        <v>418.56666666666672</v>
      </c>
      <c r="G102" s="318">
        <v>402.08333333333337</v>
      </c>
      <c r="H102" s="318">
        <v>392.16666666666674</v>
      </c>
      <c r="I102" s="318">
        <v>444.9666666666667</v>
      </c>
      <c r="J102" s="318">
        <v>454.88333333333333</v>
      </c>
      <c r="K102" s="318">
        <v>471.36666666666667</v>
      </c>
      <c r="L102" s="305">
        <v>438.4</v>
      </c>
      <c r="M102" s="305">
        <v>412</v>
      </c>
      <c r="N102" s="320">
        <v>912600</v>
      </c>
      <c r="O102" s="321">
        <v>0.12680577849117175</v>
      </c>
    </row>
    <row r="103" spans="1:15" ht="15">
      <c r="A103" s="278">
        <v>93</v>
      </c>
      <c r="B103" s="411" t="s">
        <v>74</v>
      </c>
      <c r="C103" s="278" t="s">
        <v>146</v>
      </c>
      <c r="D103" s="317">
        <v>934.45</v>
      </c>
      <c r="E103" s="317">
        <v>928.15</v>
      </c>
      <c r="F103" s="318">
        <v>910.3</v>
      </c>
      <c r="G103" s="318">
        <v>886.15</v>
      </c>
      <c r="H103" s="318">
        <v>868.3</v>
      </c>
      <c r="I103" s="318">
        <v>952.3</v>
      </c>
      <c r="J103" s="318">
        <v>970.15000000000009</v>
      </c>
      <c r="K103" s="318">
        <v>994.3</v>
      </c>
      <c r="L103" s="305">
        <v>946</v>
      </c>
      <c r="M103" s="305">
        <v>904</v>
      </c>
      <c r="N103" s="320">
        <v>1408200</v>
      </c>
      <c r="O103" s="321">
        <v>9.0283748925193471E-3</v>
      </c>
    </row>
    <row r="104" spans="1:15" ht="15">
      <c r="A104" s="278">
        <v>94</v>
      </c>
      <c r="B104" s="411" t="s">
        <v>108</v>
      </c>
      <c r="C104" s="278" t="s">
        <v>147</v>
      </c>
      <c r="D104" s="317">
        <v>727.05</v>
      </c>
      <c r="E104" s="317">
        <v>719.85</v>
      </c>
      <c r="F104" s="318">
        <v>709.7</v>
      </c>
      <c r="G104" s="318">
        <v>692.35</v>
      </c>
      <c r="H104" s="318">
        <v>682.2</v>
      </c>
      <c r="I104" s="318">
        <v>737.2</v>
      </c>
      <c r="J104" s="318">
        <v>747.34999999999991</v>
      </c>
      <c r="K104" s="318">
        <v>764.7</v>
      </c>
      <c r="L104" s="305">
        <v>730</v>
      </c>
      <c r="M104" s="305">
        <v>702.5</v>
      </c>
      <c r="N104" s="320">
        <v>1182400</v>
      </c>
      <c r="O104" s="321">
        <v>6.7919075144508664E-2</v>
      </c>
    </row>
    <row r="105" spans="1:15" ht="15">
      <c r="A105" s="278">
        <v>95</v>
      </c>
      <c r="B105" s="411" t="s">
        <v>45</v>
      </c>
      <c r="C105" s="278" t="s">
        <v>148</v>
      </c>
      <c r="D105" s="317">
        <v>73.45</v>
      </c>
      <c r="E105" s="317">
        <v>73.216666666666669</v>
      </c>
      <c r="F105" s="318">
        <v>71.483333333333334</v>
      </c>
      <c r="G105" s="318">
        <v>69.516666666666666</v>
      </c>
      <c r="H105" s="318">
        <v>67.783333333333331</v>
      </c>
      <c r="I105" s="318">
        <v>75.183333333333337</v>
      </c>
      <c r="J105" s="318">
        <v>76.916666666666686</v>
      </c>
      <c r="K105" s="318">
        <v>78.88333333333334</v>
      </c>
      <c r="L105" s="305">
        <v>74.95</v>
      </c>
      <c r="M105" s="305">
        <v>71.25</v>
      </c>
      <c r="N105" s="320">
        <v>24270000</v>
      </c>
      <c r="O105" s="321">
        <v>4.9740484429065743E-2</v>
      </c>
    </row>
    <row r="106" spans="1:15" ht="15">
      <c r="A106" s="278">
        <v>96</v>
      </c>
      <c r="B106" s="411" t="s">
        <v>45</v>
      </c>
      <c r="C106" s="278" t="s">
        <v>149</v>
      </c>
      <c r="D106" s="317">
        <v>58434.7</v>
      </c>
      <c r="E106" s="317">
        <v>58579.916666666664</v>
      </c>
      <c r="F106" s="318">
        <v>57665.333333333328</v>
      </c>
      <c r="G106" s="318">
        <v>56895.966666666667</v>
      </c>
      <c r="H106" s="318">
        <v>55981.383333333331</v>
      </c>
      <c r="I106" s="318">
        <v>59349.283333333326</v>
      </c>
      <c r="J106" s="318">
        <v>60263.866666666654</v>
      </c>
      <c r="K106" s="318">
        <v>61033.233333333323</v>
      </c>
      <c r="L106" s="305">
        <v>59494.5</v>
      </c>
      <c r="M106" s="305">
        <v>57810.55</v>
      </c>
      <c r="N106" s="320">
        <v>18540</v>
      </c>
      <c r="O106" s="321">
        <v>3.3444816053511704E-2</v>
      </c>
    </row>
    <row r="107" spans="1:15" ht="15">
      <c r="A107" s="278">
        <v>97</v>
      </c>
      <c r="B107" s="411" t="s">
        <v>58</v>
      </c>
      <c r="C107" s="278" t="s">
        <v>150</v>
      </c>
      <c r="D107" s="317">
        <v>759</v>
      </c>
      <c r="E107" s="317">
        <v>747.15</v>
      </c>
      <c r="F107" s="318">
        <v>729.3</v>
      </c>
      <c r="G107" s="318">
        <v>699.6</v>
      </c>
      <c r="H107" s="318">
        <v>681.75</v>
      </c>
      <c r="I107" s="318">
        <v>776.84999999999991</v>
      </c>
      <c r="J107" s="318">
        <v>794.7</v>
      </c>
      <c r="K107" s="318">
        <v>824.39999999999986</v>
      </c>
      <c r="L107" s="305">
        <v>765</v>
      </c>
      <c r="M107" s="305">
        <v>717.45</v>
      </c>
      <c r="N107" s="320">
        <v>1984500</v>
      </c>
      <c r="O107" s="321">
        <v>0.12118644067796611</v>
      </c>
    </row>
    <row r="108" spans="1:15" ht="15">
      <c r="A108" s="278">
        <v>98</v>
      </c>
      <c r="B108" s="411" t="s">
        <v>114</v>
      </c>
      <c r="C108" s="278" t="s">
        <v>151</v>
      </c>
      <c r="D108" s="317">
        <v>33.549999999999997</v>
      </c>
      <c r="E108" s="317">
        <v>32.93333333333333</v>
      </c>
      <c r="F108" s="318">
        <v>32.11666666666666</v>
      </c>
      <c r="G108" s="318">
        <v>30.68333333333333</v>
      </c>
      <c r="H108" s="318">
        <v>29.86666666666666</v>
      </c>
      <c r="I108" s="318">
        <v>34.36666666666666</v>
      </c>
      <c r="J108" s="318">
        <v>35.183333333333337</v>
      </c>
      <c r="K108" s="318">
        <v>36.61666666666666</v>
      </c>
      <c r="L108" s="305">
        <v>33.75</v>
      </c>
      <c r="M108" s="305">
        <v>31.5</v>
      </c>
      <c r="N108" s="320">
        <v>24546600</v>
      </c>
      <c r="O108" s="321">
        <v>4.5862412761714856E-2</v>
      </c>
    </row>
    <row r="109" spans="1:15" ht="15">
      <c r="A109" s="278">
        <v>99</v>
      </c>
      <c r="B109" s="411" t="s">
        <v>40</v>
      </c>
      <c r="C109" s="278" t="s">
        <v>262</v>
      </c>
      <c r="D109" s="317">
        <v>2503.65</v>
      </c>
      <c r="E109" s="317">
        <v>2466.1833333333338</v>
      </c>
      <c r="F109" s="318">
        <v>2418.5666666666675</v>
      </c>
      <c r="G109" s="318">
        <v>2333.4833333333336</v>
      </c>
      <c r="H109" s="318">
        <v>2285.8666666666672</v>
      </c>
      <c r="I109" s="318">
        <v>2551.2666666666678</v>
      </c>
      <c r="J109" s="318">
        <v>2598.8833333333337</v>
      </c>
      <c r="K109" s="318">
        <v>2683.9666666666681</v>
      </c>
      <c r="L109" s="305">
        <v>2513.8000000000002</v>
      </c>
      <c r="M109" s="305">
        <v>2381.1</v>
      </c>
      <c r="N109" s="320">
        <v>698200</v>
      </c>
      <c r="O109" s="321">
        <v>1.0419681620839363E-2</v>
      </c>
    </row>
    <row r="110" spans="1:15" ht="15">
      <c r="A110" s="278">
        <v>100</v>
      </c>
      <c r="B110" s="411" t="s">
        <v>103</v>
      </c>
      <c r="C110" s="278" t="s">
        <v>153</v>
      </c>
      <c r="D110" s="317">
        <v>26.8</v>
      </c>
      <c r="E110" s="317">
        <v>26.083333333333332</v>
      </c>
      <c r="F110" s="318">
        <v>25.216666666666665</v>
      </c>
      <c r="G110" s="318">
        <v>23.633333333333333</v>
      </c>
      <c r="H110" s="318">
        <v>22.766666666666666</v>
      </c>
      <c r="I110" s="318">
        <v>27.666666666666664</v>
      </c>
      <c r="J110" s="318">
        <v>28.533333333333331</v>
      </c>
      <c r="K110" s="318">
        <v>30.116666666666664</v>
      </c>
      <c r="L110" s="305">
        <v>26.95</v>
      </c>
      <c r="M110" s="305">
        <v>24.5</v>
      </c>
      <c r="N110" s="320">
        <v>18666000</v>
      </c>
      <c r="O110" s="321">
        <v>0.10613333333333333</v>
      </c>
    </row>
    <row r="111" spans="1:15" ht="15">
      <c r="A111" s="278">
        <v>101</v>
      </c>
      <c r="B111" s="411" t="s">
        <v>51</v>
      </c>
      <c r="C111" s="278" t="s">
        <v>154</v>
      </c>
      <c r="D111" s="317">
        <v>17618.099999999999</v>
      </c>
      <c r="E111" s="317">
        <v>17374.916666666668</v>
      </c>
      <c r="F111" s="318">
        <v>17069.833333333336</v>
      </c>
      <c r="G111" s="318">
        <v>16521.566666666669</v>
      </c>
      <c r="H111" s="318">
        <v>16216.483333333337</v>
      </c>
      <c r="I111" s="318">
        <v>17923.183333333334</v>
      </c>
      <c r="J111" s="318">
        <v>18228.26666666667</v>
      </c>
      <c r="K111" s="318">
        <v>18776.533333333333</v>
      </c>
      <c r="L111" s="305">
        <v>17680</v>
      </c>
      <c r="M111" s="305">
        <v>16826.650000000001</v>
      </c>
      <c r="N111" s="320">
        <v>340550</v>
      </c>
      <c r="O111" s="321">
        <v>3.831982313927782E-3</v>
      </c>
    </row>
    <row r="112" spans="1:15" ht="15">
      <c r="A112" s="278">
        <v>102</v>
      </c>
      <c r="B112" s="411" t="s">
        <v>108</v>
      </c>
      <c r="C112" s="278" t="s">
        <v>155</v>
      </c>
      <c r="D112" s="317">
        <v>1076.25</v>
      </c>
      <c r="E112" s="317">
        <v>1060.0666666666668</v>
      </c>
      <c r="F112" s="318">
        <v>1028.5833333333337</v>
      </c>
      <c r="G112" s="318">
        <v>980.91666666666686</v>
      </c>
      <c r="H112" s="318">
        <v>949.43333333333374</v>
      </c>
      <c r="I112" s="318">
        <v>1107.7333333333336</v>
      </c>
      <c r="J112" s="318">
        <v>1139.2166666666667</v>
      </c>
      <c r="K112" s="318">
        <v>1186.8833333333337</v>
      </c>
      <c r="L112" s="305">
        <v>1091.55</v>
      </c>
      <c r="M112" s="305">
        <v>1012.4</v>
      </c>
      <c r="N112" s="320">
        <v>370125</v>
      </c>
      <c r="O112" s="321">
        <v>-1.0030090270812437E-2</v>
      </c>
    </row>
    <row r="113" spans="1:15" ht="15">
      <c r="A113" s="278">
        <v>103</v>
      </c>
      <c r="B113" s="411" t="s">
        <v>114</v>
      </c>
      <c r="C113" s="278" t="s">
        <v>156</v>
      </c>
      <c r="D113" s="317">
        <v>74.849999999999994</v>
      </c>
      <c r="E113" s="317">
        <v>74.016666666666666</v>
      </c>
      <c r="F113" s="318">
        <v>72.833333333333329</v>
      </c>
      <c r="G113" s="318">
        <v>70.816666666666663</v>
      </c>
      <c r="H113" s="318">
        <v>69.633333333333326</v>
      </c>
      <c r="I113" s="318">
        <v>76.033333333333331</v>
      </c>
      <c r="J113" s="318">
        <v>77.216666666666669</v>
      </c>
      <c r="K113" s="318">
        <v>79.233333333333334</v>
      </c>
      <c r="L113" s="305">
        <v>75.2</v>
      </c>
      <c r="M113" s="305">
        <v>72</v>
      </c>
      <c r="N113" s="320">
        <v>25194000</v>
      </c>
      <c r="O113" s="321">
        <v>1.4986705342035292E-2</v>
      </c>
    </row>
    <row r="114" spans="1:15" ht="15">
      <c r="A114" s="278">
        <v>104</v>
      </c>
      <c r="B114" s="411" t="s">
        <v>43</v>
      </c>
      <c r="C114" s="278" t="s">
        <v>157</v>
      </c>
      <c r="D114" s="317">
        <v>97.7</v>
      </c>
      <c r="E114" s="317">
        <v>96.966666666666654</v>
      </c>
      <c r="F114" s="318">
        <v>95.483333333333306</v>
      </c>
      <c r="G114" s="318">
        <v>93.266666666666652</v>
      </c>
      <c r="H114" s="318">
        <v>91.783333333333303</v>
      </c>
      <c r="I114" s="318">
        <v>99.183333333333309</v>
      </c>
      <c r="J114" s="318">
        <v>100.66666666666666</v>
      </c>
      <c r="K114" s="318">
        <v>102.88333333333331</v>
      </c>
      <c r="L114" s="305">
        <v>98.45</v>
      </c>
      <c r="M114" s="305">
        <v>94.75</v>
      </c>
      <c r="N114" s="320">
        <v>41304000</v>
      </c>
      <c r="O114" s="321">
        <v>4.5057080398348312E-2</v>
      </c>
    </row>
    <row r="115" spans="1:15" ht="15">
      <c r="A115" s="278">
        <v>105</v>
      </c>
      <c r="B115" s="411" t="s">
        <v>74</v>
      </c>
      <c r="C115" s="278" t="s">
        <v>158</v>
      </c>
      <c r="D115" s="317">
        <v>86.3</v>
      </c>
      <c r="E115" s="317">
        <v>82.61666666666666</v>
      </c>
      <c r="F115" s="318">
        <v>78.083333333333314</v>
      </c>
      <c r="G115" s="318">
        <v>69.86666666666666</v>
      </c>
      <c r="H115" s="318">
        <v>65.333333333333314</v>
      </c>
      <c r="I115" s="318">
        <v>90.833333333333314</v>
      </c>
      <c r="J115" s="318">
        <v>95.366666666666646</v>
      </c>
      <c r="K115" s="318">
        <v>103.58333333333331</v>
      </c>
      <c r="L115" s="305">
        <v>87.15</v>
      </c>
      <c r="M115" s="305">
        <v>74.400000000000006</v>
      </c>
      <c r="N115" s="320">
        <v>5401011</v>
      </c>
      <c r="O115" s="321">
        <v>5.1621442753143613E-2</v>
      </c>
    </row>
    <row r="116" spans="1:15" ht="15">
      <c r="A116" s="278">
        <v>106</v>
      </c>
      <c r="B116" s="411" t="s">
        <v>74</v>
      </c>
      <c r="C116" s="278" t="s">
        <v>159</v>
      </c>
      <c r="D116" s="317">
        <v>65.599999999999994</v>
      </c>
      <c r="E116" s="317">
        <v>64.13333333333334</v>
      </c>
      <c r="F116" s="318">
        <v>62.116666666666674</v>
      </c>
      <c r="G116" s="318">
        <v>58.633333333333333</v>
      </c>
      <c r="H116" s="318">
        <v>56.616666666666667</v>
      </c>
      <c r="I116" s="318">
        <v>67.616666666666674</v>
      </c>
      <c r="J116" s="318">
        <v>69.633333333333354</v>
      </c>
      <c r="K116" s="318">
        <v>73.116666666666688</v>
      </c>
      <c r="L116" s="305">
        <v>66.150000000000006</v>
      </c>
      <c r="M116" s="305">
        <v>60.65</v>
      </c>
      <c r="N116" s="320">
        <v>56247900</v>
      </c>
      <c r="O116" s="321">
        <v>5.3767570473922728E-2</v>
      </c>
    </row>
    <row r="117" spans="1:15" ht="15">
      <c r="A117" s="278">
        <v>107</v>
      </c>
      <c r="B117" s="411" t="s">
        <v>80</v>
      </c>
      <c r="C117" s="278" t="s">
        <v>160</v>
      </c>
      <c r="D117" s="317">
        <v>17531.650000000001</v>
      </c>
      <c r="E117" s="317">
        <v>17431.2</v>
      </c>
      <c r="F117" s="318">
        <v>17240.45</v>
      </c>
      <c r="G117" s="318">
        <v>16949.25</v>
      </c>
      <c r="H117" s="318">
        <v>16758.5</v>
      </c>
      <c r="I117" s="318">
        <v>17722.400000000001</v>
      </c>
      <c r="J117" s="318">
        <v>17913.150000000001</v>
      </c>
      <c r="K117" s="318">
        <v>18204.350000000002</v>
      </c>
      <c r="L117" s="305">
        <v>17621.95</v>
      </c>
      <c r="M117" s="305">
        <v>17140</v>
      </c>
      <c r="N117" s="320">
        <v>124275</v>
      </c>
      <c r="O117" s="321">
        <v>3.4315704481227291E-3</v>
      </c>
    </row>
    <row r="118" spans="1:15" ht="15">
      <c r="A118" s="278">
        <v>108</v>
      </c>
      <c r="B118" s="411" t="s">
        <v>53</v>
      </c>
      <c r="C118" s="278" t="s">
        <v>161</v>
      </c>
      <c r="D118" s="317">
        <v>842.75</v>
      </c>
      <c r="E118" s="317">
        <v>832.41666666666663</v>
      </c>
      <c r="F118" s="318">
        <v>816.43333333333328</v>
      </c>
      <c r="G118" s="318">
        <v>790.11666666666667</v>
      </c>
      <c r="H118" s="318">
        <v>774.13333333333333</v>
      </c>
      <c r="I118" s="318">
        <v>858.73333333333323</v>
      </c>
      <c r="J118" s="318">
        <v>874.71666666666658</v>
      </c>
      <c r="K118" s="318">
        <v>901.03333333333319</v>
      </c>
      <c r="L118" s="305">
        <v>848.4</v>
      </c>
      <c r="M118" s="305">
        <v>806.1</v>
      </c>
      <c r="N118" s="320">
        <v>3178374</v>
      </c>
      <c r="O118" s="321">
        <v>-2.1778411792677126E-2</v>
      </c>
    </row>
    <row r="119" spans="1:15" ht="15">
      <c r="A119" s="278">
        <v>109</v>
      </c>
      <c r="B119" s="411" t="s">
        <v>74</v>
      </c>
      <c r="C119" s="278" t="s">
        <v>162</v>
      </c>
      <c r="D119" s="317">
        <v>222.7</v>
      </c>
      <c r="E119" s="317">
        <v>221.6</v>
      </c>
      <c r="F119" s="318">
        <v>213.7</v>
      </c>
      <c r="G119" s="318">
        <v>204.7</v>
      </c>
      <c r="H119" s="318">
        <v>196.79999999999998</v>
      </c>
      <c r="I119" s="318">
        <v>230.6</v>
      </c>
      <c r="J119" s="318">
        <v>238.50000000000003</v>
      </c>
      <c r="K119" s="318">
        <v>247.5</v>
      </c>
      <c r="L119" s="305">
        <v>229.5</v>
      </c>
      <c r="M119" s="305">
        <v>212.6</v>
      </c>
      <c r="N119" s="320">
        <v>11529000</v>
      </c>
      <c r="O119" s="321">
        <v>9.7372929754426046E-2</v>
      </c>
    </row>
    <row r="120" spans="1:15" ht="15">
      <c r="A120" s="278">
        <v>110</v>
      </c>
      <c r="B120" s="411" t="s">
        <v>58</v>
      </c>
      <c r="C120" s="278" t="s">
        <v>163</v>
      </c>
      <c r="D120" s="317">
        <v>87.35</v>
      </c>
      <c r="E120" s="317">
        <v>86.8</v>
      </c>
      <c r="F120" s="318">
        <v>85.85</v>
      </c>
      <c r="G120" s="318">
        <v>84.35</v>
      </c>
      <c r="H120" s="318">
        <v>83.399999999999991</v>
      </c>
      <c r="I120" s="318">
        <v>88.3</v>
      </c>
      <c r="J120" s="318">
        <v>89.250000000000014</v>
      </c>
      <c r="K120" s="318">
        <v>90.75</v>
      </c>
      <c r="L120" s="305">
        <v>87.75</v>
      </c>
      <c r="M120" s="305">
        <v>85.3</v>
      </c>
      <c r="N120" s="320">
        <v>39704800</v>
      </c>
      <c r="O120" s="321">
        <v>3.6413659168150189E-2</v>
      </c>
    </row>
    <row r="121" spans="1:15" ht="15">
      <c r="A121" s="278">
        <v>111</v>
      </c>
      <c r="B121" s="411" t="s">
        <v>51</v>
      </c>
      <c r="C121" s="278" t="s">
        <v>164</v>
      </c>
      <c r="D121" s="317">
        <v>1534.9</v>
      </c>
      <c r="E121" s="317">
        <v>1512.2833333333335</v>
      </c>
      <c r="F121" s="318">
        <v>1482.616666666667</v>
      </c>
      <c r="G121" s="318">
        <v>1430.3333333333335</v>
      </c>
      <c r="H121" s="318">
        <v>1400.666666666667</v>
      </c>
      <c r="I121" s="318">
        <v>1564.5666666666671</v>
      </c>
      <c r="J121" s="318">
        <v>1594.2333333333336</v>
      </c>
      <c r="K121" s="318">
        <v>1646.5166666666671</v>
      </c>
      <c r="L121" s="305">
        <v>1541.95</v>
      </c>
      <c r="M121" s="305">
        <v>1460</v>
      </c>
      <c r="N121" s="320">
        <v>2426000</v>
      </c>
      <c r="O121" s="321">
        <v>4.885430177258971E-2</v>
      </c>
    </row>
    <row r="122" spans="1:15" ht="15">
      <c r="A122" s="278">
        <v>112</v>
      </c>
      <c r="B122" s="411" t="s">
        <v>55</v>
      </c>
      <c r="C122" s="278" t="s">
        <v>165</v>
      </c>
      <c r="D122" s="317">
        <v>31.25</v>
      </c>
      <c r="E122" s="317">
        <v>30.95</v>
      </c>
      <c r="F122" s="318">
        <v>30.5</v>
      </c>
      <c r="G122" s="318">
        <v>29.75</v>
      </c>
      <c r="H122" s="318">
        <v>29.3</v>
      </c>
      <c r="I122" s="318">
        <v>31.7</v>
      </c>
      <c r="J122" s="318">
        <v>32.149999999999991</v>
      </c>
      <c r="K122" s="318">
        <v>32.9</v>
      </c>
      <c r="L122" s="305">
        <v>31.4</v>
      </c>
      <c r="M122" s="305">
        <v>30.2</v>
      </c>
      <c r="N122" s="320">
        <v>49144300</v>
      </c>
      <c r="O122" s="321">
        <v>-2.5269541778975739E-3</v>
      </c>
    </row>
    <row r="123" spans="1:15" ht="15">
      <c r="A123" s="278">
        <v>113</v>
      </c>
      <c r="B123" s="411" t="s">
        <v>43</v>
      </c>
      <c r="C123" s="278" t="s">
        <v>166</v>
      </c>
      <c r="D123" s="317">
        <v>162.80000000000001</v>
      </c>
      <c r="E123" s="317">
        <v>161.06666666666669</v>
      </c>
      <c r="F123" s="318">
        <v>158.83333333333337</v>
      </c>
      <c r="G123" s="318">
        <v>154.86666666666667</v>
      </c>
      <c r="H123" s="318">
        <v>152.63333333333335</v>
      </c>
      <c r="I123" s="318">
        <v>165.03333333333339</v>
      </c>
      <c r="J123" s="318">
        <v>167.26666666666668</v>
      </c>
      <c r="K123" s="318">
        <v>171.23333333333341</v>
      </c>
      <c r="L123" s="305">
        <v>163.30000000000001</v>
      </c>
      <c r="M123" s="305">
        <v>157.1</v>
      </c>
      <c r="N123" s="320">
        <v>39664000</v>
      </c>
      <c r="O123" s="321">
        <v>5.0757656034756807E-2</v>
      </c>
    </row>
    <row r="124" spans="1:15" ht="15">
      <c r="A124" s="278">
        <v>114</v>
      </c>
      <c r="B124" s="411" t="s">
        <v>90</v>
      </c>
      <c r="C124" s="278" t="s">
        <v>167</v>
      </c>
      <c r="D124" s="317">
        <v>988</v>
      </c>
      <c r="E124" s="317">
        <v>985.18333333333339</v>
      </c>
      <c r="F124" s="318">
        <v>965.36666666666679</v>
      </c>
      <c r="G124" s="318">
        <v>942.73333333333335</v>
      </c>
      <c r="H124" s="318">
        <v>922.91666666666674</v>
      </c>
      <c r="I124" s="318">
        <v>1007.8166666666668</v>
      </c>
      <c r="J124" s="318">
        <v>1027.6333333333334</v>
      </c>
      <c r="K124" s="318">
        <v>1050.2666666666669</v>
      </c>
      <c r="L124" s="305">
        <v>1005</v>
      </c>
      <c r="M124" s="305">
        <v>962.55</v>
      </c>
      <c r="N124" s="320">
        <v>1461600</v>
      </c>
      <c r="O124" s="321">
        <v>-1.6684607104413347E-2</v>
      </c>
    </row>
    <row r="125" spans="1:15" ht="15">
      <c r="A125" s="278">
        <v>115</v>
      </c>
      <c r="B125" s="411" t="s">
        <v>38</v>
      </c>
      <c r="C125" s="278" t="s">
        <v>168</v>
      </c>
      <c r="D125" s="317">
        <v>561.15</v>
      </c>
      <c r="E125" s="317">
        <v>554.95000000000005</v>
      </c>
      <c r="F125" s="318">
        <v>546.40000000000009</v>
      </c>
      <c r="G125" s="318">
        <v>531.65000000000009</v>
      </c>
      <c r="H125" s="318">
        <v>523.10000000000014</v>
      </c>
      <c r="I125" s="318">
        <v>569.70000000000005</v>
      </c>
      <c r="J125" s="318">
        <v>578.25</v>
      </c>
      <c r="K125" s="318">
        <v>593</v>
      </c>
      <c r="L125" s="305">
        <v>563.5</v>
      </c>
      <c r="M125" s="305">
        <v>540.20000000000005</v>
      </c>
      <c r="N125" s="320">
        <v>693600</v>
      </c>
      <c r="O125" s="321">
        <v>4.9636803874092007E-2</v>
      </c>
    </row>
    <row r="126" spans="1:15" ht="15">
      <c r="A126" s="278">
        <v>116</v>
      </c>
      <c r="B126" s="411" t="s">
        <v>55</v>
      </c>
      <c r="C126" s="278" t="s">
        <v>169</v>
      </c>
      <c r="D126" s="317">
        <v>105.6</v>
      </c>
      <c r="E126" s="317">
        <v>105.63333333333333</v>
      </c>
      <c r="F126" s="318">
        <v>101.56666666666665</v>
      </c>
      <c r="G126" s="318">
        <v>97.533333333333317</v>
      </c>
      <c r="H126" s="318">
        <v>93.46666666666664</v>
      </c>
      <c r="I126" s="318">
        <v>109.66666666666666</v>
      </c>
      <c r="J126" s="318">
        <v>113.73333333333332</v>
      </c>
      <c r="K126" s="318">
        <v>117.76666666666667</v>
      </c>
      <c r="L126" s="305">
        <v>109.7</v>
      </c>
      <c r="M126" s="305">
        <v>101.6</v>
      </c>
      <c r="N126" s="320">
        <v>23509500</v>
      </c>
      <c r="O126" s="321">
        <v>0.10218002812939522</v>
      </c>
    </row>
    <row r="127" spans="1:15" ht="15">
      <c r="A127" s="278">
        <v>117</v>
      </c>
      <c r="B127" s="411" t="s">
        <v>43</v>
      </c>
      <c r="C127" s="278" t="s">
        <v>170</v>
      </c>
      <c r="D127" s="317">
        <v>90.6</v>
      </c>
      <c r="E127" s="317">
        <v>90.216666666666654</v>
      </c>
      <c r="F127" s="318">
        <v>89.383333333333312</v>
      </c>
      <c r="G127" s="318">
        <v>88.166666666666657</v>
      </c>
      <c r="H127" s="318">
        <v>87.333333333333314</v>
      </c>
      <c r="I127" s="318">
        <v>91.433333333333309</v>
      </c>
      <c r="J127" s="318">
        <v>92.266666666666652</v>
      </c>
      <c r="K127" s="318">
        <v>93.483333333333306</v>
      </c>
      <c r="L127" s="305">
        <v>91.05</v>
      </c>
      <c r="M127" s="305">
        <v>89</v>
      </c>
      <c r="N127" s="320">
        <v>24348000</v>
      </c>
      <c r="O127" s="321">
        <v>4.9663735126745989E-2</v>
      </c>
    </row>
    <row r="128" spans="1:15" ht="15">
      <c r="A128" s="278">
        <v>118</v>
      </c>
      <c r="B128" s="411" t="s">
        <v>74</v>
      </c>
      <c r="C128" s="278" t="s">
        <v>171</v>
      </c>
      <c r="D128" s="317">
        <v>1362.25</v>
      </c>
      <c r="E128" s="317">
        <v>1347.2</v>
      </c>
      <c r="F128" s="318">
        <v>1312.7</v>
      </c>
      <c r="G128" s="318">
        <v>1263.1500000000001</v>
      </c>
      <c r="H128" s="318">
        <v>1228.6500000000001</v>
      </c>
      <c r="I128" s="318">
        <v>1396.75</v>
      </c>
      <c r="J128" s="318">
        <v>1431.25</v>
      </c>
      <c r="K128" s="318">
        <v>1480.8</v>
      </c>
      <c r="L128" s="305">
        <v>1381.7</v>
      </c>
      <c r="M128" s="305">
        <v>1297.6500000000001</v>
      </c>
      <c r="N128" s="320">
        <v>45053000</v>
      </c>
      <c r="O128" s="321">
        <v>-9.8894578379447508E-3</v>
      </c>
    </row>
    <row r="129" spans="1:15" ht="15">
      <c r="A129" s="278">
        <v>119</v>
      </c>
      <c r="B129" s="411" t="s">
        <v>114</v>
      </c>
      <c r="C129" s="278" t="s">
        <v>172</v>
      </c>
      <c r="D129" s="317">
        <v>26.2</v>
      </c>
      <c r="E129" s="317">
        <v>25.716666666666669</v>
      </c>
      <c r="F129" s="318">
        <v>25.083333333333336</v>
      </c>
      <c r="G129" s="318">
        <v>23.966666666666669</v>
      </c>
      <c r="H129" s="318">
        <v>23.333333333333336</v>
      </c>
      <c r="I129" s="318">
        <v>26.833333333333336</v>
      </c>
      <c r="J129" s="318">
        <v>27.466666666666669</v>
      </c>
      <c r="K129" s="318">
        <v>28.583333333333336</v>
      </c>
      <c r="L129" s="305">
        <v>26.35</v>
      </c>
      <c r="M129" s="305">
        <v>24.6</v>
      </c>
      <c r="N129" s="320">
        <v>49439300</v>
      </c>
      <c r="O129" s="321">
        <v>2.273465410847678E-2</v>
      </c>
    </row>
    <row r="130" spans="1:15" ht="15">
      <c r="A130" s="278">
        <v>120</v>
      </c>
      <c r="B130" s="411" t="s">
        <v>55</v>
      </c>
      <c r="C130" s="278" t="s">
        <v>173</v>
      </c>
      <c r="D130" s="317">
        <v>188.6</v>
      </c>
      <c r="E130" s="317">
        <v>186.56666666666669</v>
      </c>
      <c r="F130" s="318">
        <v>183.33333333333337</v>
      </c>
      <c r="G130" s="318">
        <v>178.06666666666669</v>
      </c>
      <c r="H130" s="318">
        <v>174.83333333333337</v>
      </c>
      <c r="I130" s="318">
        <v>191.83333333333337</v>
      </c>
      <c r="J130" s="318">
        <v>195.06666666666666</v>
      </c>
      <c r="K130" s="318">
        <v>200.33333333333337</v>
      </c>
      <c r="L130" s="305">
        <v>189.8</v>
      </c>
      <c r="M130" s="305">
        <v>181.3</v>
      </c>
      <c r="N130" s="320">
        <v>87678000</v>
      </c>
      <c r="O130" s="321">
        <v>-2.0445099879340393E-2</v>
      </c>
    </row>
    <row r="131" spans="1:15" ht="15">
      <c r="A131" s="278">
        <v>121</v>
      </c>
      <c r="B131" s="411" t="s">
        <v>38</v>
      </c>
      <c r="C131" s="278" t="s">
        <v>174</v>
      </c>
      <c r="D131" s="317">
        <v>19172.25</v>
      </c>
      <c r="E131" s="317">
        <v>19108.2</v>
      </c>
      <c r="F131" s="318">
        <v>18674.050000000003</v>
      </c>
      <c r="G131" s="318">
        <v>18175.850000000002</v>
      </c>
      <c r="H131" s="318">
        <v>17741.700000000004</v>
      </c>
      <c r="I131" s="318">
        <v>19606.400000000001</v>
      </c>
      <c r="J131" s="318">
        <v>20040.550000000003</v>
      </c>
      <c r="K131" s="318">
        <v>20538.75</v>
      </c>
      <c r="L131" s="305">
        <v>19542.349999999999</v>
      </c>
      <c r="M131" s="305">
        <v>18610</v>
      </c>
      <c r="N131" s="320">
        <v>148550</v>
      </c>
      <c r="O131" s="321">
        <v>7.4601559850796884E-3</v>
      </c>
    </row>
    <row r="132" spans="1:15" ht="15">
      <c r="A132" s="278">
        <v>122</v>
      </c>
      <c r="B132" s="411" t="s">
        <v>65</v>
      </c>
      <c r="C132" s="278" t="s">
        <v>175</v>
      </c>
      <c r="D132" s="317">
        <v>1134.8</v>
      </c>
      <c r="E132" s="317">
        <v>1136.3</v>
      </c>
      <c r="F132" s="318">
        <v>1109</v>
      </c>
      <c r="G132" s="318">
        <v>1083.2</v>
      </c>
      <c r="H132" s="318">
        <v>1055.9000000000001</v>
      </c>
      <c r="I132" s="318">
        <v>1162.0999999999999</v>
      </c>
      <c r="J132" s="318">
        <v>1189.3999999999996</v>
      </c>
      <c r="K132" s="318">
        <v>1215.1999999999998</v>
      </c>
      <c r="L132" s="305">
        <v>1163.5999999999999</v>
      </c>
      <c r="M132" s="305">
        <v>1110.5</v>
      </c>
      <c r="N132" s="320">
        <v>1384350</v>
      </c>
      <c r="O132" s="321">
        <v>7.151979565772669E-2</v>
      </c>
    </row>
    <row r="133" spans="1:15" ht="15">
      <c r="A133" s="278">
        <v>123</v>
      </c>
      <c r="B133" s="411" t="s">
        <v>80</v>
      </c>
      <c r="C133" s="278" t="s">
        <v>176</v>
      </c>
      <c r="D133" s="317">
        <v>3444.55</v>
      </c>
      <c r="E133" s="317">
        <v>3403.4500000000003</v>
      </c>
      <c r="F133" s="318">
        <v>3341.1000000000004</v>
      </c>
      <c r="G133" s="318">
        <v>3237.65</v>
      </c>
      <c r="H133" s="318">
        <v>3175.3</v>
      </c>
      <c r="I133" s="318">
        <v>3506.9000000000005</v>
      </c>
      <c r="J133" s="318">
        <v>3569.25</v>
      </c>
      <c r="K133" s="318">
        <v>3672.7000000000007</v>
      </c>
      <c r="L133" s="305">
        <v>3465.8</v>
      </c>
      <c r="M133" s="305">
        <v>3300</v>
      </c>
      <c r="N133" s="320">
        <v>522750</v>
      </c>
      <c r="O133" s="321">
        <v>-2.5174825174825177E-2</v>
      </c>
    </row>
    <row r="134" spans="1:15" ht="15">
      <c r="A134" s="278">
        <v>124</v>
      </c>
      <c r="B134" s="411" t="s">
        <v>58</v>
      </c>
      <c r="C134" s="278" t="s">
        <v>177</v>
      </c>
      <c r="D134" s="317">
        <v>608.75</v>
      </c>
      <c r="E134" s="317">
        <v>599.18333333333339</v>
      </c>
      <c r="F134" s="318">
        <v>575.21666666666681</v>
      </c>
      <c r="G134" s="318">
        <v>541.68333333333339</v>
      </c>
      <c r="H134" s="318">
        <v>517.71666666666681</v>
      </c>
      <c r="I134" s="318">
        <v>632.71666666666681</v>
      </c>
      <c r="J134" s="318">
        <v>656.68333333333351</v>
      </c>
      <c r="K134" s="318">
        <v>690.21666666666681</v>
      </c>
      <c r="L134" s="305">
        <v>623.15</v>
      </c>
      <c r="M134" s="305">
        <v>565.65</v>
      </c>
      <c r="N134" s="320">
        <v>2602200</v>
      </c>
      <c r="O134" s="321">
        <v>-7.3243305104142824E-3</v>
      </c>
    </row>
    <row r="135" spans="1:15" ht="15">
      <c r="A135" s="278">
        <v>125</v>
      </c>
      <c r="B135" s="411" t="s">
        <v>53</v>
      </c>
      <c r="C135" s="278" t="s">
        <v>179</v>
      </c>
      <c r="D135" s="317">
        <v>473.65</v>
      </c>
      <c r="E135" s="317">
        <v>474.5333333333333</v>
      </c>
      <c r="F135" s="318">
        <v>466.71666666666658</v>
      </c>
      <c r="G135" s="318">
        <v>459.7833333333333</v>
      </c>
      <c r="H135" s="318">
        <v>451.96666666666658</v>
      </c>
      <c r="I135" s="318">
        <v>481.46666666666658</v>
      </c>
      <c r="J135" s="318">
        <v>489.2833333333333</v>
      </c>
      <c r="K135" s="318">
        <v>496.21666666666658</v>
      </c>
      <c r="L135" s="305">
        <v>482.35</v>
      </c>
      <c r="M135" s="305">
        <v>467.6</v>
      </c>
      <c r="N135" s="320">
        <v>46492500</v>
      </c>
      <c r="O135" s="321">
        <v>-5.0025413980364355E-3</v>
      </c>
    </row>
    <row r="136" spans="1:15" ht="15">
      <c r="A136" s="278">
        <v>126</v>
      </c>
      <c r="B136" s="411" t="s">
        <v>90</v>
      </c>
      <c r="C136" s="278" t="s">
        <v>180</v>
      </c>
      <c r="D136" s="317">
        <v>376.6</v>
      </c>
      <c r="E136" s="317">
        <v>370</v>
      </c>
      <c r="F136" s="318">
        <v>360.8</v>
      </c>
      <c r="G136" s="318">
        <v>345</v>
      </c>
      <c r="H136" s="318">
        <v>335.8</v>
      </c>
      <c r="I136" s="318">
        <v>385.8</v>
      </c>
      <c r="J136" s="318">
        <v>395.00000000000006</v>
      </c>
      <c r="K136" s="318">
        <v>410.8</v>
      </c>
      <c r="L136" s="305">
        <v>379.2</v>
      </c>
      <c r="M136" s="305">
        <v>354.2</v>
      </c>
      <c r="N136" s="320">
        <v>3820800</v>
      </c>
      <c r="O136" s="321">
        <v>3.8148027388327357E-2</v>
      </c>
    </row>
    <row r="137" spans="1:15" ht="15">
      <c r="A137" s="278">
        <v>127</v>
      </c>
      <c r="B137" s="411" t="s">
        <v>181</v>
      </c>
      <c r="C137" s="278" t="s">
        <v>182</v>
      </c>
      <c r="D137" s="317">
        <v>250.95</v>
      </c>
      <c r="E137" s="317">
        <v>248.58333333333334</v>
      </c>
      <c r="F137" s="318">
        <v>244.76666666666668</v>
      </c>
      <c r="G137" s="318">
        <v>238.58333333333334</v>
      </c>
      <c r="H137" s="318">
        <v>234.76666666666668</v>
      </c>
      <c r="I137" s="318">
        <v>254.76666666666668</v>
      </c>
      <c r="J137" s="318">
        <v>258.58333333333337</v>
      </c>
      <c r="K137" s="318">
        <v>264.76666666666665</v>
      </c>
      <c r="L137" s="305">
        <v>252.4</v>
      </c>
      <c r="M137" s="305">
        <v>242.4</v>
      </c>
      <c r="N137" s="320">
        <v>1243800</v>
      </c>
      <c r="O137" s="321">
        <v>-8.60832137733142E-3</v>
      </c>
    </row>
    <row r="138" spans="1:15" ht="15">
      <c r="A138" s="278">
        <v>128</v>
      </c>
      <c r="B138" s="411" t="s">
        <v>40</v>
      </c>
      <c r="C138" s="278" t="s">
        <v>3467</v>
      </c>
      <c r="D138" s="317">
        <v>330.8</v>
      </c>
      <c r="E138" s="317">
        <v>325.66666666666669</v>
      </c>
      <c r="F138" s="318">
        <v>316.58333333333337</v>
      </c>
      <c r="G138" s="318">
        <v>302.36666666666667</v>
      </c>
      <c r="H138" s="318">
        <v>293.28333333333336</v>
      </c>
      <c r="I138" s="318">
        <v>339.88333333333338</v>
      </c>
      <c r="J138" s="318">
        <v>348.96666666666675</v>
      </c>
      <c r="K138" s="318">
        <v>363.18333333333339</v>
      </c>
      <c r="L138" s="305">
        <v>334.75</v>
      </c>
      <c r="M138" s="305">
        <v>311.45</v>
      </c>
      <c r="N138" s="320">
        <v>8078400</v>
      </c>
      <c r="O138" s="321">
        <v>6.2877442273534631E-2</v>
      </c>
    </row>
    <row r="139" spans="1:15" ht="15">
      <c r="A139" s="278">
        <v>129</v>
      </c>
      <c r="B139" s="411" t="s">
        <v>45</v>
      </c>
      <c r="C139" s="278" t="s">
        <v>184</v>
      </c>
      <c r="D139" s="317">
        <v>76.099999999999994</v>
      </c>
      <c r="E139" s="317">
        <v>75.099999999999994</v>
      </c>
      <c r="F139" s="318">
        <v>73.399999999999991</v>
      </c>
      <c r="G139" s="318">
        <v>70.7</v>
      </c>
      <c r="H139" s="318">
        <v>69</v>
      </c>
      <c r="I139" s="318">
        <v>77.799999999999983</v>
      </c>
      <c r="J139" s="318">
        <v>79.499999999999972</v>
      </c>
      <c r="K139" s="318">
        <v>82.199999999999974</v>
      </c>
      <c r="L139" s="305">
        <v>76.8</v>
      </c>
      <c r="M139" s="305">
        <v>72.400000000000006</v>
      </c>
      <c r="N139" s="320">
        <v>59911900</v>
      </c>
      <c r="O139" s="321">
        <v>3.1997629805199615E-2</v>
      </c>
    </row>
    <row r="140" spans="1:15" ht="15">
      <c r="A140" s="278">
        <v>130</v>
      </c>
      <c r="B140" s="411" t="s">
        <v>43</v>
      </c>
      <c r="C140" s="278" t="s">
        <v>186</v>
      </c>
      <c r="D140" s="317">
        <v>32.4</v>
      </c>
      <c r="E140" s="317">
        <v>32.483333333333327</v>
      </c>
      <c r="F140" s="318">
        <v>31.566666666666656</v>
      </c>
      <c r="G140" s="318">
        <v>30.733333333333327</v>
      </c>
      <c r="H140" s="318">
        <v>29.816666666666656</v>
      </c>
      <c r="I140" s="318">
        <v>33.316666666666656</v>
      </c>
      <c r="J140" s="318">
        <v>34.233333333333327</v>
      </c>
      <c r="K140" s="318">
        <v>35.066666666666656</v>
      </c>
      <c r="L140" s="305">
        <v>33.4</v>
      </c>
      <c r="M140" s="305">
        <v>31.65</v>
      </c>
      <c r="N140" s="320">
        <v>49986000</v>
      </c>
      <c r="O140" s="321">
        <v>1.0553129548762736E-2</v>
      </c>
    </row>
    <row r="141" spans="1:15" ht="15">
      <c r="A141" s="278">
        <v>131</v>
      </c>
      <c r="B141" s="411" t="s">
        <v>114</v>
      </c>
      <c r="C141" s="278" t="s">
        <v>187</v>
      </c>
      <c r="D141" s="317">
        <v>268.85000000000002</v>
      </c>
      <c r="E141" s="317">
        <v>265.66666666666669</v>
      </c>
      <c r="F141" s="318">
        <v>260.98333333333335</v>
      </c>
      <c r="G141" s="318">
        <v>253.11666666666667</v>
      </c>
      <c r="H141" s="318">
        <v>248.43333333333334</v>
      </c>
      <c r="I141" s="318">
        <v>273.53333333333336</v>
      </c>
      <c r="J141" s="318">
        <v>278.21666666666664</v>
      </c>
      <c r="K141" s="318">
        <v>286.08333333333337</v>
      </c>
      <c r="L141" s="305">
        <v>270.35000000000002</v>
      </c>
      <c r="M141" s="305">
        <v>257.8</v>
      </c>
      <c r="N141" s="320">
        <v>18195000</v>
      </c>
      <c r="O141" s="321">
        <v>5.0307385920858948E-2</v>
      </c>
    </row>
    <row r="142" spans="1:15" ht="15">
      <c r="A142" s="278">
        <v>132</v>
      </c>
      <c r="B142" s="411" t="s">
        <v>108</v>
      </c>
      <c r="C142" s="278" t="s">
        <v>188</v>
      </c>
      <c r="D142" s="317">
        <v>1768.2</v>
      </c>
      <c r="E142" s="317">
        <v>1759.7</v>
      </c>
      <c r="F142" s="318">
        <v>1729</v>
      </c>
      <c r="G142" s="318">
        <v>1689.8</v>
      </c>
      <c r="H142" s="318">
        <v>1659.1</v>
      </c>
      <c r="I142" s="318">
        <v>1798.9</v>
      </c>
      <c r="J142" s="318">
        <v>1829.6000000000004</v>
      </c>
      <c r="K142" s="318">
        <v>1868.8000000000002</v>
      </c>
      <c r="L142" s="305">
        <v>1790.4</v>
      </c>
      <c r="M142" s="305">
        <v>1720.5</v>
      </c>
      <c r="N142" s="320">
        <v>15845750</v>
      </c>
      <c r="O142" s="321">
        <v>-2.4551850044854341E-3</v>
      </c>
    </row>
    <row r="143" spans="1:15" ht="15">
      <c r="A143" s="278">
        <v>133</v>
      </c>
      <c r="B143" s="411" t="s">
        <v>108</v>
      </c>
      <c r="C143" s="278" t="s">
        <v>189</v>
      </c>
      <c r="D143" s="317">
        <v>518.95000000000005</v>
      </c>
      <c r="E143" s="317">
        <v>515.56666666666672</v>
      </c>
      <c r="F143" s="318">
        <v>508.63333333333344</v>
      </c>
      <c r="G143" s="318">
        <v>498.31666666666672</v>
      </c>
      <c r="H143" s="318">
        <v>491.38333333333344</v>
      </c>
      <c r="I143" s="318">
        <v>525.88333333333344</v>
      </c>
      <c r="J143" s="318">
        <v>532.81666666666661</v>
      </c>
      <c r="K143" s="318">
        <v>543.13333333333344</v>
      </c>
      <c r="L143" s="305">
        <v>522.5</v>
      </c>
      <c r="M143" s="305">
        <v>505.25</v>
      </c>
      <c r="N143" s="320">
        <v>13654800</v>
      </c>
      <c r="O143" s="321">
        <v>3.9703546850185286E-3</v>
      </c>
    </row>
    <row r="144" spans="1:15" ht="15">
      <c r="A144" s="278">
        <v>134</v>
      </c>
      <c r="B144" s="411" t="s">
        <v>51</v>
      </c>
      <c r="C144" s="278" t="s">
        <v>190</v>
      </c>
      <c r="D144" s="317">
        <v>953.15</v>
      </c>
      <c r="E144" s="317">
        <v>945.03333333333342</v>
      </c>
      <c r="F144" s="318">
        <v>932.31666666666683</v>
      </c>
      <c r="G144" s="318">
        <v>911.48333333333346</v>
      </c>
      <c r="H144" s="318">
        <v>898.76666666666688</v>
      </c>
      <c r="I144" s="318">
        <v>965.86666666666679</v>
      </c>
      <c r="J144" s="318">
        <v>978.58333333333326</v>
      </c>
      <c r="K144" s="318">
        <v>999.41666666666674</v>
      </c>
      <c r="L144" s="305">
        <v>957.75</v>
      </c>
      <c r="M144" s="305">
        <v>924.2</v>
      </c>
      <c r="N144" s="320">
        <v>7158750</v>
      </c>
      <c r="O144" s="321">
        <v>2.4031756249329472E-2</v>
      </c>
    </row>
    <row r="145" spans="1:15" ht="15">
      <c r="A145" s="278">
        <v>135</v>
      </c>
      <c r="B145" s="411" t="s">
        <v>53</v>
      </c>
      <c r="C145" s="278" t="s">
        <v>191</v>
      </c>
      <c r="D145" s="317">
        <v>2445.3000000000002</v>
      </c>
      <c r="E145" s="317">
        <v>2423.0666666666671</v>
      </c>
      <c r="F145" s="318">
        <v>2389.8333333333339</v>
      </c>
      <c r="G145" s="318">
        <v>2334.3666666666668</v>
      </c>
      <c r="H145" s="318">
        <v>2301.1333333333337</v>
      </c>
      <c r="I145" s="318">
        <v>2478.5333333333342</v>
      </c>
      <c r="J145" s="318">
        <v>2511.7666666666669</v>
      </c>
      <c r="K145" s="318">
        <v>2567.2333333333345</v>
      </c>
      <c r="L145" s="305">
        <v>2456.3000000000002</v>
      </c>
      <c r="M145" s="305">
        <v>2367.6</v>
      </c>
      <c r="N145" s="320">
        <v>786000</v>
      </c>
      <c r="O145" s="321">
        <v>3.4210526315789476E-2</v>
      </c>
    </row>
    <row r="146" spans="1:15" ht="15">
      <c r="A146" s="278">
        <v>136</v>
      </c>
      <c r="B146" s="411" t="s">
        <v>43</v>
      </c>
      <c r="C146" s="278" t="s">
        <v>192</v>
      </c>
      <c r="D146" s="317">
        <v>297.5</v>
      </c>
      <c r="E146" s="317">
        <v>294.45</v>
      </c>
      <c r="F146" s="318">
        <v>290.04999999999995</v>
      </c>
      <c r="G146" s="318">
        <v>282.59999999999997</v>
      </c>
      <c r="H146" s="318">
        <v>278.19999999999993</v>
      </c>
      <c r="I146" s="318">
        <v>301.89999999999998</v>
      </c>
      <c r="J146" s="318">
        <v>306.29999999999995</v>
      </c>
      <c r="K146" s="318">
        <v>313.75</v>
      </c>
      <c r="L146" s="305">
        <v>298.85000000000002</v>
      </c>
      <c r="M146" s="305">
        <v>287</v>
      </c>
      <c r="N146" s="320">
        <v>1446000</v>
      </c>
      <c r="O146" s="321">
        <v>-8.23045267489712E-3</v>
      </c>
    </row>
    <row r="147" spans="1:15" ht="15">
      <c r="A147" s="278">
        <v>137</v>
      </c>
      <c r="B147" s="411" t="s">
        <v>45</v>
      </c>
      <c r="C147" s="278" t="s">
        <v>193</v>
      </c>
      <c r="D147" s="317">
        <v>303.64999999999998</v>
      </c>
      <c r="E147" s="317">
        <v>303.11666666666662</v>
      </c>
      <c r="F147" s="318">
        <v>294.73333333333323</v>
      </c>
      <c r="G147" s="318">
        <v>285.81666666666661</v>
      </c>
      <c r="H147" s="318">
        <v>277.43333333333322</v>
      </c>
      <c r="I147" s="318">
        <v>312.03333333333325</v>
      </c>
      <c r="J147" s="318">
        <v>320.41666666666657</v>
      </c>
      <c r="K147" s="318">
        <v>329.33333333333326</v>
      </c>
      <c r="L147" s="305">
        <v>311.5</v>
      </c>
      <c r="M147" s="305">
        <v>294.2</v>
      </c>
      <c r="N147" s="320">
        <v>4247100</v>
      </c>
      <c r="O147" s="321">
        <v>3.0461840812315753E-2</v>
      </c>
    </row>
    <row r="148" spans="1:15" ht="15">
      <c r="A148" s="278">
        <v>138</v>
      </c>
      <c r="B148" s="411" t="s">
        <v>51</v>
      </c>
      <c r="C148" s="278" t="s">
        <v>194</v>
      </c>
      <c r="D148" s="317">
        <v>928.65</v>
      </c>
      <c r="E148" s="317">
        <v>921.9666666666667</v>
      </c>
      <c r="F148" s="318">
        <v>908.93333333333339</v>
      </c>
      <c r="G148" s="318">
        <v>889.2166666666667</v>
      </c>
      <c r="H148" s="318">
        <v>876.18333333333339</v>
      </c>
      <c r="I148" s="318">
        <v>941.68333333333339</v>
      </c>
      <c r="J148" s="318">
        <v>954.7166666666667</v>
      </c>
      <c r="K148" s="318">
        <v>974.43333333333339</v>
      </c>
      <c r="L148" s="305">
        <v>935</v>
      </c>
      <c r="M148" s="305">
        <v>902.25</v>
      </c>
      <c r="N148" s="320">
        <v>572600</v>
      </c>
      <c r="O148" s="321">
        <v>0.16193181818181818</v>
      </c>
    </row>
    <row r="149" spans="1:15" ht="15">
      <c r="A149" s="278">
        <v>139</v>
      </c>
      <c r="B149" s="411" t="s">
        <v>58</v>
      </c>
      <c r="C149" s="278" t="s">
        <v>195</v>
      </c>
      <c r="D149" s="317">
        <v>160.19999999999999</v>
      </c>
      <c r="E149" s="317">
        <v>156.26666666666665</v>
      </c>
      <c r="F149" s="318">
        <v>150.68333333333331</v>
      </c>
      <c r="G149" s="318">
        <v>141.16666666666666</v>
      </c>
      <c r="H149" s="318">
        <v>135.58333333333331</v>
      </c>
      <c r="I149" s="318">
        <v>165.7833333333333</v>
      </c>
      <c r="J149" s="318">
        <v>171.36666666666667</v>
      </c>
      <c r="K149" s="318">
        <v>180.8833333333333</v>
      </c>
      <c r="L149" s="305">
        <v>161.85</v>
      </c>
      <c r="M149" s="305">
        <v>146.75</v>
      </c>
      <c r="N149" s="320">
        <v>3661800</v>
      </c>
      <c r="O149" s="321">
        <v>8.4269662921348312E-3</v>
      </c>
    </row>
    <row r="150" spans="1:15" ht="15">
      <c r="A150" s="278">
        <v>140</v>
      </c>
      <c r="B150" s="411" t="s">
        <v>38</v>
      </c>
      <c r="C150" s="278" t="s">
        <v>196</v>
      </c>
      <c r="D150" s="317">
        <v>3454.9</v>
      </c>
      <c r="E150" s="317">
        <v>3433.0499999999997</v>
      </c>
      <c r="F150" s="318">
        <v>3398.0999999999995</v>
      </c>
      <c r="G150" s="318">
        <v>3341.2999999999997</v>
      </c>
      <c r="H150" s="318">
        <v>3306.3499999999995</v>
      </c>
      <c r="I150" s="318">
        <v>3489.8499999999995</v>
      </c>
      <c r="J150" s="318">
        <v>3524.7999999999993</v>
      </c>
      <c r="K150" s="318">
        <v>3581.5999999999995</v>
      </c>
      <c r="L150" s="305">
        <v>3468</v>
      </c>
      <c r="M150" s="305">
        <v>3376.25</v>
      </c>
      <c r="N150" s="320">
        <v>2123200</v>
      </c>
      <c r="O150" s="321">
        <v>0.14978880103974873</v>
      </c>
    </row>
    <row r="151" spans="1:15" ht="15">
      <c r="A151" s="278">
        <v>141</v>
      </c>
      <c r="B151" s="411" t="s">
        <v>181</v>
      </c>
      <c r="C151" s="278" t="s">
        <v>198</v>
      </c>
      <c r="D151" s="317">
        <v>355.65</v>
      </c>
      <c r="E151" s="317">
        <v>351.04999999999995</v>
      </c>
      <c r="F151" s="318">
        <v>341.39999999999992</v>
      </c>
      <c r="G151" s="318">
        <v>327.14999999999998</v>
      </c>
      <c r="H151" s="318">
        <v>317.49999999999994</v>
      </c>
      <c r="I151" s="318">
        <v>365.2999999999999</v>
      </c>
      <c r="J151" s="318">
        <v>374.95</v>
      </c>
      <c r="K151" s="318">
        <v>389.19999999999987</v>
      </c>
      <c r="L151" s="305">
        <v>360.7</v>
      </c>
      <c r="M151" s="305">
        <v>336.8</v>
      </c>
      <c r="N151" s="320">
        <v>14633100</v>
      </c>
      <c r="O151" s="321">
        <v>4.3581514762516045E-2</v>
      </c>
    </row>
    <row r="152" spans="1:15" ht="15">
      <c r="A152" s="278">
        <v>142</v>
      </c>
      <c r="B152" s="411" t="s">
        <v>114</v>
      </c>
      <c r="C152" s="278" t="s">
        <v>199</v>
      </c>
      <c r="D152" s="317">
        <v>76.349999999999994</v>
      </c>
      <c r="E152" s="317">
        <v>75.649999999999991</v>
      </c>
      <c r="F152" s="318">
        <v>74.049999999999983</v>
      </c>
      <c r="G152" s="318">
        <v>71.749999999999986</v>
      </c>
      <c r="H152" s="318">
        <v>70.149999999999977</v>
      </c>
      <c r="I152" s="318">
        <v>77.949999999999989</v>
      </c>
      <c r="J152" s="318">
        <v>79.549999999999983</v>
      </c>
      <c r="K152" s="318">
        <v>81.849999999999994</v>
      </c>
      <c r="L152" s="305">
        <v>77.25</v>
      </c>
      <c r="M152" s="305">
        <v>73.349999999999994</v>
      </c>
      <c r="N152" s="320">
        <v>94776500</v>
      </c>
      <c r="O152" s="321">
        <v>3.0011411182959299E-2</v>
      </c>
    </row>
    <row r="153" spans="1:15" ht="15">
      <c r="A153" s="278">
        <v>143</v>
      </c>
      <c r="B153" s="411" t="s">
        <v>65</v>
      </c>
      <c r="C153" s="278" t="s">
        <v>200</v>
      </c>
      <c r="D153" s="317">
        <v>504.65</v>
      </c>
      <c r="E153" s="317">
        <v>499.75</v>
      </c>
      <c r="F153" s="318">
        <v>491.05</v>
      </c>
      <c r="G153" s="318">
        <v>477.45</v>
      </c>
      <c r="H153" s="318">
        <v>468.75</v>
      </c>
      <c r="I153" s="318">
        <v>513.35</v>
      </c>
      <c r="J153" s="318">
        <v>522.05000000000007</v>
      </c>
      <c r="K153" s="318">
        <v>535.65000000000009</v>
      </c>
      <c r="L153" s="305">
        <v>508.45</v>
      </c>
      <c r="M153" s="305">
        <v>486.15</v>
      </c>
      <c r="N153" s="320">
        <v>1945000</v>
      </c>
      <c r="O153" s="321">
        <v>0.17736077481840193</v>
      </c>
    </row>
    <row r="154" spans="1:15" ht="15">
      <c r="A154" s="278">
        <v>144</v>
      </c>
      <c r="B154" s="411" t="s">
        <v>108</v>
      </c>
      <c r="C154" s="278" t="s">
        <v>201</v>
      </c>
      <c r="D154" s="317">
        <v>179.15</v>
      </c>
      <c r="E154" s="317">
        <v>178.20000000000002</v>
      </c>
      <c r="F154" s="318">
        <v>176.30000000000004</v>
      </c>
      <c r="G154" s="318">
        <v>173.45000000000002</v>
      </c>
      <c r="H154" s="318">
        <v>171.55000000000004</v>
      </c>
      <c r="I154" s="318">
        <v>181.05000000000004</v>
      </c>
      <c r="J154" s="318">
        <v>182.95000000000002</v>
      </c>
      <c r="K154" s="318">
        <v>185.80000000000004</v>
      </c>
      <c r="L154" s="305">
        <v>180.1</v>
      </c>
      <c r="M154" s="305">
        <v>175.35</v>
      </c>
      <c r="N154" s="320">
        <v>20928000</v>
      </c>
      <c r="O154" s="321">
        <v>9.4150331841333541E-3</v>
      </c>
    </row>
    <row r="155" spans="1:15" ht="15">
      <c r="A155" s="278">
        <v>145</v>
      </c>
      <c r="B155" s="411" t="s">
        <v>55</v>
      </c>
      <c r="C155" s="278" t="s">
        <v>202</v>
      </c>
      <c r="D155" s="317">
        <v>29.7</v>
      </c>
      <c r="E155" s="317">
        <v>29.55</v>
      </c>
      <c r="F155" s="318">
        <v>28.900000000000002</v>
      </c>
      <c r="G155" s="318">
        <v>28.1</v>
      </c>
      <c r="H155" s="318">
        <v>27.450000000000003</v>
      </c>
      <c r="I155" s="318">
        <v>30.35</v>
      </c>
      <c r="J155" s="318">
        <v>31</v>
      </c>
      <c r="K155" s="318">
        <v>31.8</v>
      </c>
      <c r="L155" s="305">
        <v>30.2</v>
      </c>
      <c r="M155" s="305">
        <v>28.75</v>
      </c>
      <c r="N155" s="320">
        <v>47520000</v>
      </c>
      <c r="O155" s="321">
        <v>-2.9475197699496764E-2</v>
      </c>
    </row>
    <row r="156" spans="1:15" ht="15">
      <c r="A156" s="278">
        <v>146</v>
      </c>
      <c r="B156" s="411" t="s">
        <v>90</v>
      </c>
      <c r="C156" s="278" t="s">
        <v>203</v>
      </c>
      <c r="D156" s="317">
        <v>152.4</v>
      </c>
      <c r="E156" s="317">
        <v>145.81666666666666</v>
      </c>
      <c r="F156" s="318">
        <v>136.28333333333333</v>
      </c>
      <c r="G156" s="318">
        <v>120.16666666666666</v>
      </c>
      <c r="H156" s="318">
        <v>110.63333333333333</v>
      </c>
      <c r="I156" s="318">
        <v>161.93333333333334</v>
      </c>
      <c r="J156" s="318">
        <v>171.46666666666664</v>
      </c>
      <c r="K156" s="318">
        <v>187.58333333333334</v>
      </c>
      <c r="L156" s="305">
        <v>155.35</v>
      </c>
      <c r="M156" s="305">
        <v>129.69999999999999</v>
      </c>
      <c r="N156" s="320">
        <v>21114000</v>
      </c>
      <c r="O156" s="321">
        <v>5.2899287894201424E-2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25" sqref="F25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43944</v>
      </c>
    </row>
    <row r="7" spans="1:15">
      <c r="A7"/>
    </row>
    <row r="8" spans="1:15" ht="28.5" customHeight="1">
      <c r="A8" s="503" t="s">
        <v>16</v>
      </c>
      <c r="B8" s="504" t="s">
        <v>18</v>
      </c>
      <c r="C8" s="502" t="s">
        <v>19</v>
      </c>
      <c r="D8" s="502" t="s">
        <v>20</v>
      </c>
      <c r="E8" s="502" t="s">
        <v>21</v>
      </c>
      <c r="F8" s="502"/>
      <c r="G8" s="502"/>
      <c r="H8" s="502" t="s">
        <v>22</v>
      </c>
      <c r="I8" s="502"/>
      <c r="J8" s="502"/>
      <c r="K8" s="275"/>
      <c r="L8" s="283"/>
      <c r="M8" s="283"/>
    </row>
    <row r="9" spans="1:15" ht="36" customHeight="1">
      <c r="A9" s="498"/>
      <c r="B9" s="500"/>
      <c r="C9" s="505" t="s">
        <v>23</v>
      </c>
      <c r="D9" s="505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9187.2999999999993</v>
      </c>
      <c r="D10" s="304">
        <v>9114.4333333333325</v>
      </c>
      <c r="E10" s="304">
        <v>9019.116666666665</v>
      </c>
      <c r="F10" s="304">
        <v>8850.9333333333325</v>
      </c>
      <c r="G10" s="304">
        <v>8755.616666666665</v>
      </c>
      <c r="H10" s="304">
        <v>9282.616666666665</v>
      </c>
      <c r="I10" s="304">
        <v>9377.9333333333343</v>
      </c>
      <c r="J10" s="304">
        <v>9546.116666666665</v>
      </c>
      <c r="K10" s="303">
        <v>9209.75</v>
      </c>
      <c r="L10" s="303">
        <v>8946.25</v>
      </c>
      <c r="M10" s="308"/>
    </row>
    <row r="11" spans="1:15">
      <c r="A11" s="302">
        <v>2</v>
      </c>
      <c r="B11" s="278" t="s">
        <v>221</v>
      </c>
      <c r="C11" s="305">
        <v>19701.849999999999</v>
      </c>
      <c r="D11" s="280">
        <v>19520.05</v>
      </c>
      <c r="E11" s="280">
        <v>19233.75</v>
      </c>
      <c r="F11" s="280">
        <v>18765.650000000001</v>
      </c>
      <c r="G11" s="280">
        <v>18479.350000000002</v>
      </c>
      <c r="H11" s="280">
        <v>19988.149999999998</v>
      </c>
      <c r="I11" s="280">
        <v>20274.449999999993</v>
      </c>
      <c r="J11" s="280">
        <v>20742.549999999996</v>
      </c>
      <c r="K11" s="305">
        <v>19806.349999999999</v>
      </c>
      <c r="L11" s="305">
        <v>19051.95</v>
      </c>
      <c r="M11" s="308"/>
    </row>
    <row r="12" spans="1:15">
      <c r="A12" s="302">
        <v>3</v>
      </c>
      <c r="B12" s="286" t="s">
        <v>222</v>
      </c>
      <c r="C12" s="305">
        <v>1352.75</v>
      </c>
      <c r="D12" s="280">
        <v>1338.5666666666666</v>
      </c>
      <c r="E12" s="280">
        <v>1320.4333333333332</v>
      </c>
      <c r="F12" s="280">
        <v>1288.1166666666666</v>
      </c>
      <c r="G12" s="280">
        <v>1269.9833333333331</v>
      </c>
      <c r="H12" s="280">
        <v>1370.8833333333332</v>
      </c>
      <c r="I12" s="280">
        <v>1389.0166666666664</v>
      </c>
      <c r="J12" s="280">
        <v>1421.3333333333333</v>
      </c>
      <c r="K12" s="305">
        <v>1356.7</v>
      </c>
      <c r="L12" s="305">
        <v>1306.25</v>
      </c>
      <c r="M12" s="308"/>
    </row>
    <row r="13" spans="1:15">
      <c r="A13" s="302">
        <v>4</v>
      </c>
      <c r="B13" s="278" t="s">
        <v>223</v>
      </c>
      <c r="C13" s="305">
        <v>2627.35</v>
      </c>
      <c r="D13" s="280">
        <v>2609.6833333333329</v>
      </c>
      <c r="E13" s="280">
        <v>2580.9166666666661</v>
      </c>
      <c r="F13" s="280">
        <v>2534.4833333333331</v>
      </c>
      <c r="G13" s="280">
        <v>2505.7166666666662</v>
      </c>
      <c r="H13" s="280">
        <v>2656.1166666666659</v>
      </c>
      <c r="I13" s="280">
        <v>2684.8833333333332</v>
      </c>
      <c r="J13" s="280">
        <v>2731.3166666666657</v>
      </c>
      <c r="K13" s="305">
        <v>2638.45</v>
      </c>
      <c r="L13" s="305">
        <v>2563.25</v>
      </c>
      <c r="M13" s="308"/>
    </row>
    <row r="14" spans="1:15">
      <c r="A14" s="302">
        <v>5</v>
      </c>
      <c r="B14" s="278" t="s">
        <v>224</v>
      </c>
      <c r="C14" s="305">
        <v>12571.3</v>
      </c>
      <c r="D14" s="280">
        <v>12504.566666666666</v>
      </c>
      <c r="E14" s="280">
        <v>12389.683333333331</v>
      </c>
      <c r="F14" s="280">
        <v>12208.066666666666</v>
      </c>
      <c r="G14" s="280">
        <v>12093.183333333331</v>
      </c>
      <c r="H14" s="280">
        <v>12686.183333333331</v>
      </c>
      <c r="I14" s="280">
        <v>12801.066666666666</v>
      </c>
      <c r="J14" s="280">
        <v>12982.683333333331</v>
      </c>
      <c r="K14" s="305">
        <v>12619.45</v>
      </c>
      <c r="L14" s="305">
        <v>12322.95</v>
      </c>
      <c r="M14" s="308"/>
    </row>
    <row r="15" spans="1:15">
      <c r="A15" s="302">
        <v>6</v>
      </c>
      <c r="B15" s="278" t="s">
        <v>225</v>
      </c>
      <c r="C15" s="305">
        <v>2340.85</v>
      </c>
      <c r="D15" s="280">
        <v>2319.2999999999997</v>
      </c>
      <c r="E15" s="280">
        <v>2291.6999999999994</v>
      </c>
      <c r="F15" s="280">
        <v>2242.5499999999997</v>
      </c>
      <c r="G15" s="280">
        <v>2214.9499999999994</v>
      </c>
      <c r="H15" s="280">
        <v>2368.4499999999994</v>
      </c>
      <c r="I15" s="280">
        <v>2396.0499999999997</v>
      </c>
      <c r="J15" s="280">
        <v>2445.1999999999994</v>
      </c>
      <c r="K15" s="305">
        <v>2346.9</v>
      </c>
      <c r="L15" s="305">
        <v>2270.15</v>
      </c>
      <c r="M15" s="308"/>
    </row>
    <row r="16" spans="1:15">
      <c r="A16" s="302">
        <v>7</v>
      </c>
      <c r="B16" s="278" t="s">
        <v>226</v>
      </c>
      <c r="C16" s="305">
        <v>3521.7</v>
      </c>
      <c r="D16" s="280">
        <v>3490.1999999999994</v>
      </c>
      <c r="E16" s="280">
        <v>3447.2999999999988</v>
      </c>
      <c r="F16" s="280">
        <v>3372.8999999999996</v>
      </c>
      <c r="G16" s="280">
        <v>3329.9999999999991</v>
      </c>
      <c r="H16" s="280">
        <v>3564.5999999999985</v>
      </c>
      <c r="I16" s="280">
        <v>3607.4999999999991</v>
      </c>
      <c r="J16" s="280">
        <v>3681.8999999999983</v>
      </c>
      <c r="K16" s="305">
        <v>3533.1</v>
      </c>
      <c r="L16" s="305">
        <v>3415.8</v>
      </c>
      <c r="M16" s="308"/>
    </row>
    <row r="17" spans="1:13">
      <c r="A17" s="302">
        <v>8</v>
      </c>
      <c r="B17" s="278" t="s">
        <v>39</v>
      </c>
      <c r="C17" s="278">
        <v>1229.55</v>
      </c>
      <c r="D17" s="280">
        <v>1197.8500000000001</v>
      </c>
      <c r="E17" s="280">
        <v>1151.7000000000003</v>
      </c>
      <c r="F17" s="280">
        <v>1073.8500000000001</v>
      </c>
      <c r="G17" s="280">
        <v>1027.7000000000003</v>
      </c>
      <c r="H17" s="280">
        <v>1275.7000000000003</v>
      </c>
      <c r="I17" s="280">
        <v>1321.8500000000004</v>
      </c>
      <c r="J17" s="280">
        <v>1399.7000000000003</v>
      </c>
      <c r="K17" s="278">
        <v>1244</v>
      </c>
      <c r="L17" s="278">
        <v>1120</v>
      </c>
      <c r="M17" s="278">
        <v>49.106520000000003</v>
      </c>
    </row>
    <row r="18" spans="1:13">
      <c r="A18" s="302">
        <v>9</v>
      </c>
      <c r="B18" s="278" t="s">
        <v>227</v>
      </c>
      <c r="C18" s="278">
        <v>532</v>
      </c>
      <c r="D18" s="280">
        <v>543</v>
      </c>
      <c r="E18" s="280">
        <v>521</v>
      </c>
      <c r="F18" s="280">
        <v>510</v>
      </c>
      <c r="G18" s="280">
        <v>488</v>
      </c>
      <c r="H18" s="280">
        <v>554</v>
      </c>
      <c r="I18" s="280">
        <v>576</v>
      </c>
      <c r="J18" s="280">
        <v>587</v>
      </c>
      <c r="K18" s="278">
        <v>565</v>
      </c>
      <c r="L18" s="278">
        <v>532</v>
      </c>
      <c r="M18" s="278">
        <v>3.3274599999999999</v>
      </c>
    </row>
    <row r="19" spans="1:13">
      <c r="A19" s="302">
        <v>10</v>
      </c>
      <c r="B19" s="278" t="s">
        <v>42</v>
      </c>
      <c r="C19" s="278">
        <v>271.89999999999998</v>
      </c>
      <c r="D19" s="280">
        <v>268.08333333333331</v>
      </c>
      <c r="E19" s="280">
        <v>262.31666666666661</v>
      </c>
      <c r="F19" s="280">
        <v>252.73333333333329</v>
      </c>
      <c r="G19" s="280">
        <v>246.96666666666658</v>
      </c>
      <c r="H19" s="280">
        <v>277.66666666666663</v>
      </c>
      <c r="I19" s="280">
        <v>283.43333333333339</v>
      </c>
      <c r="J19" s="280">
        <v>293.01666666666665</v>
      </c>
      <c r="K19" s="278">
        <v>273.85000000000002</v>
      </c>
      <c r="L19" s="278">
        <v>258.5</v>
      </c>
      <c r="M19" s="278">
        <v>32.290990000000001</v>
      </c>
    </row>
    <row r="20" spans="1:13">
      <c r="A20" s="302">
        <v>11</v>
      </c>
      <c r="B20" s="278" t="s">
        <v>44</v>
      </c>
      <c r="C20" s="278">
        <v>32.4</v>
      </c>
      <c r="D20" s="280">
        <v>31.666666666666668</v>
      </c>
      <c r="E20" s="280">
        <v>30.333333333333336</v>
      </c>
      <c r="F20" s="280">
        <v>28.266666666666669</v>
      </c>
      <c r="G20" s="280">
        <v>26.933333333333337</v>
      </c>
      <c r="H20" s="280">
        <v>33.733333333333334</v>
      </c>
      <c r="I20" s="280">
        <v>35.06666666666667</v>
      </c>
      <c r="J20" s="280">
        <v>37.133333333333333</v>
      </c>
      <c r="K20" s="278">
        <v>33</v>
      </c>
      <c r="L20" s="278">
        <v>29.6</v>
      </c>
      <c r="M20" s="278">
        <v>167.28395</v>
      </c>
    </row>
    <row r="21" spans="1:13">
      <c r="A21" s="302">
        <v>12</v>
      </c>
      <c r="B21" s="278" t="s">
        <v>228</v>
      </c>
      <c r="C21" s="278">
        <v>49.5</v>
      </c>
      <c r="D21" s="280">
        <v>49.366666666666667</v>
      </c>
      <c r="E21" s="280">
        <v>48.533333333333331</v>
      </c>
      <c r="F21" s="280">
        <v>47.566666666666663</v>
      </c>
      <c r="G21" s="280">
        <v>46.733333333333327</v>
      </c>
      <c r="H21" s="280">
        <v>50.333333333333336</v>
      </c>
      <c r="I21" s="280">
        <v>51.166666666666664</v>
      </c>
      <c r="J21" s="280">
        <v>52.13333333333334</v>
      </c>
      <c r="K21" s="278">
        <v>50.2</v>
      </c>
      <c r="L21" s="278">
        <v>48.4</v>
      </c>
      <c r="M21" s="278">
        <v>10.980499999999999</v>
      </c>
    </row>
    <row r="22" spans="1:13">
      <c r="A22" s="302">
        <v>13</v>
      </c>
      <c r="B22" s="278" t="s">
        <v>229</v>
      </c>
      <c r="C22" s="278">
        <v>121.95</v>
      </c>
      <c r="D22" s="280">
        <v>125.03333333333332</v>
      </c>
      <c r="E22" s="280">
        <v>118.11666666666665</v>
      </c>
      <c r="F22" s="280">
        <v>114.28333333333333</v>
      </c>
      <c r="G22" s="280">
        <v>107.36666666666666</v>
      </c>
      <c r="H22" s="280">
        <v>128.86666666666662</v>
      </c>
      <c r="I22" s="280">
        <v>135.7833333333333</v>
      </c>
      <c r="J22" s="280">
        <v>139.61666666666662</v>
      </c>
      <c r="K22" s="278">
        <v>131.94999999999999</v>
      </c>
      <c r="L22" s="278">
        <v>121.2</v>
      </c>
      <c r="M22" s="278">
        <v>19.270869999999999</v>
      </c>
    </row>
    <row r="23" spans="1:13">
      <c r="A23" s="302">
        <v>14</v>
      </c>
      <c r="B23" s="278" t="s">
        <v>230</v>
      </c>
      <c r="C23" s="278">
        <v>1298.4000000000001</v>
      </c>
      <c r="D23" s="280">
        <v>1307.8666666666668</v>
      </c>
      <c r="E23" s="280">
        <v>1273.7333333333336</v>
      </c>
      <c r="F23" s="280">
        <v>1249.0666666666668</v>
      </c>
      <c r="G23" s="280">
        <v>1214.9333333333336</v>
      </c>
      <c r="H23" s="280">
        <v>1332.5333333333335</v>
      </c>
      <c r="I23" s="280">
        <v>1366.6666666666667</v>
      </c>
      <c r="J23" s="280">
        <v>1391.3333333333335</v>
      </c>
      <c r="K23" s="278">
        <v>1342</v>
      </c>
      <c r="L23" s="278">
        <v>1283.2</v>
      </c>
      <c r="M23" s="278">
        <v>1.0851900000000001</v>
      </c>
    </row>
    <row r="24" spans="1:13">
      <c r="A24" s="302">
        <v>15</v>
      </c>
      <c r="B24" s="278" t="s">
        <v>231</v>
      </c>
      <c r="C24" s="278">
        <v>2534.5</v>
      </c>
      <c r="D24" s="280">
        <v>2546.9333333333329</v>
      </c>
      <c r="E24" s="280">
        <v>2508.9666666666658</v>
      </c>
      <c r="F24" s="280">
        <v>2483.4333333333329</v>
      </c>
      <c r="G24" s="280">
        <v>2445.4666666666658</v>
      </c>
      <c r="H24" s="280">
        <v>2572.4666666666658</v>
      </c>
      <c r="I24" s="280">
        <v>2610.4333333333329</v>
      </c>
      <c r="J24" s="280">
        <v>2635.9666666666658</v>
      </c>
      <c r="K24" s="278">
        <v>2584.9</v>
      </c>
      <c r="L24" s="278">
        <v>2521.4</v>
      </c>
      <c r="M24" s="278">
        <v>1.95224</v>
      </c>
    </row>
    <row r="25" spans="1:13">
      <c r="A25" s="302">
        <v>16</v>
      </c>
      <c r="B25" s="278" t="s">
        <v>46</v>
      </c>
      <c r="C25" s="278">
        <v>557.95000000000005</v>
      </c>
      <c r="D25" s="280">
        <v>540.5333333333333</v>
      </c>
      <c r="E25" s="280">
        <v>520.91666666666663</v>
      </c>
      <c r="F25" s="280">
        <v>483.88333333333333</v>
      </c>
      <c r="G25" s="280">
        <v>464.26666666666665</v>
      </c>
      <c r="H25" s="280">
        <v>577.56666666666661</v>
      </c>
      <c r="I25" s="280">
        <v>597.18333333333339</v>
      </c>
      <c r="J25" s="280">
        <v>634.21666666666658</v>
      </c>
      <c r="K25" s="278">
        <v>560.15</v>
      </c>
      <c r="L25" s="278">
        <v>503.5</v>
      </c>
      <c r="M25" s="278">
        <v>23.86515</v>
      </c>
    </row>
    <row r="26" spans="1:13">
      <c r="A26" s="302">
        <v>17</v>
      </c>
      <c r="B26" s="278" t="s">
        <v>47</v>
      </c>
      <c r="C26" s="278">
        <v>176.5</v>
      </c>
      <c r="D26" s="280">
        <v>173.51666666666665</v>
      </c>
      <c r="E26" s="280">
        <v>169.33333333333331</v>
      </c>
      <c r="F26" s="280">
        <v>162.16666666666666</v>
      </c>
      <c r="G26" s="280">
        <v>157.98333333333332</v>
      </c>
      <c r="H26" s="280">
        <v>180.68333333333331</v>
      </c>
      <c r="I26" s="280">
        <v>184.86666666666665</v>
      </c>
      <c r="J26" s="280">
        <v>192.0333333333333</v>
      </c>
      <c r="K26" s="278">
        <v>177.7</v>
      </c>
      <c r="L26" s="278">
        <v>166.35</v>
      </c>
      <c r="M26" s="278">
        <v>53.33081</v>
      </c>
    </row>
    <row r="27" spans="1:13">
      <c r="A27" s="302">
        <v>18</v>
      </c>
      <c r="B27" s="278" t="s">
        <v>48</v>
      </c>
      <c r="C27" s="278">
        <v>1348.3</v>
      </c>
      <c r="D27" s="280">
        <v>1342.6833333333332</v>
      </c>
      <c r="E27" s="280">
        <v>1317.0166666666664</v>
      </c>
      <c r="F27" s="280">
        <v>1285.7333333333333</v>
      </c>
      <c r="G27" s="280">
        <v>1260.0666666666666</v>
      </c>
      <c r="H27" s="280">
        <v>1373.9666666666662</v>
      </c>
      <c r="I27" s="280">
        <v>1399.6333333333328</v>
      </c>
      <c r="J27" s="280">
        <v>1430.9166666666661</v>
      </c>
      <c r="K27" s="278">
        <v>1368.35</v>
      </c>
      <c r="L27" s="278">
        <v>1311.4</v>
      </c>
      <c r="M27" s="278">
        <v>12.72573</v>
      </c>
    </row>
    <row r="28" spans="1:13">
      <c r="A28" s="302">
        <v>19</v>
      </c>
      <c r="B28" s="278" t="s">
        <v>49</v>
      </c>
      <c r="C28" s="278">
        <v>94.35</v>
      </c>
      <c r="D28" s="280">
        <v>93.216666666666654</v>
      </c>
      <c r="E28" s="280">
        <v>91.083333333333314</v>
      </c>
      <c r="F28" s="280">
        <v>87.816666666666663</v>
      </c>
      <c r="G28" s="280">
        <v>85.683333333333323</v>
      </c>
      <c r="H28" s="280">
        <v>96.483333333333306</v>
      </c>
      <c r="I28" s="280">
        <v>98.61666666666666</v>
      </c>
      <c r="J28" s="280">
        <v>101.8833333333333</v>
      </c>
      <c r="K28" s="278">
        <v>95.35</v>
      </c>
      <c r="L28" s="278">
        <v>89.95</v>
      </c>
      <c r="M28" s="278">
        <v>62.391440000000003</v>
      </c>
    </row>
    <row r="29" spans="1:13">
      <c r="A29" s="302">
        <v>20</v>
      </c>
      <c r="B29" s="278" t="s">
        <v>50</v>
      </c>
      <c r="C29" s="278">
        <v>44.95</v>
      </c>
      <c r="D29" s="280">
        <v>44.6</v>
      </c>
      <c r="E29" s="280">
        <v>43.85</v>
      </c>
      <c r="F29" s="280">
        <v>42.75</v>
      </c>
      <c r="G29" s="280">
        <v>42</v>
      </c>
      <c r="H29" s="280">
        <v>45.7</v>
      </c>
      <c r="I29" s="280">
        <v>46.45</v>
      </c>
      <c r="J29" s="280">
        <v>47.550000000000004</v>
      </c>
      <c r="K29" s="278">
        <v>45.35</v>
      </c>
      <c r="L29" s="278">
        <v>43.5</v>
      </c>
      <c r="M29" s="278">
        <v>247.53677999999999</v>
      </c>
    </row>
    <row r="30" spans="1:13">
      <c r="A30" s="302">
        <v>21</v>
      </c>
      <c r="B30" s="278" t="s">
        <v>52</v>
      </c>
      <c r="C30" s="278">
        <v>1813</v>
      </c>
      <c r="D30" s="280">
        <v>1782.4166666666667</v>
      </c>
      <c r="E30" s="280">
        <v>1742.8333333333335</v>
      </c>
      <c r="F30" s="280">
        <v>1672.6666666666667</v>
      </c>
      <c r="G30" s="280">
        <v>1633.0833333333335</v>
      </c>
      <c r="H30" s="280">
        <v>1852.5833333333335</v>
      </c>
      <c r="I30" s="280">
        <v>1892.166666666667</v>
      </c>
      <c r="J30" s="280">
        <v>1962.3333333333335</v>
      </c>
      <c r="K30" s="278">
        <v>1822</v>
      </c>
      <c r="L30" s="278">
        <v>1712.25</v>
      </c>
      <c r="M30" s="278">
        <v>37.278060000000004</v>
      </c>
    </row>
    <row r="31" spans="1:13">
      <c r="A31" s="302">
        <v>22</v>
      </c>
      <c r="B31" s="278" t="s">
        <v>54</v>
      </c>
      <c r="C31" s="278">
        <v>642.25</v>
      </c>
      <c r="D31" s="280">
        <v>652.51666666666665</v>
      </c>
      <c r="E31" s="280">
        <v>620.98333333333335</v>
      </c>
      <c r="F31" s="280">
        <v>599.7166666666667</v>
      </c>
      <c r="G31" s="280">
        <v>568.18333333333339</v>
      </c>
      <c r="H31" s="280">
        <v>673.7833333333333</v>
      </c>
      <c r="I31" s="280">
        <v>705.31666666666661</v>
      </c>
      <c r="J31" s="280">
        <v>726.58333333333326</v>
      </c>
      <c r="K31" s="278">
        <v>684.05</v>
      </c>
      <c r="L31" s="278">
        <v>631.25</v>
      </c>
      <c r="M31" s="278">
        <v>311.34208999999998</v>
      </c>
    </row>
    <row r="32" spans="1:13">
      <c r="A32" s="302">
        <v>23</v>
      </c>
      <c r="B32" s="278" t="s">
        <v>232</v>
      </c>
      <c r="C32" s="278">
        <v>2290.0500000000002</v>
      </c>
      <c r="D32" s="280">
        <v>2278.35</v>
      </c>
      <c r="E32" s="280">
        <v>2236.6999999999998</v>
      </c>
      <c r="F32" s="280">
        <v>2183.35</v>
      </c>
      <c r="G32" s="280">
        <v>2141.6999999999998</v>
      </c>
      <c r="H32" s="280">
        <v>2331.6999999999998</v>
      </c>
      <c r="I32" s="280">
        <v>2373.3500000000004</v>
      </c>
      <c r="J32" s="280">
        <v>2426.6999999999998</v>
      </c>
      <c r="K32" s="278">
        <v>2320</v>
      </c>
      <c r="L32" s="278">
        <v>2225</v>
      </c>
      <c r="M32" s="278">
        <v>2.3200400000000001</v>
      </c>
    </row>
    <row r="33" spans="1:13">
      <c r="A33" s="302">
        <v>24</v>
      </c>
      <c r="B33" s="278" t="s">
        <v>56</v>
      </c>
      <c r="C33" s="278">
        <v>431.15</v>
      </c>
      <c r="D33" s="280">
        <v>425.90000000000003</v>
      </c>
      <c r="E33" s="280">
        <v>417.25000000000006</v>
      </c>
      <c r="F33" s="280">
        <v>403.35</v>
      </c>
      <c r="G33" s="280">
        <v>394.70000000000005</v>
      </c>
      <c r="H33" s="280">
        <v>439.80000000000007</v>
      </c>
      <c r="I33" s="280">
        <v>448.45000000000005</v>
      </c>
      <c r="J33" s="280">
        <v>462.35000000000008</v>
      </c>
      <c r="K33" s="278">
        <v>434.55</v>
      </c>
      <c r="L33" s="278">
        <v>412</v>
      </c>
      <c r="M33" s="278">
        <v>366.19626</v>
      </c>
    </row>
    <row r="34" spans="1:13">
      <c r="A34" s="302">
        <v>25</v>
      </c>
      <c r="B34" s="278" t="s">
        <v>57</v>
      </c>
      <c r="C34" s="278">
        <v>2379.6999999999998</v>
      </c>
      <c r="D34" s="280">
        <v>2362.6333333333332</v>
      </c>
      <c r="E34" s="280">
        <v>2313.1666666666665</v>
      </c>
      <c r="F34" s="280">
        <v>2246.6333333333332</v>
      </c>
      <c r="G34" s="280">
        <v>2197.1666666666665</v>
      </c>
      <c r="H34" s="280">
        <v>2429.1666666666665</v>
      </c>
      <c r="I34" s="280">
        <v>2478.6333333333337</v>
      </c>
      <c r="J34" s="280">
        <v>2545.1666666666665</v>
      </c>
      <c r="K34" s="278">
        <v>2412.1</v>
      </c>
      <c r="L34" s="278">
        <v>2296.1</v>
      </c>
      <c r="M34" s="278">
        <v>7.1253399999999996</v>
      </c>
    </row>
    <row r="35" spans="1:13">
      <c r="A35" s="302">
        <v>26</v>
      </c>
      <c r="B35" s="278" t="s">
        <v>60</v>
      </c>
      <c r="C35" s="278">
        <v>2148.25</v>
      </c>
      <c r="D35" s="280">
        <v>2113.5333333333333</v>
      </c>
      <c r="E35" s="280">
        <v>2057.0666666666666</v>
      </c>
      <c r="F35" s="280">
        <v>1965.8833333333332</v>
      </c>
      <c r="G35" s="280">
        <v>1909.4166666666665</v>
      </c>
      <c r="H35" s="280">
        <v>2204.7166666666667</v>
      </c>
      <c r="I35" s="280">
        <v>2261.1833333333329</v>
      </c>
      <c r="J35" s="280">
        <v>2352.3666666666668</v>
      </c>
      <c r="K35" s="278">
        <v>2170</v>
      </c>
      <c r="L35" s="278">
        <v>2022.35</v>
      </c>
      <c r="M35" s="278">
        <v>90.62724</v>
      </c>
    </row>
    <row r="36" spans="1:13">
      <c r="A36" s="302">
        <v>27</v>
      </c>
      <c r="B36" s="278" t="s">
        <v>59</v>
      </c>
      <c r="C36" s="278">
        <v>4775.75</v>
      </c>
      <c r="D36" s="280">
        <v>4692.1333333333332</v>
      </c>
      <c r="E36" s="280">
        <v>4568.6166666666668</v>
      </c>
      <c r="F36" s="280">
        <v>4361.4833333333336</v>
      </c>
      <c r="G36" s="280">
        <v>4237.9666666666672</v>
      </c>
      <c r="H36" s="280">
        <v>4899.2666666666664</v>
      </c>
      <c r="I36" s="280">
        <v>5022.7833333333328</v>
      </c>
      <c r="J36" s="280">
        <v>5229.9166666666661</v>
      </c>
      <c r="K36" s="278">
        <v>4815.6499999999996</v>
      </c>
      <c r="L36" s="278">
        <v>4485</v>
      </c>
      <c r="M36" s="278">
        <v>7.9215799999999996</v>
      </c>
    </row>
    <row r="37" spans="1:13">
      <c r="A37" s="302">
        <v>28</v>
      </c>
      <c r="B37" s="278" t="s">
        <v>233</v>
      </c>
      <c r="C37" s="278">
        <v>1952.45</v>
      </c>
      <c r="D37" s="280">
        <v>1949.6499999999999</v>
      </c>
      <c r="E37" s="280">
        <v>1913.2999999999997</v>
      </c>
      <c r="F37" s="280">
        <v>1874.1499999999999</v>
      </c>
      <c r="G37" s="280">
        <v>1837.7999999999997</v>
      </c>
      <c r="H37" s="280">
        <v>1988.7999999999997</v>
      </c>
      <c r="I37" s="280">
        <v>2025.1499999999996</v>
      </c>
      <c r="J37" s="280">
        <v>2064.2999999999997</v>
      </c>
      <c r="K37" s="278">
        <v>1986</v>
      </c>
      <c r="L37" s="278">
        <v>1910.5</v>
      </c>
      <c r="M37" s="278">
        <v>0.21970000000000001</v>
      </c>
    </row>
    <row r="38" spans="1:13">
      <c r="A38" s="302">
        <v>29</v>
      </c>
      <c r="B38" s="278" t="s">
        <v>61</v>
      </c>
      <c r="C38" s="278">
        <v>877.7</v>
      </c>
      <c r="D38" s="280">
        <v>867.35</v>
      </c>
      <c r="E38" s="280">
        <v>848</v>
      </c>
      <c r="F38" s="280">
        <v>818.3</v>
      </c>
      <c r="G38" s="280">
        <v>798.94999999999993</v>
      </c>
      <c r="H38" s="280">
        <v>897.05000000000007</v>
      </c>
      <c r="I38" s="280">
        <v>916.4000000000002</v>
      </c>
      <c r="J38" s="280">
        <v>946.10000000000014</v>
      </c>
      <c r="K38" s="278">
        <v>886.7</v>
      </c>
      <c r="L38" s="278">
        <v>837.65</v>
      </c>
      <c r="M38" s="278">
        <v>11.10305</v>
      </c>
    </row>
    <row r="39" spans="1:13">
      <c r="A39" s="302">
        <v>30</v>
      </c>
      <c r="B39" s="278" t="s">
        <v>234</v>
      </c>
      <c r="C39" s="278">
        <v>198.85</v>
      </c>
      <c r="D39" s="280">
        <v>196.51666666666665</v>
      </c>
      <c r="E39" s="280">
        <v>192.33333333333331</v>
      </c>
      <c r="F39" s="280">
        <v>185.81666666666666</v>
      </c>
      <c r="G39" s="280">
        <v>181.63333333333333</v>
      </c>
      <c r="H39" s="280">
        <v>203.0333333333333</v>
      </c>
      <c r="I39" s="280">
        <v>207.21666666666664</v>
      </c>
      <c r="J39" s="280">
        <v>213.73333333333329</v>
      </c>
      <c r="K39" s="278">
        <v>200.7</v>
      </c>
      <c r="L39" s="278">
        <v>190</v>
      </c>
      <c r="M39" s="278">
        <v>139.40860000000001</v>
      </c>
    </row>
    <row r="40" spans="1:13">
      <c r="A40" s="302">
        <v>31</v>
      </c>
      <c r="B40" s="278" t="s">
        <v>62</v>
      </c>
      <c r="C40" s="278">
        <v>48.3</v>
      </c>
      <c r="D40" s="280">
        <v>48.016666666666673</v>
      </c>
      <c r="E40" s="280">
        <v>47.283333333333346</v>
      </c>
      <c r="F40" s="280">
        <v>46.266666666666673</v>
      </c>
      <c r="G40" s="280">
        <v>45.533333333333346</v>
      </c>
      <c r="H40" s="280">
        <v>49.033333333333346</v>
      </c>
      <c r="I40" s="280">
        <v>49.76666666666668</v>
      </c>
      <c r="J40" s="280">
        <v>50.783333333333346</v>
      </c>
      <c r="K40" s="278">
        <v>48.75</v>
      </c>
      <c r="L40" s="278">
        <v>47</v>
      </c>
      <c r="M40" s="278">
        <v>262.28381999999999</v>
      </c>
    </row>
    <row r="41" spans="1:13">
      <c r="A41" s="302">
        <v>32</v>
      </c>
      <c r="B41" s="278" t="s">
        <v>63</v>
      </c>
      <c r="C41" s="278">
        <v>34.299999999999997</v>
      </c>
      <c r="D41" s="280">
        <v>34.35</v>
      </c>
      <c r="E41" s="280">
        <v>33.75</v>
      </c>
      <c r="F41" s="280">
        <v>33.199999999999996</v>
      </c>
      <c r="G41" s="280">
        <v>32.599999999999994</v>
      </c>
      <c r="H41" s="280">
        <v>34.900000000000006</v>
      </c>
      <c r="I41" s="280">
        <v>35.500000000000014</v>
      </c>
      <c r="J41" s="280">
        <v>36.050000000000011</v>
      </c>
      <c r="K41" s="278">
        <v>34.950000000000003</v>
      </c>
      <c r="L41" s="278">
        <v>33.799999999999997</v>
      </c>
      <c r="M41" s="278">
        <v>37.245780000000003</v>
      </c>
    </row>
    <row r="42" spans="1:13">
      <c r="A42" s="302">
        <v>33</v>
      </c>
      <c r="B42" s="278" t="s">
        <v>64</v>
      </c>
      <c r="C42" s="278">
        <v>1215.55</v>
      </c>
      <c r="D42" s="280">
        <v>1203.1333333333332</v>
      </c>
      <c r="E42" s="280">
        <v>1182.4166666666665</v>
      </c>
      <c r="F42" s="280">
        <v>1149.2833333333333</v>
      </c>
      <c r="G42" s="280">
        <v>1128.5666666666666</v>
      </c>
      <c r="H42" s="280">
        <v>1236.2666666666664</v>
      </c>
      <c r="I42" s="280">
        <v>1256.9833333333331</v>
      </c>
      <c r="J42" s="280">
        <v>1290.1166666666663</v>
      </c>
      <c r="K42" s="278">
        <v>1223.8499999999999</v>
      </c>
      <c r="L42" s="278">
        <v>1170</v>
      </c>
      <c r="M42" s="278">
        <v>14.32117</v>
      </c>
    </row>
    <row r="43" spans="1:13">
      <c r="A43" s="302">
        <v>34</v>
      </c>
      <c r="B43" s="278" t="s">
        <v>67</v>
      </c>
      <c r="C43" s="278">
        <v>530.65</v>
      </c>
      <c r="D43" s="280">
        <v>529.31666666666661</v>
      </c>
      <c r="E43" s="280">
        <v>521.33333333333326</v>
      </c>
      <c r="F43" s="280">
        <v>512.01666666666665</v>
      </c>
      <c r="G43" s="280">
        <v>504.0333333333333</v>
      </c>
      <c r="H43" s="280">
        <v>538.63333333333321</v>
      </c>
      <c r="I43" s="280">
        <v>546.61666666666656</v>
      </c>
      <c r="J43" s="280">
        <v>555.93333333333317</v>
      </c>
      <c r="K43" s="278">
        <v>537.29999999999995</v>
      </c>
      <c r="L43" s="278">
        <v>520</v>
      </c>
      <c r="M43" s="278">
        <v>23.624269999999999</v>
      </c>
    </row>
    <row r="44" spans="1:13">
      <c r="A44" s="302">
        <v>35</v>
      </c>
      <c r="B44" s="278" t="s">
        <v>66</v>
      </c>
      <c r="C44" s="278">
        <v>76.599999999999994</v>
      </c>
      <c r="D44" s="280">
        <v>76.400000000000006</v>
      </c>
      <c r="E44" s="280">
        <v>75.100000000000009</v>
      </c>
      <c r="F44" s="280">
        <v>73.600000000000009</v>
      </c>
      <c r="G44" s="280">
        <v>72.300000000000011</v>
      </c>
      <c r="H44" s="280">
        <v>77.900000000000006</v>
      </c>
      <c r="I44" s="280">
        <v>79.200000000000017</v>
      </c>
      <c r="J44" s="280">
        <v>80.7</v>
      </c>
      <c r="K44" s="278">
        <v>77.7</v>
      </c>
      <c r="L44" s="278">
        <v>74.900000000000006</v>
      </c>
      <c r="M44" s="278">
        <v>105.73856000000001</v>
      </c>
    </row>
    <row r="45" spans="1:13">
      <c r="A45" s="302">
        <v>36</v>
      </c>
      <c r="B45" s="278" t="s">
        <v>68</v>
      </c>
      <c r="C45" s="278">
        <v>256.39999999999998</v>
      </c>
      <c r="D45" s="280">
        <v>256.78333333333336</v>
      </c>
      <c r="E45" s="280">
        <v>250.2166666666667</v>
      </c>
      <c r="F45" s="280">
        <v>244.03333333333333</v>
      </c>
      <c r="G45" s="280">
        <v>237.46666666666667</v>
      </c>
      <c r="H45" s="280">
        <v>262.9666666666667</v>
      </c>
      <c r="I45" s="280">
        <v>269.53333333333342</v>
      </c>
      <c r="J45" s="280">
        <v>275.71666666666675</v>
      </c>
      <c r="K45" s="278">
        <v>263.35000000000002</v>
      </c>
      <c r="L45" s="278">
        <v>250.6</v>
      </c>
      <c r="M45" s="278">
        <v>24.970600000000001</v>
      </c>
    </row>
    <row r="46" spans="1:13">
      <c r="A46" s="302">
        <v>37</v>
      </c>
      <c r="B46" s="278" t="s">
        <v>71</v>
      </c>
      <c r="C46" s="278">
        <v>21.35</v>
      </c>
      <c r="D46" s="280">
        <v>21.366666666666664</v>
      </c>
      <c r="E46" s="280">
        <v>20.883333333333326</v>
      </c>
      <c r="F46" s="280">
        <v>20.416666666666661</v>
      </c>
      <c r="G46" s="280">
        <v>19.933333333333323</v>
      </c>
      <c r="H46" s="280">
        <v>21.833333333333329</v>
      </c>
      <c r="I46" s="280">
        <v>22.31666666666667</v>
      </c>
      <c r="J46" s="280">
        <v>22.783333333333331</v>
      </c>
      <c r="K46" s="278">
        <v>21.85</v>
      </c>
      <c r="L46" s="278">
        <v>20.9</v>
      </c>
      <c r="M46" s="278">
        <v>243.57522</v>
      </c>
    </row>
    <row r="47" spans="1:13">
      <c r="A47" s="302">
        <v>38</v>
      </c>
      <c r="B47" s="278" t="s">
        <v>75</v>
      </c>
      <c r="C47" s="278">
        <v>356.7</v>
      </c>
      <c r="D47" s="280">
        <v>351.2833333333333</v>
      </c>
      <c r="E47" s="280">
        <v>342.56666666666661</v>
      </c>
      <c r="F47" s="280">
        <v>328.43333333333328</v>
      </c>
      <c r="G47" s="280">
        <v>319.71666666666658</v>
      </c>
      <c r="H47" s="280">
        <v>365.41666666666663</v>
      </c>
      <c r="I47" s="280">
        <v>374.13333333333333</v>
      </c>
      <c r="J47" s="280">
        <v>388.26666666666665</v>
      </c>
      <c r="K47" s="278">
        <v>360</v>
      </c>
      <c r="L47" s="278">
        <v>337.15</v>
      </c>
      <c r="M47" s="278">
        <v>71.261240000000001</v>
      </c>
    </row>
    <row r="48" spans="1:13">
      <c r="A48" s="302">
        <v>39</v>
      </c>
      <c r="B48" s="278" t="s">
        <v>70</v>
      </c>
      <c r="C48" s="278">
        <v>501.4</v>
      </c>
      <c r="D48" s="280">
        <v>503.5</v>
      </c>
      <c r="E48" s="280">
        <v>489.95000000000005</v>
      </c>
      <c r="F48" s="280">
        <v>478.50000000000006</v>
      </c>
      <c r="G48" s="280">
        <v>464.9500000000001</v>
      </c>
      <c r="H48" s="280">
        <v>514.95000000000005</v>
      </c>
      <c r="I48" s="280">
        <v>528.5</v>
      </c>
      <c r="J48" s="280">
        <v>539.94999999999993</v>
      </c>
      <c r="K48" s="278">
        <v>517.04999999999995</v>
      </c>
      <c r="L48" s="278">
        <v>492.05</v>
      </c>
      <c r="M48" s="278">
        <v>181.07820000000001</v>
      </c>
    </row>
    <row r="49" spans="1:13">
      <c r="A49" s="302">
        <v>40</v>
      </c>
      <c r="B49" s="278" t="s">
        <v>126</v>
      </c>
      <c r="C49" s="278">
        <v>167.55</v>
      </c>
      <c r="D49" s="280">
        <v>166.65</v>
      </c>
      <c r="E49" s="280">
        <v>164.9</v>
      </c>
      <c r="F49" s="280">
        <v>162.25</v>
      </c>
      <c r="G49" s="280">
        <v>160.5</v>
      </c>
      <c r="H49" s="280">
        <v>169.3</v>
      </c>
      <c r="I49" s="280">
        <v>171.05</v>
      </c>
      <c r="J49" s="280">
        <v>173.70000000000002</v>
      </c>
      <c r="K49" s="278">
        <v>168.4</v>
      </c>
      <c r="L49" s="278">
        <v>164</v>
      </c>
      <c r="M49" s="278">
        <v>55.509129999999999</v>
      </c>
    </row>
    <row r="50" spans="1:13">
      <c r="A50" s="302">
        <v>41</v>
      </c>
      <c r="B50" s="278" t="s">
        <v>72</v>
      </c>
      <c r="C50" s="278">
        <v>360.6</v>
      </c>
      <c r="D50" s="280">
        <v>359.81666666666666</v>
      </c>
      <c r="E50" s="280">
        <v>355.2833333333333</v>
      </c>
      <c r="F50" s="280">
        <v>349.96666666666664</v>
      </c>
      <c r="G50" s="280">
        <v>345.43333333333328</v>
      </c>
      <c r="H50" s="280">
        <v>365.13333333333333</v>
      </c>
      <c r="I50" s="280">
        <v>369.66666666666674</v>
      </c>
      <c r="J50" s="280">
        <v>374.98333333333335</v>
      </c>
      <c r="K50" s="278">
        <v>364.35</v>
      </c>
      <c r="L50" s="278">
        <v>354.5</v>
      </c>
      <c r="M50" s="278">
        <v>50.874789999999997</v>
      </c>
    </row>
    <row r="51" spans="1:13">
      <c r="A51" s="302">
        <v>42</v>
      </c>
      <c r="B51" s="278" t="s">
        <v>235</v>
      </c>
      <c r="C51" s="278">
        <v>871.05</v>
      </c>
      <c r="D51" s="280">
        <v>857.73333333333323</v>
      </c>
      <c r="E51" s="280">
        <v>831.06666666666649</v>
      </c>
      <c r="F51" s="280">
        <v>791.08333333333326</v>
      </c>
      <c r="G51" s="280">
        <v>764.41666666666652</v>
      </c>
      <c r="H51" s="280">
        <v>897.71666666666647</v>
      </c>
      <c r="I51" s="280">
        <v>924.38333333333321</v>
      </c>
      <c r="J51" s="280">
        <v>964.36666666666645</v>
      </c>
      <c r="K51" s="278">
        <v>884.4</v>
      </c>
      <c r="L51" s="278">
        <v>817.75</v>
      </c>
      <c r="M51" s="278">
        <v>1.28268</v>
      </c>
    </row>
    <row r="52" spans="1:13">
      <c r="A52" s="302">
        <v>43</v>
      </c>
      <c r="B52" s="278" t="s">
        <v>73</v>
      </c>
      <c r="C52" s="278">
        <v>10414.1</v>
      </c>
      <c r="D52" s="280">
        <v>10244.699999999999</v>
      </c>
      <c r="E52" s="280">
        <v>9969.3999999999978</v>
      </c>
      <c r="F52" s="280">
        <v>9524.6999999999989</v>
      </c>
      <c r="G52" s="280">
        <v>9249.3999999999978</v>
      </c>
      <c r="H52" s="280">
        <v>10689.399999999998</v>
      </c>
      <c r="I52" s="280">
        <v>10964.699999999997</v>
      </c>
      <c r="J52" s="280">
        <v>11409.399999999998</v>
      </c>
      <c r="K52" s="278">
        <v>10520</v>
      </c>
      <c r="L52" s="278">
        <v>9800</v>
      </c>
      <c r="M52" s="278">
        <v>0.36577999999999999</v>
      </c>
    </row>
    <row r="53" spans="1:13">
      <c r="A53" s="302">
        <v>44</v>
      </c>
      <c r="B53" s="278" t="s">
        <v>76</v>
      </c>
      <c r="C53" s="278">
        <v>2952.65</v>
      </c>
      <c r="D53" s="280">
        <v>2916.6</v>
      </c>
      <c r="E53" s="280">
        <v>2863.5</v>
      </c>
      <c r="F53" s="280">
        <v>2774.35</v>
      </c>
      <c r="G53" s="280">
        <v>2721.25</v>
      </c>
      <c r="H53" s="280">
        <v>3005.75</v>
      </c>
      <c r="I53" s="280">
        <v>3058.8499999999995</v>
      </c>
      <c r="J53" s="280">
        <v>3148</v>
      </c>
      <c r="K53" s="278">
        <v>2969.7</v>
      </c>
      <c r="L53" s="278">
        <v>2827.45</v>
      </c>
      <c r="M53" s="278">
        <v>7.3739499999999998</v>
      </c>
    </row>
    <row r="54" spans="1:13">
      <c r="A54" s="302">
        <v>45</v>
      </c>
      <c r="B54" s="278" t="s">
        <v>82</v>
      </c>
      <c r="C54" s="278">
        <v>605</v>
      </c>
      <c r="D54" s="280">
        <v>601.4</v>
      </c>
      <c r="E54" s="280">
        <v>588.84999999999991</v>
      </c>
      <c r="F54" s="280">
        <v>572.69999999999993</v>
      </c>
      <c r="G54" s="280">
        <v>560.14999999999986</v>
      </c>
      <c r="H54" s="280">
        <v>617.54999999999995</v>
      </c>
      <c r="I54" s="280">
        <v>630.09999999999991</v>
      </c>
      <c r="J54" s="280">
        <v>646.25</v>
      </c>
      <c r="K54" s="278">
        <v>613.95000000000005</v>
      </c>
      <c r="L54" s="278">
        <v>585.25</v>
      </c>
      <c r="M54" s="278">
        <v>9.3048699999999993</v>
      </c>
    </row>
    <row r="55" spans="1:13">
      <c r="A55" s="302">
        <v>46</v>
      </c>
      <c r="B55" s="278" t="s">
        <v>77</v>
      </c>
      <c r="C55" s="278">
        <v>331.4</v>
      </c>
      <c r="D55" s="280">
        <v>333.23333333333329</v>
      </c>
      <c r="E55" s="280">
        <v>325.56666666666661</v>
      </c>
      <c r="F55" s="280">
        <v>319.73333333333329</v>
      </c>
      <c r="G55" s="280">
        <v>312.06666666666661</v>
      </c>
      <c r="H55" s="280">
        <v>339.06666666666661</v>
      </c>
      <c r="I55" s="280">
        <v>346.73333333333323</v>
      </c>
      <c r="J55" s="280">
        <v>352.56666666666661</v>
      </c>
      <c r="K55" s="278">
        <v>340.9</v>
      </c>
      <c r="L55" s="278">
        <v>327.39999999999998</v>
      </c>
      <c r="M55" s="278">
        <v>84.644120000000001</v>
      </c>
    </row>
    <row r="56" spans="1:13">
      <c r="A56" s="302">
        <v>47</v>
      </c>
      <c r="B56" s="278" t="s">
        <v>78</v>
      </c>
      <c r="C56" s="278">
        <v>82.9</v>
      </c>
      <c r="D56" s="280">
        <v>82.316666666666663</v>
      </c>
      <c r="E56" s="280">
        <v>80.133333333333326</v>
      </c>
      <c r="F56" s="280">
        <v>77.36666666666666</v>
      </c>
      <c r="G56" s="280">
        <v>75.183333333333323</v>
      </c>
      <c r="H56" s="280">
        <v>85.083333333333329</v>
      </c>
      <c r="I56" s="280">
        <v>87.266666666666666</v>
      </c>
      <c r="J56" s="280">
        <v>90.033333333333331</v>
      </c>
      <c r="K56" s="278">
        <v>84.5</v>
      </c>
      <c r="L56" s="278">
        <v>79.55</v>
      </c>
      <c r="M56" s="278">
        <v>204.8922</v>
      </c>
    </row>
    <row r="57" spans="1:13">
      <c r="A57" s="302">
        <v>48</v>
      </c>
      <c r="B57" s="278" t="s">
        <v>79</v>
      </c>
      <c r="C57" s="278">
        <v>117.05</v>
      </c>
      <c r="D57" s="280">
        <v>116.35000000000001</v>
      </c>
      <c r="E57" s="280">
        <v>114.20000000000002</v>
      </c>
      <c r="F57" s="280">
        <v>111.35000000000001</v>
      </c>
      <c r="G57" s="280">
        <v>109.20000000000002</v>
      </c>
      <c r="H57" s="280">
        <v>119.20000000000002</v>
      </c>
      <c r="I57" s="280">
        <v>121.35000000000002</v>
      </c>
      <c r="J57" s="280">
        <v>124.20000000000002</v>
      </c>
      <c r="K57" s="278">
        <v>118.5</v>
      </c>
      <c r="L57" s="278">
        <v>113.5</v>
      </c>
      <c r="M57" s="278">
        <v>9.6453600000000002</v>
      </c>
    </row>
    <row r="58" spans="1:13">
      <c r="A58" s="302">
        <v>49</v>
      </c>
      <c r="B58" s="278" t="s">
        <v>83</v>
      </c>
      <c r="C58" s="278">
        <v>150.35</v>
      </c>
      <c r="D58" s="280">
        <v>147.26666666666665</v>
      </c>
      <c r="E58" s="280">
        <v>140.08333333333331</v>
      </c>
      <c r="F58" s="280">
        <v>129.81666666666666</v>
      </c>
      <c r="G58" s="280">
        <v>122.63333333333333</v>
      </c>
      <c r="H58" s="280">
        <v>157.5333333333333</v>
      </c>
      <c r="I58" s="280">
        <v>164.71666666666664</v>
      </c>
      <c r="J58" s="280">
        <v>174.98333333333329</v>
      </c>
      <c r="K58" s="278">
        <v>154.44999999999999</v>
      </c>
      <c r="L58" s="278">
        <v>137</v>
      </c>
      <c r="M58" s="278">
        <v>80.701840000000004</v>
      </c>
    </row>
    <row r="59" spans="1:13">
      <c r="A59" s="302">
        <v>50</v>
      </c>
      <c r="B59" s="278" t="s">
        <v>84</v>
      </c>
      <c r="C59" s="278">
        <v>587.20000000000005</v>
      </c>
      <c r="D59" s="280">
        <v>590.65</v>
      </c>
      <c r="E59" s="280">
        <v>581.54999999999995</v>
      </c>
      <c r="F59" s="280">
        <v>575.9</v>
      </c>
      <c r="G59" s="280">
        <v>566.79999999999995</v>
      </c>
      <c r="H59" s="280">
        <v>596.29999999999995</v>
      </c>
      <c r="I59" s="280">
        <v>605.40000000000009</v>
      </c>
      <c r="J59" s="280">
        <v>611.04999999999995</v>
      </c>
      <c r="K59" s="278">
        <v>599.75</v>
      </c>
      <c r="L59" s="278">
        <v>585</v>
      </c>
      <c r="M59" s="278">
        <v>61.823889999999999</v>
      </c>
    </row>
    <row r="60" spans="1:13">
      <c r="A60" s="302">
        <v>51</v>
      </c>
      <c r="B60" s="278" t="s">
        <v>236</v>
      </c>
      <c r="C60" s="278">
        <v>125.4</v>
      </c>
      <c r="D60" s="280">
        <v>126.5</v>
      </c>
      <c r="E60" s="280">
        <v>123.69999999999999</v>
      </c>
      <c r="F60" s="280">
        <v>121.99999999999999</v>
      </c>
      <c r="G60" s="280">
        <v>119.19999999999997</v>
      </c>
      <c r="H60" s="280">
        <v>128.19999999999999</v>
      </c>
      <c r="I60" s="280">
        <v>131</v>
      </c>
      <c r="J60" s="280">
        <v>132.70000000000002</v>
      </c>
      <c r="K60" s="278">
        <v>129.30000000000001</v>
      </c>
      <c r="L60" s="278">
        <v>124.8</v>
      </c>
      <c r="M60" s="278">
        <v>9.2300699999999996</v>
      </c>
    </row>
    <row r="61" spans="1:13">
      <c r="A61" s="302">
        <v>52</v>
      </c>
      <c r="B61" s="278" t="s">
        <v>85</v>
      </c>
      <c r="C61" s="278">
        <v>140.69999999999999</v>
      </c>
      <c r="D61" s="280">
        <v>139</v>
      </c>
      <c r="E61" s="280">
        <v>136.69999999999999</v>
      </c>
      <c r="F61" s="280">
        <v>132.69999999999999</v>
      </c>
      <c r="G61" s="280">
        <v>130.39999999999998</v>
      </c>
      <c r="H61" s="280">
        <v>143</v>
      </c>
      <c r="I61" s="280">
        <v>145.30000000000001</v>
      </c>
      <c r="J61" s="280">
        <v>149.30000000000001</v>
      </c>
      <c r="K61" s="278">
        <v>141.30000000000001</v>
      </c>
      <c r="L61" s="278">
        <v>135</v>
      </c>
      <c r="M61" s="278">
        <v>56.043529999999997</v>
      </c>
    </row>
    <row r="62" spans="1:13">
      <c r="A62" s="302">
        <v>53</v>
      </c>
      <c r="B62" s="278" t="s">
        <v>86</v>
      </c>
      <c r="C62" s="278">
        <v>1507.95</v>
      </c>
      <c r="D62" s="280">
        <v>1476.7166666666665</v>
      </c>
      <c r="E62" s="280">
        <v>1435.2333333333329</v>
      </c>
      <c r="F62" s="280">
        <v>1362.5166666666664</v>
      </c>
      <c r="G62" s="280">
        <v>1321.0333333333328</v>
      </c>
      <c r="H62" s="280">
        <v>1549.4333333333329</v>
      </c>
      <c r="I62" s="280">
        <v>1590.9166666666665</v>
      </c>
      <c r="J62" s="280">
        <v>1663.633333333333</v>
      </c>
      <c r="K62" s="278">
        <v>1518.2</v>
      </c>
      <c r="L62" s="278">
        <v>1404</v>
      </c>
      <c r="M62" s="278">
        <v>30.23742</v>
      </c>
    </row>
    <row r="63" spans="1:13">
      <c r="A63" s="302">
        <v>54</v>
      </c>
      <c r="B63" s="278" t="s">
        <v>87</v>
      </c>
      <c r="C63" s="278">
        <v>367</v>
      </c>
      <c r="D63" s="280">
        <v>365.45</v>
      </c>
      <c r="E63" s="280">
        <v>360.04999999999995</v>
      </c>
      <c r="F63" s="280">
        <v>353.09999999999997</v>
      </c>
      <c r="G63" s="280">
        <v>347.69999999999993</v>
      </c>
      <c r="H63" s="280">
        <v>372.4</v>
      </c>
      <c r="I63" s="280">
        <v>377.79999999999995</v>
      </c>
      <c r="J63" s="280">
        <v>384.75</v>
      </c>
      <c r="K63" s="278">
        <v>370.85</v>
      </c>
      <c r="L63" s="278">
        <v>358.5</v>
      </c>
      <c r="M63" s="278">
        <v>8.0882500000000004</v>
      </c>
    </row>
    <row r="64" spans="1:13">
      <c r="A64" s="302">
        <v>55</v>
      </c>
      <c r="B64" s="278" t="s">
        <v>237</v>
      </c>
      <c r="C64" s="278">
        <v>540</v>
      </c>
      <c r="D64" s="280">
        <v>532.33333333333337</v>
      </c>
      <c r="E64" s="280">
        <v>515.66666666666674</v>
      </c>
      <c r="F64" s="280">
        <v>491.33333333333337</v>
      </c>
      <c r="G64" s="280">
        <v>474.66666666666674</v>
      </c>
      <c r="H64" s="280">
        <v>556.66666666666674</v>
      </c>
      <c r="I64" s="280">
        <v>573.33333333333348</v>
      </c>
      <c r="J64" s="280">
        <v>597.66666666666674</v>
      </c>
      <c r="K64" s="278">
        <v>549</v>
      </c>
      <c r="L64" s="278">
        <v>508</v>
      </c>
      <c r="M64" s="278">
        <v>1.30993</v>
      </c>
    </row>
    <row r="65" spans="1:13">
      <c r="A65" s="302">
        <v>56</v>
      </c>
      <c r="B65" s="278" t="s">
        <v>238</v>
      </c>
      <c r="C65" s="278">
        <v>219.25</v>
      </c>
      <c r="D65" s="280">
        <v>219.28333333333333</v>
      </c>
      <c r="E65" s="280">
        <v>213.21666666666667</v>
      </c>
      <c r="F65" s="280">
        <v>207.18333333333334</v>
      </c>
      <c r="G65" s="280">
        <v>201.11666666666667</v>
      </c>
      <c r="H65" s="280">
        <v>225.31666666666666</v>
      </c>
      <c r="I65" s="280">
        <v>231.38333333333333</v>
      </c>
      <c r="J65" s="280">
        <v>237.41666666666666</v>
      </c>
      <c r="K65" s="278">
        <v>225.35</v>
      </c>
      <c r="L65" s="278">
        <v>213.25</v>
      </c>
      <c r="M65" s="278">
        <v>9.2677200000000006</v>
      </c>
    </row>
    <row r="66" spans="1:13">
      <c r="A66" s="302">
        <v>57</v>
      </c>
      <c r="B66" s="278" t="s">
        <v>88</v>
      </c>
      <c r="C66" s="278">
        <v>411.55</v>
      </c>
      <c r="D66" s="280">
        <v>408.18333333333334</v>
      </c>
      <c r="E66" s="280">
        <v>402.36666666666667</v>
      </c>
      <c r="F66" s="280">
        <v>393.18333333333334</v>
      </c>
      <c r="G66" s="280">
        <v>387.36666666666667</v>
      </c>
      <c r="H66" s="280">
        <v>417.36666666666667</v>
      </c>
      <c r="I66" s="280">
        <v>423.18333333333339</v>
      </c>
      <c r="J66" s="280">
        <v>432.36666666666667</v>
      </c>
      <c r="K66" s="278">
        <v>414</v>
      </c>
      <c r="L66" s="278">
        <v>399</v>
      </c>
      <c r="M66" s="278">
        <v>7.8360599999999998</v>
      </c>
    </row>
    <row r="67" spans="1:13">
      <c r="A67" s="302">
        <v>58</v>
      </c>
      <c r="B67" s="278" t="s">
        <v>94</v>
      </c>
      <c r="C67" s="278">
        <v>133.55000000000001</v>
      </c>
      <c r="D67" s="280">
        <v>132.85</v>
      </c>
      <c r="E67" s="280">
        <v>130.5</v>
      </c>
      <c r="F67" s="280">
        <v>127.45000000000002</v>
      </c>
      <c r="G67" s="280">
        <v>125.10000000000002</v>
      </c>
      <c r="H67" s="280">
        <v>135.89999999999998</v>
      </c>
      <c r="I67" s="280">
        <v>138.24999999999994</v>
      </c>
      <c r="J67" s="280">
        <v>141.29999999999995</v>
      </c>
      <c r="K67" s="278">
        <v>135.19999999999999</v>
      </c>
      <c r="L67" s="278">
        <v>129.80000000000001</v>
      </c>
      <c r="M67" s="278">
        <v>112.50707</v>
      </c>
    </row>
    <row r="68" spans="1:13">
      <c r="A68" s="302">
        <v>59</v>
      </c>
      <c r="B68" s="278" t="s">
        <v>89</v>
      </c>
      <c r="C68" s="278">
        <v>502.7</v>
      </c>
      <c r="D68" s="280">
        <v>501.01666666666665</v>
      </c>
      <c r="E68" s="280">
        <v>497.23333333333329</v>
      </c>
      <c r="F68" s="280">
        <v>491.76666666666665</v>
      </c>
      <c r="G68" s="280">
        <v>487.98333333333329</v>
      </c>
      <c r="H68" s="280">
        <v>506.48333333333329</v>
      </c>
      <c r="I68" s="280">
        <v>510.26666666666659</v>
      </c>
      <c r="J68" s="280">
        <v>515.73333333333335</v>
      </c>
      <c r="K68" s="278">
        <v>504.8</v>
      </c>
      <c r="L68" s="278">
        <v>495.55</v>
      </c>
      <c r="M68" s="278">
        <v>28.019549999999999</v>
      </c>
    </row>
    <row r="69" spans="1:13">
      <c r="A69" s="302">
        <v>60</v>
      </c>
      <c r="B69" s="278" t="s">
        <v>239</v>
      </c>
      <c r="C69" s="278">
        <v>525.20000000000005</v>
      </c>
      <c r="D69" s="280">
        <v>531.38333333333333</v>
      </c>
      <c r="E69" s="280">
        <v>517.51666666666665</v>
      </c>
      <c r="F69" s="280">
        <v>509.83333333333337</v>
      </c>
      <c r="G69" s="280">
        <v>495.9666666666667</v>
      </c>
      <c r="H69" s="280">
        <v>539.06666666666661</v>
      </c>
      <c r="I69" s="280">
        <v>552.93333333333317</v>
      </c>
      <c r="J69" s="280">
        <v>560.61666666666656</v>
      </c>
      <c r="K69" s="278">
        <v>545.25</v>
      </c>
      <c r="L69" s="278">
        <v>523.70000000000005</v>
      </c>
      <c r="M69" s="278">
        <v>0.62495999999999996</v>
      </c>
    </row>
    <row r="70" spans="1:13">
      <c r="A70" s="302">
        <v>61</v>
      </c>
      <c r="B70" s="278" t="s">
        <v>92</v>
      </c>
      <c r="C70" s="278">
        <v>2384.5</v>
      </c>
      <c r="D70" s="280">
        <v>2387.0333333333333</v>
      </c>
      <c r="E70" s="280">
        <v>2361.1166666666668</v>
      </c>
      <c r="F70" s="280">
        <v>2337.7333333333336</v>
      </c>
      <c r="G70" s="280">
        <v>2311.8166666666671</v>
      </c>
      <c r="H70" s="280">
        <v>2410.4166666666665</v>
      </c>
      <c r="I70" s="280">
        <v>2436.3333333333335</v>
      </c>
      <c r="J70" s="280">
        <v>2459.7166666666662</v>
      </c>
      <c r="K70" s="278">
        <v>2412.9499999999998</v>
      </c>
      <c r="L70" s="278">
        <v>2363.65</v>
      </c>
      <c r="M70" s="278">
        <v>5.9684999999999997</v>
      </c>
    </row>
    <row r="71" spans="1:13">
      <c r="A71" s="302">
        <v>62</v>
      </c>
      <c r="B71" s="278" t="s">
        <v>95</v>
      </c>
      <c r="C71" s="278">
        <v>4056.8</v>
      </c>
      <c r="D71" s="280">
        <v>4037.4500000000003</v>
      </c>
      <c r="E71" s="280">
        <v>3980.6000000000004</v>
      </c>
      <c r="F71" s="280">
        <v>3904.4</v>
      </c>
      <c r="G71" s="280">
        <v>3847.55</v>
      </c>
      <c r="H71" s="280">
        <v>4113.6500000000005</v>
      </c>
      <c r="I71" s="280">
        <v>4170.5</v>
      </c>
      <c r="J71" s="280">
        <v>4246.7000000000007</v>
      </c>
      <c r="K71" s="278">
        <v>4094.3</v>
      </c>
      <c r="L71" s="278">
        <v>3961.25</v>
      </c>
      <c r="M71" s="278">
        <v>17.834520000000001</v>
      </c>
    </row>
    <row r="72" spans="1:13">
      <c r="A72" s="302">
        <v>63</v>
      </c>
      <c r="B72" s="278" t="s">
        <v>240</v>
      </c>
      <c r="C72" s="278">
        <v>36.6</v>
      </c>
      <c r="D72" s="280">
        <v>36.733333333333334</v>
      </c>
      <c r="E72" s="280">
        <v>35.366666666666667</v>
      </c>
      <c r="F72" s="280">
        <v>34.133333333333333</v>
      </c>
      <c r="G72" s="280">
        <v>32.766666666666666</v>
      </c>
      <c r="H72" s="280">
        <v>37.966666666666669</v>
      </c>
      <c r="I72" s="280">
        <v>39.333333333333343</v>
      </c>
      <c r="J72" s="280">
        <v>40.56666666666667</v>
      </c>
      <c r="K72" s="278">
        <v>38.1</v>
      </c>
      <c r="L72" s="278">
        <v>35.5</v>
      </c>
      <c r="M72" s="278">
        <v>20.386130000000001</v>
      </c>
    </row>
    <row r="73" spans="1:13">
      <c r="A73" s="302">
        <v>64</v>
      </c>
      <c r="B73" s="278" t="s">
        <v>96</v>
      </c>
      <c r="C73" s="278">
        <v>13703.3</v>
      </c>
      <c r="D73" s="280">
        <v>13616.083333333334</v>
      </c>
      <c r="E73" s="280">
        <v>13287.216666666667</v>
      </c>
      <c r="F73" s="280">
        <v>12871.133333333333</v>
      </c>
      <c r="G73" s="280">
        <v>12542.266666666666</v>
      </c>
      <c r="H73" s="280">
        <v>14032.166666666668</v>
      </c>
      <c r="I73" s="280">
        <v>14361.033333333333</v>
      </c>
      <c r="J73" s="280">
        <v>14777.116666666669</v>
      </c>
      <c r="K73" s="278">
        <v>13944.95</v>
      </c>
      <c r="L73" s="278">
        <v>13200</v>
      </c>
      <c r="M73" s="278">
        <v>2.7657699999999998</v>
      </c>
    </row>
    <row r="74" spans="1:13">
      <c r="A74" s="302">
        <v>65</v>
      </c>
      <c r="B74" s="278" t="s">
        <v>241</v>
      </c>
      <c r="C74" s="278">
        <v>203.95</v>
      </c>
      <c r="D74" s="280">
        <v>203.28333333333333</v>
      </c>
      <c r="E74" s="280">
        <v>199.66666666666666</v>
      </c>
      <c r="F74" s="280">
        <v>195.38333333333333</v>
      </c>
      <c r="G74" s="280">
        <v>191.76666666666665</v>
      </c>
      <c r="H74" s="280">
        <v>207.56666666666666</v>
      </c>
      <c r="I74" s="280">
        <v>211.18333333333334</v>
      </c>
      <c r="J74" s="280">
        <v>215.46666666666667</v>
      </c>
      <c r="K74" s="278">
        <v>206.9</v>
      </c>
      <c r="L74" s="278">
        <v>199</v>
      </c>
      <c r="M74" s="278">
        <v>4.3415600000000003</v>
      </c>
    </row>
    <row r="75" spans="1:13">
      <c r="A75" s="302">
        <v>66</v>
      </c>
      <c r="B75" s="278" t="s">
        <v>242</v>
      </c>
      <c r="C75" s="278">
        <v>578.4</v>
      </c>
      <c r="D75" s="280">
        <v>580.93333333333328</v>
      </c>
      <c r="E75" s="280">
        <v>561.96666666666658</v>
      </c>
      <c r="F75" s="280">
        <v>545.5333333333333</v>
      </c>
      <c r="G75" s="280">
        <v>526.56666666666661</v>
      </c>
      <c r="H75" s="280">
        <v>597.36666666666656</v>
      </c>
      <c r="I75" s="280">
        <v>616.33333333333326</v>
      </c>
      <c r="J75" s="280">
        <v>632.76666666666654</v>
      </c>
      <c r="K75" s="278">
        <v>599.9</v>
      </c>
      <c r="L75" s="278">
        <v>564.5</v>
      </c>
      <c r="M75" s="278">
        <v>14.83756</v>
      </c>
    </row>
    <row r="76" spans="1:13">
      <c r="A76" s="302">
        <v>67</v>
      </c>
      <c r="B76" s="278" t="s">
        <v>243</v>
      </c>
      <c r="C76" s="278">
        <v>66.2</v>
      </c>
      <c r="D76" s="280">
        <v>65.600000000000009</v>
      </c>
      <c r="E76" s="280">
        <v>64.500000000000014</v>
      </c>
      <c r="F76" s="280">
        <v>62.800000000000004</v>
      </c>
      <c r="G76" s="280">
        <v>61.70000000000001</v>
      </c>
      <c r="H76" s="280">
        <v>67.300000000000011</v>
      </c>
      <c r="I76" s="280">
        <v>68.400000000000006</v>
      </c>
      <c r="J76" s="280">
        <v>70.100000000000023</v>
      </c>
      <c r="K76" s="278">
        <v>66.7</v>
      </c>
      <c r="L76" s="278">
        <v>63.9</v>
      </c>
      <c r="M76" s="278">
        <v>7.3530699999999998</v>
      </c>
    </row>
    <row r="77" spans="1:13">
      <c r="A77" s="302">
        <v>68</v>
      </c>
      <c r="B77" s="278" t="s">
        <v>98</v>
      </c>
      <c r="C77" s="278">
        <v>749.75</v>
      </c>
      <c r="D77" s="280">
        <v>739.93333333333339</v>
      </c>
      <c r="E77" s="280">
        <v>725.11666666666679</v>
      </c>
      <c r="F77" s="280">
        <v>700.48333333333335</v>
      </c>
      <c r="G77" s="280">
        <v>685.66666666666674</v>
      </c>
      <c r="H77" s="280">
        <v>764.56666666666683</v>
      </c>
      <c r="I77" s="280">
        <v>779.38333333333344</v>
      </c>
      <c r="J77" s="280">
        <v>804.01666666666688</v>
      </c>
      <c r="K77" s="278">
        <v>754.75</v>
      </c>
      <c r="L77" s="278">
        <v>715.3</v>
      </c>
      <c r="M77" s="278">
        <v>29.821660000000001</v>
      </c>
    </row>
    <row r="78" spans="1:13">
      <c r="A78" s="302">
        <v>69</v>
      </c>
      <c r="B78" s="278" t="s">
        <v>99</v>
      </c>
      <c r="C78" s="278">
        <v>147.19999999999999</v>
      </c>
      <c r="D78" s="280">
        <v>144.98333333333332</v>
      </c>
      <c r="E78" s="280">
        <v>141.26666666666665</v>
      </c>
      <c r="F78" s="280">
        <v>135.33333333333334</v>
      </c>
      <c r="G78" s="280">
        <v>131.61666666666667</v>
      </c>
      <c r="H78" s="280">
        <v>150.91666666666663</v>
      </c>
      <c r="I78" s="280">
        <v>154.63333333333327</v>
      </c>
      <c r="J78" s="280">
        <v>160.56666666666661</v>
      </c>
      <c r="K78" s="278">
        <v>148.69999999999999</v>
      </c>
      <c r="L78" s="278">
        <v>139.05000000000001</v>
      </c>
      <c r="M78" s="278">
        <v>40.686920000000001</v>
      </c>
    </row>
    <row r="79" spans="1:13">
      <c r="A79" s="302">
        <v>70</v>
      </c>
      <c r="B79" s="278" t="s">
        <v>100</v>
      </c>
      <c r="C79" s="278">
        <v>44.05</v>
      </c>
      <c r="D79" s="280">
        <v>43.466666666666669</v>
      </c>
      <c r="E79" s="280">
        <v>42.583333333333336</v>
      </c>
      <c r="F79" s="280">
        <v>41.116666666666667</v>
      </c>
      <c r="G79" s="280">
        <v>40.233333333333334</v>
      </c>
      <c r="H79" s="280">
        <v>44.933333333333337</v>
      </c>
      <c r="I79" s="280">
        <v>45.816666666666663</v>
      </c>
      <c r="J79" s="280">
        <v>47.283333333333339</v>
      </c>
      <c r="K79" s="278">
        <v>44.35</v>
      </c>
      <c r="L79" s="278">
        <v>42</v>
      </c>
      <c r="M79" s="278">
        <v>242.73867999999999</v>
      </c>
    </row>
    <row r="80" spans="1:13">
      <c r="A80" s="302">
        <v>71</v>
      </c>
      <c r="B80" s="278" t="s">
        <v>371</v>
      </c>
      <c r="C80" s="278">
        <v>123.25</v>
      </c>
      <c r="D80" s="280">
        <v>121.98333333333333</v>
      </c>
      <c r="E80" s="280">
        <v>119.06666666666666</v>
      </c>
      <c r="F80" s="280">
        <v>114.88333333333333</v>
      </c>
      <c r="G80" s="280">
        <v>111.96666666666665</v>
      </c>
      <c r="H80" s="280">
        <v>126.16666666666667</v>
      </c>
      <c r="I80" s="280">
        <v>129.08333333333331</v>
      </c>
      <c r="J80" s="280">
        <v>133.26666666666668</v>
      </c>
      <c r="K80" s="278">
        <v>124.9</v>
      </c>
      <c r="L80" s="278">
        <v>117.8</v>
      </c>
      <c r="M80" s="278">
        <v>16.954940000000001</v>
      </c>
    </row>
    <row r="81" spans="1:13">
      <c r="A81" s="302">
        <v>72</v>
      </c>
      <c r="B81" s="278" t="s">
        <v>244</v>
      </c>
      <c r="C81" s="278">
        <v>8.5</v>
      </c>
      <c r="D81" s="280">
        <v>8.5</v>
      </c>
      <c r="E81" s="280">
        <v>8.5</v>
      </c>
      <c r="F81" s="280">
        <v>8.5</v>
      </c>
      <c r="G81" s="280">
        <v>8.5</v>
      </c>
      <c r="H81" s="280">
        <v>8.5</v>
      </c>
      <c r="I81" s="280">
        <v>8.5</v>
      </c>
      <c r="J81" s="280">
        <v>8.5</v>
      </c>
      <c r="K81" s="278">
        <v>8.5</v>
      </c>
      <c r="L81" s="278">
        <v>8.5</v>
      </c>
      <c r="M81" s="278">
        <v>3.48794</v>
      </c>
    </row>
    <row r="82" spans="1:13">
      <c r="A82" s="302">
        <v>73</v>
      </c>
      <c r="B82" s="278" t="s">
        <v>245</v>
      </c>
      <c r="C82" s="278">
        <v>93.05</v>
      </c>
      <c r="D82" s="280">
        <v>93.05</v>
      </c>
      <c r="E82" s="280">
        <v>93.05</v>
      </c>
      <c r="F82" s="280">
        <v>93.05</v>
      </c>
      <c r="G82" s="280">
        <v>93.05</v>
      </c>
      <c r="H82" s="280">
        <v>93.05</v>
      </c>
      <c r="I82" s="280">
        <v>93.05</v>
      </c>
      <c r="J82" s="280">
        <v>93.05</v>
      </c>
      <c r="K82" s="278">
        <v>93.05</v>
      </c>
      <c r="L82" s="278">
        <v>93.05</v>
      </c>
      <c r="M82" s="278">
        <v>1.1250599999999999</v>
      </c>
    </row>
    <row r="83" spans="1:13">
      <c r="A83" s="302">
        <v>74</v>
      </c>
      <c r="B83" s="278" t="s">
        <v>101</v>
      </c>
      <c r="C83" s="278">
        <v>84.2</v>
      </c>
      <c r="D83" s="280">
        <v>83.2</v>
      </c>
      <c r="E83" s="280">
        <v>81.300000000000011</v>
      </c>
      <c r="F83" s="280">
        <v>78.400000000000006</v>
      </c>
      <c r="G83" s="280">
        <v>76.500000000000014</v>
      </c>
      <c r="H83" s="280">
        <v>86.100000000000009</v>
      </c>
      <c r="I83" s="280">
        <v>88.000000000000014</v>
      </c>
      <c r="J83" s="280">
        <v>90.9</v>
      </c>
      <c r="K83" s="278">
        <v>85.1</v>
      </c>
      <c r="L83" s="278">
        <v>80.3</v>
      </c>
      <c r="M83" s="278">
        <v>138.45818</v>
      </c>
    </row>
    <row r="84" spans="1:13">
      <c r="A84" s="302">
        <v>75</v>
      </c>
      <c r="B84" s="278" t="s">
        <v>104</v>
      </c>
      <c r="C84" s="278">
        <v>17.3</v>
      </c>
      <c r="D84" s="280">
        <v>17.166666666666668</v>
      </c>
      <c r="E84" s="280">
        <v>16.983333333333334</v>
      </c>
      <c r="F84" s="280">
        <v>16.666666666666668</v>
      </c>
      <c r="G84" s="280">
        <v>16.483333333333334</v>
      </c>
      <c r="H84" s="280">
        <v>17.483333333333334</v>
      </c>
      <c r="I84" s="280">
        <v>17.666666666666664</v>
      </c>
      <c r="J84" s="280">
        <v>17.983333333333334</v>
      </c>
      <c r="K84" s="278">
        <v>17.350000000000001</v>
      </c>
      <c r="L84" s="278">
        <v>16.850000000000001</v>
      </c>
      <c r="M84" s="278">
        <v>46.418590000000002</v>
      </c>
    </row>
    <row r="85" spans="1:13">
      <c r="A85" s="302">
        <v>76</v>
      </c>
      <c r="B85" s="278" t="s">
        <v>246</v>
      </c>
      <c r="C85" s="278">
        <v>145.94999999999999</v>
      </c>
      <c r="D85" s="280">
        <v>147.66666666666666</v>
      </c>
      <c r="E85" s="280">
        <v>143.33333333333331</v>
      </c>
      <c r="F85" s="280">
        <v>140.71666666666667</v>
      </c>
      <c r="G85" s="280">
        <v>136.38333333333333</v>
      </c>
      <c r="H85" s="280">
        <v>150.2833333333333</v>
      </c>
      <c r="I85" s="280">
        <v>154.61666666666662</v>
      </c>
      <c r="J85" s="280">
        <v>157.23333333333329</v>
      </c>
      <c r="K85" s="278">
        <v>152</v>
      </c>
      <c r="L85" s="278">
        <v>145.05000000000001</v>
      </c>
      <c r="M85" s="278">
        <v>4.2582599999999999</v>
      </c>
    </row>
    <row r="86" spans="1:13">
      <c r="A86" s="302">
        <v>77</v>
      </c>
      <c r="B86" s="278" t="s">
        <v>102</v>
      </c>
      <c r="C86" s="278">
        <v>318.2</v>
      </c>
      <c r="D86" s="280">
        <v>320.2833333333333</v>
      </c>
      <c r="E86" s="280">
        <v>310.66666666666663</v>
      </c>
      <c r="F86" s="280">
        <v>303.13333333333333</v>
      </c>
      <c r="G86" s="280">
        <v>293.51666666666665</v>
      </c>
      <c r="H86" s="280">
        <v>327.81666666666661</v>
      </c>
      <c r="I86" s="280">
        <v>337.43333333333328</v>
      </c>
      <c r="J86" s="280">
        <v>344.96666666666658</v>
      </c>
      <c r="K86" s="278">
        <v>329.9</v>
      </c>
      <c r="L86" s="278">
        <v>312.75</v>
      </c>
      <c r="M86" s="278">
        <v>74.295270000000002</v>
      </c>
    </row>
    <row r="87" spans="1:13">
      <c r="A87" s="302">
        <v>78</v>
      </c>
      <c r="B87" s="278" t="s">
        <v>247</v>
      </c>
      <c r="C87" s="278">
        <v>378.75</v>
      </c>
      <c r="D87" s="280">
        <v>381.18333333333339</v>
      </c>
      <c r="E87" s="280">
        <v>373.4166666666668</v>
      </c>
      <c r="F87" s="280">
        <v>368.08333333333343</v>
      </c>
      <c r="G87" s="280">
        <v>360.31666666666683</v>
      </c>
      <c r="H87" s="280">
        <v>386.51666666666677</v>
      </c>
      <c r="I87" s="280">
        <v>394.28333333333342</v>
      </c>
      <c r="J87" s="280">
        <v>399.61666666666673</v>
      </c>
      <c r="K87" s="278">
        <v>388.95</v>
      </c>
      <c r="L87" s="278">
        <v>375.85</v>
      </c>
      <c r="M87" s="278">
        <v>0.50673000000000001</v>
      </c>
    </row>
    <row r="88" spans="1:13">
      <c r="A88" s="302">
        <v>79</v>
      </c>
      <c r="B88" s="278" t="s">
        <v>105</v>
      </c>
      <c r="C88" s="278">
        <v>531.15</v>
      </c>
      <c r="D88" s="280">
        <v>526.83333333333337</v>
      </c>
      <c r="E88" s="280">
        <v>519.66666666666674</v>
      </c>
      <c r="F88" s="280">
        <v>508.18333333333339</v>
      </c>
      <c r="G88" s="280">
        <v>501.01666666666677</v>
      </c>
      <c r="H88" s="280">
        <v>538.31666666666672</v>
      </c>
      <c r="I88" s="280">
        <v>545.48333333333346</v>
      </c>
      <c r="J88" s="280">
        <v>556.9666666666667</v>
      </c>
      <c r="K88" s="278">
        <v>534</v>
      </c>
      <c r="L88" s="278">
        <v>515.35</v>
      </c>
      <c r="M88" s="278">
        <v>19.075569999999999</v>
      </c>
    </row>
    <row r="89" spans="1:13">
      <c r="A89" s="302">
        <v>80</v>
      </c>
      <c r="B89" s="278" t="s">
        <v>248</v>
      </c>
      <c r="C89" s="278">
        <v>265</v>
      </c>
      <c r="D89" s="280">
        <v>268.45</v>
      </c>
      <c r="E89" s="280">
        <v>256.64999999999998</v>
      </c>
      <c r="F89" s="280">
        <v>248.3</v>
      </c>
      <c r="G89" s="280">
        <v>236.5</v>
      </c>
      <c r="H89" s="280">
        <v>276.79999999999995</v>
      </c>
      <c r="I89" s="280">
        <v>288.60000000000002</v>
      </c>
      <c r="J89" s="280">
        <v>296.94999999999993</v>
      </c>
      <c r="K89" s="278">
        <v>280.25</v>
      </c>
      <c r="L89" s="278">
        <v>260.10000000000002</v>
      </c>
      <c r="M89" s="278">
        <v>7.1174799999999996</v>
      </c>
    </row>
    <row r="90" spans="1:13">
      <c r="A90" s="302">
        <v>81</v>
      </c>
      <c r="B90" s="278" t="s">
        <v>249</v>
      </c>
      <c r="C90" s="278">
        <v>667.55</v>
      </c>
      <c r="D90" s="280">
        <v>667.81666666666661</v>
      </c>
      <c r="E90" s="280">
        <v>654.73333333333323</v>
      </c>
      <c r="F90" s="280">
        <v>641.91666666666663</v>
      </c>
      <c r="G90" s="280">
        <v>628.83333333333326</v>
      </c>
      <c r="H90" s="280">
        <v>680.63333333333321</v>
      </c>
      <c r="I90" s="280">
        <v>693.7166666666667</v>
      </c>
      <c r="J90" s="280">
        <v>706.53333333333319</v>
      </c>
      <c r="K90" s="278">
        <v>680.9</v>
      </c>
      <c r="L90" s="278">
        <v>655</v>
      </c>
      <c r="M90" s="278">
        <v>3.3159900000000002</v>
      </c>
    </row>
    <row r="91" spans="1:13">
      <c r="A91" s="302">
        <v>82</v>
      </c>
      <c r="B91" s="278" t="s">
        <v>250</v>
      </c>
      <c r="C91" s="278">
        <v>228.2</v>
      </c>
      <c r="D91" s="280">
        <v>224.96666666666667</v>
      </c>
      <c r="E91" s="280">
        <v>221.73333333333335</v>
      </c>
      <c r="F91" s="280">
        <v>215.26666666666668</v>
      </c>
      <c r="G91" s="280">
        <v>212.03333333333336</v>
      </c>
      <c r="H91" s="280">
        <v>231.43333333333334</v>
      </c>
      <c r="I91" s="280">
        <v>234.66666666666663</v>
      </c>
      <c r="J91" s="280">
        <v>241.13333333333333</v>
      </c>
      <c r="K91" s="278">
        <v>228.2</v>
      </c>
      <c r="L91" s="278">
        <v>218.5</v>
      </c>
      <c r="M91" s="278">
        <v>8.0076400000000003</v>
      </c>
    </row>
    <row r="92" spans="1:13">
      <c r="A92" s="302">
        <v>83</v>
      </c>
      <c r="B92" s="278" t="s">
        <v>106</v>
      </c>
      <c r="C92" s="278">
        <v>510.4</v>
      </c>
      <c r="D92" s="280">
        <v>508.71666666666664</v>
      </c>
      <c r="E92" s="280">
        <v>504.13333333333333</v>
      </c>
      <c r="F92" s="280">
        <v>497.86666666666667</v>
      </c>
      <c r="G92" s="280">
        <v>493.28333333333336</v>
      </c>
      <c r="H92" s="280">
        <v>514.98333333333335</v>
      </c>
      <c r="I92" s="280">
        <v>519.56666666666661</v>
      </c>
      <c r="J92" s="280">
        <v>525.83333333333326</v>
      </c>
      <c r="K92" s="278">
        <v>513.29999999999995</v>
      </c>
      <c r="L92" s="278">
        <v>502.45</v>
      </c>
      <c r="M92" s="278">
        <v>23.24747</v>
      </c>
    </row>
    <row r="93" spans="1:13">
      <c r="A93" s="302">
        <v>84</v>
      </c>
      <c r="B93" s="278" t="s">
        <v>251</v>
      </c>
      <c r="C93" s="278">
        <v>189.3</v>
      </c>
      <c r="D93" s="280">
        <v>190.96666666666667</v>
      </c>
      <c r="E93" s="280">
        <v>186.23333333333335</v>
      </c>
      <c r="F93" s="280">
        <v>183.16666666666669</v>
      </c>
      <c r="G93" s="280">
        <v>178.43333333333337</v>
      </c>
      <c r="H93" s="280">
        <v>194.03333333333333</v>
      </c>
      <c r="I93" s="280">
        <v>198.76666666666662</v>
      </c>
      <c r="J93" s="280">
        <v>201.83333333333331</v>
      </c>
      <c r="K93" s="278">
        <v>195.7</v>
      </c>
      <c r="L93" s="278">
        <v>187.9</v>
      </c>
      <c r="M93" s="278">
        <v>2.9060199999999998</v>
      </c>
    </row>
    <row r="94" spans="1:13">
      <c r="A94" s="302">
        <v>85</v>
      </c>
      <c r="B94" s="278" t="s">
        <v>252</v>
      </c>
      <c r="C94" s="278">
        <v>907.1</v>
      </c>
      <c r="D94" s="280">
        <v>907.1</v>
      </c>
      <c r="E94" s="280">
        <v>907.1</v>
      </c>
      <c r="F94" s="280">
        <v>907.1</v>
      </c>
      <c r="G94" s="280">
        <v>907.1</v>
      </c>
      <c r="H94" s="280">
        <v>907.1</v>
      </c>
      <c r="I94" s="280">
        <v>907.1</v>
      </c>
      <c r="J94" s="280">
        <v>907.1</v>
      </c>
      <c r="K94" s="278">
        <v>907.1</v>
      </c>
      <c r="L94" s="278">
        <v>907.1</v>
      </c>
      <c r="M94" s="278">
        <v>0.24868000000000001</v>
      </c>
    </row>
    <row r="95" spans="1:13">
      <c r="A95" s="302">
        <v>86</v>
      </c>
      <c r="B95" s="278" t="s">
        <v>109</v>
      </c>
      <c r="C95" s="278">
        <v>462.4</v>
      </c>
      <c r="D95" s="280">
        <v>460.61666666666662</v>
      </c>
      <c r="E95" s="280">
        <v>451.78333333333325</v>
      </c>
      <c r="F95" s="280">
        <v>441.16666666666663</v>
      </c>
      <c r="G95" s="280">
        <v>432.33333333333326</v>
      </c>
      <c r="H95" s="280">
        <v>471.23333333333323</v>
      </c>
      <c r="I95" s="280">
        <v>480.06666666666661</v>
      </c>
      <c r="J95" s="280">
        <v>490.68333333333322</v>
      </c>
      <c r="K95" s="278">
        <v>469.45</v>
      </c>
      <c r="L95" s="278">
        <v>450</v>
      </c>
      <c r="M95" s="278">
        <v>37.680509999999998</v>
      </c>
    </row>
    <row r="96" spans="1:13">
      <c r="A96" s="302">
        <v>87</v>
      </c>
      <c r="B96" s="278" t="s">
        <v>253</v>
      </c>
      <c r="C96" s="278">
        <v>2626.25</v>
      </c>
      <c r="D96" s="280">
        <v>2615.75</v>
      </c>
      <c r="E96" s="280">
        <v>2585.5</v>
      </c>
      <c r="F96" s="280">
        <v>2544.75</v>
      </c>
      <c r="G96" s="280">
        <v>2514.5</v>
      </c>
      <c r="H96" s="280">
        <v>2656.5</v>
      </c>
      <c r="I96" s="280">
        <v>2686.75</v>
      </c>
      <c r="J96" s="280">
        <v>2727.5</v>
      </c>
      <c r="K96" s="278">
        <v>2646</v>
      </c>
      <c r="L96" s="278">
        <v>2575</v>
      </c>
      <c r="M96" s="278">
        <v>4.0667200000000001</v>
      </c>
    </row>
    <row r="97" spans="1:13">
      <c r="A97" s="302">
        <v>88</v>
      </c>
      <c r="B97" s="278" t="s">
        <v>111</v>
      </c>
      <c r="C97" s="278">
        <v>928.6</v>
      </c>
      <c r="D97" s="280">
        <v>922.96666666666658</v>
      </c>
      <c r="E97" s="280">
        <v>912.93333333333317</v>
      </c>
      <c r="F97" s="280">
        <v>897.26666666666654</v>
      </c>
      <c r="G97" s="280">
        <v>887.23333333333312</v>
      </c>
      <c r="H97" s="280">
        <v>938.63333333333321</v>
      </c>
      <c r="I97" s="280">
        <v>948.66666666666674</v>
      </c>
      <c r="J97" s="280">
        <v>964.33333333333326</v>
      </c>
      <c r="K97" s="278">
        <v>933</v>
      </c>
      <c r="L97" s="278">
        <v>907.3</v>
      </c>
      <c r="M97" s="278">
        <v>191.44677999999999</v>
      </c>
    </row>
    <row r="98" spans="1:13">
      <c r="A98" s="302">
        <v>89</v>
      </c>
      <c r="B98" s="278" t="s">
        <v>254</v>
      </c>
      <c r="C98" s="278">
        <v>503.65</v>
      </c>
      <c r="D98" s="280">
        <v>501</v>
      </c>
      <c r="E98" s="280">
        <v>493</v>
      </c>
      <c r="F98" s="280">
        <v>482.35</v>
      </c>
      <c r="G98" s="280">
        <v>474.35</v>
      </c>
      <c r="H98" s="280">
        <v>511.65</v>
      </c>
      <c r="I98" s="280">
        <v>519.65</v>
      </c>
      <c r="J98" s="280">
        <v>530.29999999999995</v>
      </c>
      <c r="K98" s="278">
        <v>509</v>
      </c>
      <c r="L98" s="278">
        <v>490.35</v>
      </c>
      <c r="M98" s="278">
        <v>21.03584</v>
      </c>
    </row>
    <row r="99" spans="1:13">
      <c r="A99" s="302">
        <v>90</v>
      </c>
      <c r="B99" s="278" t="s">
        <v>107</v>
      </c>
      <c r="C99" s="278">
        <v>517.9</v>
      </c>
      <c r="D99" s="280">
        <v>508.9666666666667</v>
      </c>
      <c r="E99" s="280">
        <v>495.93333333333339</v>
      </c>
      <c r="F99" s="280">
        <v>473.9666666666667</v>
      </c>
      <c r="G99" s="280">
        <v>460.93333333333339</v>
      </c>
      <c r="H99" s="280">
        <v>530.93333333333339</v>
      </c>
      <c r="I99" s="280">
        <v>543.9666666666667</v>
      </c>
      <c r="J99" s="280">
        <v>565.93333333333339</v>
      </c>
      <c r="K99" s="278">
        <v>522</v>
      </c>
      <c r="L99" s="278">
        <v>487</v>
      </c>
      <c r="M99" s="278">
        <v>28.74821</v>
      </c>
    </row>
    <row r="100" spans="1:13">
      <c r="A100" s="302">
        <v>91</v>
      </c>
      <c r="B100" s="278" t="s">
        <v>112</v>
      </c>
      <c r="C100" s="278">
        <v>1887.65</v>
      </c>
      <c r="D100" s="280">
        <v>1863.1833333333334</v>
      </c>
      <c r="E100" s="280">
        <v>1821.3666666666668</v>
      </c>
      <c r="F100" s="280">
        <v>1755.0833333333335</v>
      </c>
      <c r="G100" s="280">
        <v>1713.2666666666669</v>
      </c>
      <c r="H100" s="280">
        <v>1929.4666666666667</v>
      </c>
      <c r="I100" s="280">
        <v>1971.2833333333333</v>
      </c>
      <c r="J100" s="280">
        <v>2037.5666666666666</v>
      </c>
      <c r="K100" s="278">
        <v>1905</v>
      </c>
      <c r="L100" s="278">
        <v>1796.9</v>
      </c>
      <c r="M100" s="278">
        <v>27.373809999999999</v>
      </c>
    </row>
    <row r="101" spans="1:13">
      <c r="A101" s="302">
        <v>92</v>
      </c>
      <c r="B101" s="278" t="s">
        <v>113</v>
      </c>
      <c r="C101" s="278">
        <v>263.64999999999998</v>
      </c>
      <c r="D101" s="280">
        <v>264.56666666666666</v>
      </c>
      <c r="E101" s="280">
        <v>258.13333333333333</v>
      </c>
      <c r="F101" s="280">
        <v>252.61666666666667</v>
      </c>
      <c r="G101" s="280">
        <v>246.18333333333334</v>
      </c>
      <c r="H101" s="280">
        <v>270.08333333333331</v>
      </c>
      <c r="I101" s="280">
        <v>276.51666666666659</v>
      </c>
      <c r="J101" s="280">
        <v>282.0333333333333</v>
      </c>
      <c r="K101" s="278">
        <v>271</v>
      </c>
      <c r="L101" s="278">
        <v>259.05</v>
      </c>
      <c r="M101" s="278">
        <v>0.82162000000000002</v>
      </c>
    </row>
    <row r="102" spans="1:13">
      <c r="A102" s="302">
        <v>93</v>
      </c>
      <c r="B102" s="278" t="s">
        <v>115</v>
      </c>
      <c r="C102" s="278">
        <v>108.3</v>
      </c>
      <c r="D102" s="280">
        <v>106.60000000000001</v>
      </c>
      <c r="E102" s="280">
        <v>104.45000000000002</v>
      </c>
      <c r="F102" s="280">
        <v>100.60000000000001</v>
      </c>
      <c r="G102" s="280">
        <v>98.450000000000017</v>
      </c>
      <c r="H102" s="280">
        <v>110.45000000000002</v>
      </c>
      <c r="I102" s="280">
        <v>112.60000000000002</v>
      </c>
      <c r="J102" s="280">
        <v>116.45000000000002</v>
      </c>
      <c r="K102" s="278">
        <v>108.75</v>
      </c>
      <c r="L102" s="278">
        <v>102.75</v>
      </c>
      <c r="M102" s="278">
        <v>144.20044999999999</v>
      </c>
    </row>
    <row r="103" spans="1:13">
      <c r="A103" s="302">
        <v>94</v>
      </c>
      <c r="B103" s="278" t="s">
        <v>116</v>
      </c>
      <c r="C103" s="278">
        <v>212.7</v>
      </c>
      <c r="D103" s="280">
        <v>212.21666666666667</v>
      </c>
      <c r="E103" s="280">
        <v>206.93333333333334</v>
      </c>
      <c r="F103" s="280">
        <v>201.16666666666666</v>
      </c>
      <c r="G103" s="280">
        <v>195.88333333333333</v>
      </c>
      <c r="H103" s="280">
        <v>217.98333333333335</v>
      </c>
      <c r="I103" s="280">
        <v>223.26666666666671</v>
      </c>
      <c r="J103" s="280">
        <v>229.03333333333336</v>
      </c>
      <c r="K103" s="278">
        <v>217.5</v>
      </c>
      <c r="L103" s="278">
        <v>206.45</v>
      </c>
      <c r="M103" s="278">
        <v>48.067480000000003</v>
      </c>
    </row>
    <row r="104" spans="1:13">
      <c r="A104" s="302">
        <v>95</v>
      </c>
      <c r="B104" s="278" t="s">
        <v>117</v>
      </c>
      <c r="C104" s="278">
        <v>2386.15</v>
      </c>
      <c r="D104" s="280">
        <v>2353.9166666666665</v>
      </c>
      <c r="E104" s="280">
        <v>2307.8833333333332</v>
      </c>
      <c r="F104" s="280">
        <v>2229.6166666666668</v>
      </c>
      <c r="G104" s="280">
        <v>2183.5833333333335</v>
      </c>
      <c r="H104" s="280">
        <v>2432.1833333333329</v>
      </c>
      <c r="I104" s="280">
        <v>2478.2166666666667</v>
      </c>
      <c r="J104" s="280">
        <v>2556.4833333333327</v>
      </c>
      <c r="K104" s="278">
        <v>2399.9499999999998</v>
      </c>
      <c r="L104" s="278">
        <v>2275.65</v>
      </c>
      <c r="M104" s="278">
        <v>28.378350000000001</v>
      </c>
    </row>
    <row r="105" spans="1:13">
      <c r="A105" s="302">
        <v>96</v>
      </c>
      <c r="B105" s="278" t="s">
        <v>255</v>
      </c>
      <c r="C105" s="278">
        <v>166.7</v>
      </c>
      <c r="D105" s="280">
        <v>167.21666666666667</v>
      </c>
      <c r="E105" s="280">
        <v>164.53333333333333</v>
      </c>
      <c r="F105" s="280">
        <v>162.36666666666667</v>
      </c>
      <c r="G105" s="280">
        <v>159.68333333333334</v>
      </c>
      <c r="H105" s="280">
        <v>169.38333333333333</v>
      </c>
      <c r="I105" s="280">
        <v>172.06666666666666</v>
      </c>
      <c r="J105" s="280">
        <v>174.23333333333332</v>
      </c>
      <c r="K105" s="278">
        <v>169.9</v>
      </c>
      <c r="L105" s="278">
        <v>165.05</v>
      </c>
      <c r="M105" s="278">
        <v>2.34022</v>
      </c>
    </row>
    <row r="106" spans="1:13">
      <c r="A106" s="302">
        <v>97</v>
      </c>
      <c r="B106" s="278" t="s">
        <v>256</v>
      </c>
      <c r="C106" s="278">
        <v>21.95</v>
      </c>
      <c r="D106" s="280">
        <v>22.166666666666668</v>
      </c>
      <c r="E106" s="280">
        <v>21.583333333333336</v>
      </c>
      <c r="F106" s="280">
        <v>21.216666666666669</v>
      </c>
      <c r="G106" s="280">
        <v>20.633333333333336</v>
      </c>
      <c r="H106" s="280">
        <v>22.533333333333335</v>
      </c>
      <c r="I106" s="280">
        <v>23.116666666666671</v>
      </c>
      <c r="J106" s="280">
        <v>23.483333333333334</v>
      </c>
      <c r="K106" s="278">
        <v>22.75</v>
      </c>
      <c r="L106" s="278">
        <v>21.8</v>
      </c>
      <c r="M106" s="278">
        <v>12.343170000000001</v>
      </c>
    </row>
    <row r="107" spans="1:13">
      <c r="A107" s="302">
        <v>98</v>
      </c>
      <c r="B107" s="278" t="s">
        <v>110</v>
      </c>
      <c r="C107" s="278">
        <v>1664.15</v>
      </c>
      <c r="D107" s="280">
        <v>1656.4333333333334</v>
      </c>
      <c r="E107" s="280">
        <v>1633.8666666666668</v>
      </c>
      <c r="F107" s="280">
        <v>1603.5833333333335</v>
      </c>
      <c r="G107" s="280">
        <v>1581.0166666666669</v>
      </c>
      <c r="H107" s="280">
        <v>1686.7166666666667</v>
      </c>
      <c r="I107" s="280">
        <v>1709.2833333333333</v>
      </c>
      <c r="J107" s="280">
        <v>1739.5666666666666</v>
      </c>
      <c r="K107" s="278">
        <v>1679</v>
      </c>
      <c r="L107" s="278">
        <v>1626.15</v>
      </c>
      <c r="M107" s="278">
        <v>53.017499999999998</v>
      </c>
    </row>
    <row r="108" spans="1:13">
      <c r="A108" s="302">
        <v>99</v>
      </c>
      <c r="B108" s="278" t="s">
        <v>119</v>
      </c>
      <c r="C108" s="278">
        <v>335.95</v>
      </c>
      <c r="D108" s="280">
        <v>332.33333333333331</v>
      </c>
      <c r="E108" s="280">
        <v>326.66666666666663</v>
      </c>
      <c r="F108" s="280">
        <v>317.38333333333333</v>
      </c>
      <c r="G108" s="280">
        <v>311.71666666666664</v>
      </c>
      <c r="H108" s="280">
        <v>341.61666666666662</v>
      </c>
      <c r="I108" s="280">
        <v>347.28333333333325</v>
      </c>
      <c r="J108" s="280">
        <v>356.56666666666661</v>
      </c>
      <c r="K108" s="278">
        <v>338</v>
      </c>
      <c r="L108" s="278">
        <v>323.05</v>
      </c>
      <c r="M108" s="278">
        <v>491.15661</v>
      </c>
    </row>
    <row r="109" spans="1:13">
      <c r="A109" s="302">
        <v>100</v>
      </c>
      <c r="B109" s="278" t="s">
        <v>257</v>
      </c>
      <c r="C109" s="278">
        <v>1139.4000000000001</v>
      </c>
      <c r="D109" s="280">
        <v>1141.8166666666666</v>
      </c>
      <c r="E109" s="280">
        <v>1123.5833333333333</v>
      </c>
      <c r="F109" s="280">
        <v>1107.7666666666667</v>
      </c>
      <c r="G109" s="280">
        <v>1089.5333333333333</v>
      </c>
      <c r="H109" s="280">
        <v>1157.6333333333332</v>
      </c>
      <c r="I109" s="280">
        <v>1175.8666666666668</v>
      </c>
      <c r="J109" s="280">
        <v>1191.6833333333332</v>
      </c>
      <c r="K109" s="278">
        <v>1160.05</v>
      </c>
      <c r="L109" s="278">
        <v>1126</v>
      </c>
      <c r="M109" s="278">
        <v>3.4831300000000001</v>
      </c>
    </row>
    <row r="110" spans="1:13">
      <c r="A110" s="302">
        <v>101</v>
      </c>
      <c r="B110" s="278" t="s">
        <v>120</v>
      </c>
      <c r="C110" s="278">
        <v>369.35</v>
      </c>
      <c r="D110" s="280">
        <v>365.84999999999997</v>
      </c>
      <c r="E110" s="280">
        <v>359.69999999999993</v>
      </c>
      <c r="F110" s="280">
        <v>350.04999999999995</v>
      </c>
      <c r="G110" s="280">
        <v>343.89999999999992</v>
      </c>
      <c r="H110" s="280">
        <v>375.49999999999994</v>
      </c>
      <c r="I110" s="280">
        <v>381.64999999999992</v>
      </c>
      <c r="J110" s="280">
        <v>391.29999999999995</v>
      </c>
      <c r="K110" s="278">
        <v>372</v>
      </c>
      <c r="L110" s="278">
        <v>356.2</v>
      </c>
      <c r="M110" s="278">
        <v>25.811679999999999</v>
      </c>
    </row>
    <row r="111" spans="1:13">
      <c r="A111" s="302">
        <v>102</v>
      </c>
      <c r="B111" s="278" t="s">
        <v>258</v>
      </c>
      <c r="C111" s="278">
        <v>21.35</v>
      </c>
      <c r="D111" s="280">
        <v>21.3</v>
      </c>
      <c r="E111" s="280">
        <v>20.900000000000002</v>
      </c>
      <c r="F111" s="280">
        <v>20.450000000000003</v>
      </c>
      <c r="G111" s="280">
        <v>20.050000000000004</v>
      </c>
      <c r="H111" s="280">
        <v>21.75</v>
      </c>
      <c r="I111" s="280">
        <v>22.15</v>
      </c>
      <c r="J111" s="280">
        <v>22.599999999999998</v>
      </c>
      <c r="K111" s="278">
        <v>21.7</v>
      </c>
      <c r="L111" s="278">
        <v>20.85</v>
      </c>
      <c r="M111" s="278">
        <v>12.43951</v>
      </c>
    </row>
    <row r="112" spans="1:13">
      <c r="A112" s="302">
        <v>103</v>
      </c>
      <c r="B112" s="278" t="s">
        <v>122</v>
      </c>
      <c r="C112" s="278">
        <v>23.95</v>
      </c>
      <c r="D112" s="280">
        <v>23.7</v>
      </c>
      <c r="E112" s="280">
        <v>23.049999999999997</v>
      </c>
      <c r="F112" s="280">
        <v>22.15</v>
      </c>
      <c r="G112" s="280">
        <v>21.499999999999996</v>
      </c>
      <c r="H112" s="280">
        <v>24.599999999999998</v>
      </c>
      <c r="I112" s="280">
        <v>25.249999999999996</v>
      </c>
      <c r="J112" s="280">
        <v>26.15</v>
      </c>
      <c r="K112" s="278">
        <v>24.35</v>
      </c>
      <c r="L112" s="278">
        <v>22.8</v>
      </c>
      <c r="M112" s="278">
        <v>233.66864000000001</v>
      </c>
    </row>
    <row r="113" spans="1:13">
      <c r="A113" s="302">
        <v>104</v>
      </c>
      <c r="B113" s="278" t="s">
        <v>129</v>
      </c>
      <c r="C113" s="278">
        <v>182.25</v>
      </c>
      <c r="D113" s="280">
        <v>180.6</v>
      </c>
      <c r="E113" s="280">
        <v>177.64999999999998</v>
      </c>
      <c r="F113" s="280">
        <v>173.04999999999998</v>
      </c>
      <c r="G113" s="280">
        <v>170.09999999999997</v>
      </c>
      <c r="H113" s="280">
        <v>185.2</v>
      </c>
      <c r="I113" s="280">
        <v>188.14999999999998</v>
      </c>
      <c r="J113" s="280">
        <v>192.75</v>
      </c>
      <c r="K113" s="278">
        <v>183.55</v>
      </c>
      <c r="L113" s="278">
        <v>176</v>
      </c>
      <c r="M113" s="278">
        <v>251.64098999999999</v>
      </c>
    </row>
    <row r="114" spans="1:13">
      <c r="A114" s="302">
        <v>105</v>
      </c>
      <c r="B114" s="278" t="s">
        <v>118</v>
      </c>
      <c r="C114" s="278">
        <v>115.55</v>
      </c>
      <c r="D114" s="280">
        <v>113.68333333333334</v>
      </c>
      <c r="E114" s="280">
        <v>109.86666666666667</v>
      </c>
      <c r="F114" s="280">
        <v>104.18333333333334</v>
      </c>
      <c r="G114" s="280">
        <v>100.36666666666667</v>
      </c>
      <c r="H114" s="280">
        <v>119.36666666666667</v>
      </c>
      <c r="I114" s="280">
        <v>123.18333333333334</v>
      </c>
      <c r="J114" s="280">
        <v>128.86666666666667</v>
      </c>
      <c r="K114" s="278">
        <v>117.5</v>
      </c>
      <c r="L114" s="278">
        <v>108</v>
      </c>
      <c r="M114" s="278">
        <v>350.37241999999998</v>
      </c>
    </row>
    <row r="115" spans="1:13">
      <c r="A115" s="302">
        <v>106</v>
      </c>
      <c r="B115" s="278" t="s">
        <v>259</v>
      </c>
      <c r="C115" s="278">
        <v>102.15</v>
      </c>
      <c r="D115" s="280">
        <v>102.01666666666667</v>
      </c>
      <c r="E115" s="280">
        <v>98.533333333333331</v>
      </c>
      <c r="F115" s="280">
        <v>94.916666666666671</v>
      </c>
      <c r="G115" s="280">
        <v>91.433333333333337</v>
      </c>
      <c r="H115" s="280">
        <v>105.63333333333333</v>
      </c>
      <c r="I115" s="280">
        <v>109.11666666666665</v>
      </c>
      <c r="J115" s="280">
        <v>112.73333333333332</v>
      </c>
      <c r="K115" s="278">
        <v>105.5</v>
      </c>
      <c r="L115" s="278">
        <v>98.4</v>
      </c>
      <c r="M115" s="278">
        <v>5.9550900000000002</v>
      </c>
    </row>
    <row r="116" spans="1:13">
      <c r="A116" s="302">
        <v>107</v>
      </c>
      <c r="B116" s="278" t="s">
        <v>260</v>
      </c>
      <c r="C116" s="278">
        <v>48.95</v>
      </c>
      <c r="D116" s="280">
        <v>49.283333333333331</v>
      </c>
      <c r="E116" s="280">
        <v>47.666666666666664</v>
      </c>
      <c r="F116" s="280">
        <v>46.383333333333333</v>
      </c>
      <c r="G116" s="280">
        <v>44.766666666666666</v>
      </c>
      <c r="H116" s="280">
        <v>50.566666666666663</v>
      </c>
      <c r="I116" s="280">
        <v>52.183333333333337</v>
      </c>
      <c r="J116" s="280">
        <v>53.466666666666661</v>
      </c>
      <c r="K116" s="278">
        <v>50.9</v>
      </c>
      <c r="L116" s="278">
        <v>48</v>
      </c>
      <c r="M116" s="278">
        <v>27.1677</v>
      </c>
    </row>
    <row r="117" spans="1:13">
      <c r="A117" s="302">
        <v>108</v>
      </c>
      <c r="B117" s="278" t="s">
        <v>261</v>
      </c>
      <c r="C117" s="278">
        <v>77.7</v>
      </c>
      <c r="D117" s="280">
        <v>79.466666666666669</v>
      </c>
      <c r="E117" s="280">
        <v>74.983333333333334</v>
      </c>
      <c r="F117" s="280">
        <v>72.266666666666666</v>
      </c>
      <c r="G117" s="280">
        <v>67.783333333333331</v>
      </c>
      <c r="H117" s="280">
        <v>82.183333333333337</v>
      </c>
      <c r="I117" s="280">
        <v>86.666666666666686</v>
      </c>
      <c r="J117" s="280">
        <v>89.38333333333334</v>
      </c>
      <c r="K117" s="278">
        <v>83.95</v>
      </c>
      <c r="L117" s="278">
        <v>76.75</v>
      </c>
      <c r="M117" s="278">
        <v>79.013919999999999</v>
      </c>
    </row>
    <row r="118" spans="1:13">
      <c r="A118" s="302">
        <v>109</v>
      </c>
      <c r="B118" s="278" t="s">
        <v>128</v>
      </c>
      <c r="C118" s="278">
        <v>83</v>
      </c>
      <c r="D118" s="280">
        <v>81.966666666666669</v>
      </c>
      <c r="E118" s="280">
        <v>80.183333333333337</v>
      </c>
      <c r="F118" s="280">
        <v>77.366666666666674</v>
      </c>
      <c r="G118" s="280">
        <v>75.583333333333343</v>
      </c>
      <c r="H118" s="280">
        <v>84.783333333333331</v>
      </c>
      <c r="I118" s="280">
        <v>86.566666666666663</v>
      </c>
      <c r="J118" s="280">
        <v>89.383333333333326</v>
      </c>
      <c r="K118" s="278">
        <v>83.75</v>
      </c>
      <c r="L118" s="278">
        <v>79.150000000000006</v>
      </c>
      <c r="M118" s="278">
        <v>153.16399999999999</v>
      </c>
    </row>
    <row r="119" spans="1:13">
      <c r="A119" s="302">
        <v>110</v>
      </c>
      <c r="B119" s="278" t="s">
        <v>123</v>
      </c>
      <c r="C119" s="278">
        <v>446.65</v>
      </c>
      <c r="D119" s="280">
        <v>444.61666666666662</v>
      </c>
      <c r="E119" s="280">
        <v>437.38333333333321</v>
      </c>
      <c r="F119" s="280">
        <v>428.11666666666662</v>
      </c>
      <c r="G119" s="280">
        <v>420.88333333333321</v>
      </c>
      <c r="H119" s="280">
        <v>453.88333333333321</v>
      </c>
      <c r="I119" s="280">
        <v>461.11666666666667</v>
      </c>
      <c r="J119" s="280">
        <v>470.38333333333321</v>
      </c>
      <c r="K119" s="278">
        <v>451.85</v>
      </c>
      <c r="L119" s="278">
        <v>435.35</v>
      </c>
      <c r="M119" s="278">
        <v>35.200809999999997</v>
      </c>
    </row>
    <row r="120" spans="1:13">
      <c r="A120" s="302">
        <v>111</v>
      </c>
      <c r="B120" s="278" t="s">
        <v>125</v>
      </c>
      <c r="C120" s="278">
        <v>415.9</v>
      </c>
      <c r="D120" s="280">
        <v>407</v>
      </c>
      <c r="E120" s="280">
        <v>393.5</v>
      </c>
      <c r="F120" s="280">
        <v>371.1</v>
      </c>
      <c r="G120" s="280">
        <v>357.6</v>
      </c>
      <c r="H120" s="280">
        <v>429.4</v>
      </c>
      <c r="I120" s="280">
        <v>442.9</v>
      </c>
      <c r="J120" s="280">
        <v>465.29999999999995</v>
      </c>
      <c r="K120" s="278">
        <v>420.5</v>
      </c>
      <c r="L120" s="278">
        <v>384.6</v>
      </c>
      <c r="M120" s="278">
        <v>289.08724000000001</v>
      </c>
    </row>
    <row r="121" spans="1:13">
      <c r="A121" s="302">
        <v>112</v>
      </c>
      <c r="B121" s="278" t="s">
        <v>262</v>
      </c>
      <c r="C121" s="278">
        <v>2496.65</v>
      </c>
      <c r="D121" s="280">
        <v>2458.0333333333333</v>
      </c>
      <c r="E121" s="280">
        <v>2408.6166666666668</v>
      </c>
      <c r="F121" s="280">
        <v>2320.5833333333335</v>
      </c>
      <c r="G121" s="280">
        <v>2271.166666666667</v>
      </c>
      <c r="H121" s="280">
        <v>2546.0666666666666</v>
      </c>
      <c r="I121" s="280">
        <v>2595.4833333333336</v>
      </c>
      <c r="J121" s="280">
        <v>2683.5166666666664</v>
      </c>
      <c r="K121" s="278">
        <v>2507.4499999999998</v>
      </c>
      <c r="L121" s="278">
        <v>2370</v>
      </c>
      <c r="M121" s="278">
        <v>3.2627600000000001</v>
      </c>
    </row>
    <row r="122" spans="1:13">
      <c r="A122" s="302">
        <v>113</v>
      </c>
      <c r="B122" s="278" t="s">
        <v>127</v>
      </c>
      <c r="C122" s="278">
        <v>641.85</v>
      </c>
      <c r="D122" s="280">
        <v>638.29999999999995</v>
      </c>
      <c r="E122" s="280">
        <v>631.59999999999991</v>
      </c>
      <c r="F122" s="280">
        <v>621.34999999999991</v>
      </c>
      <c r="G122" s="280">
        <v>614.64999999999986</v>
      </c>
      <c r="H122" s="280">
        <v>648.54999999999995</v>
      </c>
      <c r="I122" s="280">
        <v>655.25</v>
      </c>
      <c r="J122" s="280">
        <v>665.5</v>
      </c>
      <c r="K122" s="278">
        <v>645</v>
      </c>
      <c r="L122" s="278">
        <v>628.04999999999995</v>
      </c>
      <c r="M122" s="278">
        <v>82.671589999999995</v>
      </c>
    </row>
    <row r="123" spans="1:13">
      <c r="A123" s="302">
        <v>114</v>
      </c>
      <c r="B123" s="278" t="s">
        <v>124</v>
      </c>
      <c r="C123" s="278">
        <v>959.7</v>
      </c>
      <c r="D123" s="280">
        <v>974.35</v>
      </c>
      <c r="E123" s="280">
        <v>938.7</v>
      </c>
      <c r="F123" s="280">
        <v>917.7</v>
      </c>
      <c r="G123" s="280">
        <v>882.05000000000007</v>
      </c>
      <c r="H123" s="280">
        <v>995.35</v>
      </c>
      <c r="I123" s="280">
        <v>1031</v>
      </c>
      <c r="J123" s="280">
        <v>1052</v>
      </c>
      <c r="K123" s="278">
        <v>1010</v>
      </c>
      <c r="L123" s="278">
        <v>953.35</v>
      </c>
      <c r="M123" s="278">
        <v>24.25067</v>
      </c>
    </row>
    <row r="124" spans="1:13">
      <c r="A124" s="302">
        <v>115</v>
      </c>
      <c r="B124" s="278" t="s">
        <v>263</v>
      </c>
      <c r="C124" s="278">
        <v>1561.55</v>
      </c>
      <c r="D124" s="280">
        <v>1570.1166666666668</v>
      </c>
      <c r="E124" s="280">
        <v>1541.4333333333336</v>
      </c>
      <c r="F124" s="280">
        <v>1521.3166666666668</v>
      </c>
      <c r="G124" s="280">
        <v>1492.6333333333337</v>
      </c>
      <c r="H124" s="280">
        <v>1590.2333333333336</v>
      </c>
      <c r="I124" s="280">
        <v>1618.916666666667</v>
      </c>
      <c r="J124" s="280">
        <v>1639.0333333333335</v>
      </c>
      <c r="K124" s="278">
        <v>1598.8</v>
      </c>
      <c r="L124" s="278">
        <v>1550</v>
      </c>
      <c r="M124" s="278">
        <v>5.4375400000000003</v>
      </c>
    </row>
    <row r="125" spans="1:13">
      <c r="A125" s="302">
        <v>116</v>
      </c>
      <c r="B125" s="278" t="s">
        <v>264</v>
      </c>
      <c r="C125" s="278">
        <v>40.049999999999997</v>
      </c>
      <c r="D125" s="280">
        <v>40.383333333333333</v>
      </c>
      <c r="E125" s="280">
        <v>39.566666666666663</v>
      </c>
      <c r="F125" s="280">
        <v>39.083333333333329</v>
      </c>
      <c r="G125" s="280">
        <v>38.266666666666659</v>
      </c>
      <c r="H125" s="280">
        <v>40.866666666666667</v>
      </c>
      <c r="I125" s="280">
        <v>41.683333333333344</v>
      </c>
      <c r="J125" s="280">
        <v>42.166666666666671</v>
      </c>
      <c r="K125" s="278">
        <v>41.2</v>
      </c>
      <c r="L125" s="278">
        <v>39.9</v>
      </c>
      <c r="M125" s="278">
        <v>13.12632</v>
      </c>
    </row>
    <row r="126" spans="1:13">
      <c r="A126" s="302">
        <v>117</v>
      </c>
      <c r="B126" s="278" t="s">
        <v>131</v>
      </c>
      <c r="C126" s="278">
        <v>161.19999999999999</v>
      </c>
      <c r="D126" s="280">
        <v>159.9</v>
      </c>
      <c r="E126" s="280">
        <v>156.80000000000001</v>
      </c>
      <c r="F126" s="280">
        <v>152.4</v>
      </c>
      <c r="G126" s="280">
        <v>149.30000000000001</v>
      </c>
      <c r="H126" s="280">
        <v>164.3</v>
      </c>
      <c r="I126" s="280">
        <v>167.39999999999998</v>
      </c>
      <c r="J126" s="280">
        <v>171.8</v>
      </c>
      <c r="K126" s="278">
        <v>163</v>
      </c>
      <c r="L126" s="278">
        <v>155.5</v>
      </c>
      <c r="M126" s="278">
        <v>77.652090000000001</v>
      </c>
    </row>
    <row r="127" spans="1:13">
      <c r="A127" s="302">
        <v>118</v>
      </c>
      <c r="B127" s="278" t="s">
        <v>130</v>
      </c>
      <c r="C127" s="278">
        <v>85.1</v>
      </c>
      <c r="D127" s="280">
        <v>83.966666666666654</v>
      </c>
      <c r="E127" s="280">
        <v>81.583333333333314</v>
      </c>
      <c r="F127" s="280">
        <v>78.066666666666663</v>
      </c>
      <c r="G127" s="280">
        <v>75.683333333333323</v>
      </c>
      <c r="H127" s="280">
        <v>87.483333333333306</v>
      </c>
      <c r="I127" s="280">
        <v>89.86666666666666</v>
      </c>
      <c r="J127" s="280">
        <v>93.383333333333297</v>
      </c>
      <c r="K127" s="278">
        <v>86.35</v>
      </c>
      <c r="L127" s="278">
        <v>80.45</v>
      </c>
      <c r="M127" s="278">
        <v>200.90402</v>
      </c>
    </row>
    <row r="128" spans="1:13">
      <c r="A128" s="302">
        <v>119</v>
      </c>
      <c r="B128" s="278" t="s">
        <v>132</v>
      </c>
      <c r="C128" s="278">
        <v>1511.7</v>
      </c>
      <c r="D128" s="280">
        <v>1510.6333333333332</v>
      </c>
      <c r="E128" s="280">
        <v>1486.2666666666664</v>
      </c>
      <c r="F128" s="280">
        <v>1460.8333333333333</v>
      </c>
      <c r="G128" s="280">
        <v>1436.4666666666665</v>
      </c>
      <c r="H128" s="280">
        <v>1536.0666666666664</v>
      </c>
      <c r="I128" s="280">
        <v>1560.4333333333332</v>
      </c>
      <c r="J128" s="280">
        <v>1585.8666666666663</v>
      </c>
      <c r="K128" s="278">
        <v>1535</v>
      </c>
      <c r="L128" s="278">
        <v>1485.2</v>
      </c>
      <c r="M128" s="278">
        <v>9.3316800000000004</v>
      </c>
    </row>
    <row r="129" spans="1:13">
      <c r="A129" s="302">
        <v>120</v>
      </c>
      <c r="B129" s="278" t="s">
        <v>265</v>
      </c>
      <c r="C129" s="278">
        <v>369.45</v>
      </c>
      <c r="D129" s="280">
        <v>363.83333333333331</v>
      </c>
      <c r="E129" s="280">
        <v>358.21666666666664</v>
      </c>
      <c r="F129" s="280">
        <v>346.98333333333335</v>
      </c>
      <c r="G129" s="280">
        <v>341.36666666666667</v>
      </c>
      <c r="H129" s="280">
        <v>375.06666666666661</v>
      </c>
      <c r="I129" s="280">
        <v>380.68333333333328</v>
      </c>
      <c r="J129" s="280">
        <v>391.91666666666657</v>
      </c>
      <c r="K129" s="278">
        <v>369.45</v>
      </c>
      <c r="L129" s="278">
        <v>352.6</v>
      </c>
      <c r="M129" s="278">
        <v>4.34537</v>
      </c>
    </row>
    <row r="130" spans="1:13">
      <c r="A130" s="302">
        <v>121</v>
      </c>
      <c r="B130" s="278" t="s">
        <v>134</v>
      </c>
      <c r="C130" s="278">
        <v>1152.1500000000001</v>
      </c>
      <c r="D130" s="280">
        <v>1142.3666666666668</v>
      </c>
      <c r="E130" s="280">
        <v>1117.9833333333336</v>
      </c>
      <c r="F130" s="280">
        <v>1083.8166666666668</v>
      </c>
      <c r="G130" s="280">
        <v>1059.4333333333336</v>
      </c>
      <c r="H130" s="280">
        <v>1176.5333333333335</v>
      </c>
      <c r="I130" s="280">
        <v>1200.9166666666667</v>
      </c>
      <c r="J130" s="280">
        <v>1235.0833333333335</v>
      </c>
      <c r="K130" s="278">
        <v>1166.75</v>
      </c>
      <c r="L130" s="278">
        <v>1108.2</v>
      </c>
      <c r="M130" s="278">
        <v>69.636970000000005</v>
      </c>
    </row>
    <row r="131" spans="1:13">
      <c r="A131" s="302">
        <v>122</v>
      </c>
      <c r="B131" s="278" t="s">
        <v>135</v>
      </c>
      <c r="C131" s="278">
        <v>59.3</v>
      </c>
      <c r="D131" s="280">
        <v>58.666666666666664</v>
      </c>
      <c r="E131" s="280">
        <v>57.483333333333327</v>
      </c>
      <c r="F131" s="280">
        <v>55.666666666666664</v>
      </c>
      <c r="G131" s="280">
        <v>54.483333333333327</v>
      </c>
      <c r="H131" s="280">
        <v>60.483333333333327</v>
      </c>
      <c r="I131" s="280">
        <v>61.666666666666664</v>
      </c>
      <c r="J131" s="280">
        <v>63.483333333333327</v>
      </c>
      <c r="K131" s="278">
        <v>59.85</v>
      </c>
      <c r="L131" s="278">
        <v>56.85</v>
      </c>
      <c r="M131" s="278">
        <v>112.52067</v>
      </c>
    </row>
    <row r="132" spans="1:13">
      <c r="A132" s="302">
        <v>123</v>
      </c>
      <c r="B132" s="278" t="s">
        <v>266</v>
      </c>
      <c r="C132" s="278">
        <v>1178.5999999999999</v>
      </c>
      <c r="D132" s="280">
        <v>1191.1166666666668</v>
      </c>
      <c r="E132" s="280">
        <v>1157.5333333333335</v>
      </c>
      <c r="F132" s="280">
        <v>1136.4666666666667</v>
      </c>
      <c r="G132" s="280">
        <v>1102.8833333333334</v>
      </c>
      <c r="H132" s="280">
        <v>1212.1833333333336</v>
      </c>
      <c r="I132" s="280">
        <v>1245.7666666666667</v>
      </c>
      <c r="J132" s="280">
        <v>1266.8333333333337</v>
      </c>
      <c r="K132" s="278">
        <v>1224.7</v>
      </c>
      <c r="L132" s="278">
        <v>1170.05</v>
      </c>
      <c r="M132" s="278">
        <v>1.6858</v>
      </c>
    </row>
    <row r="133" spans="1:13">
      <c r="A133" s="302">
        <v>124</v>
      </c>
      <c r="B133" s="278" t="s">
        <v>136</v>
      </c>
      <c r="C133" s="278">
        <v>262.89999999999998</v>
      </c>
      <c r="D133" s="280">
        <v>260.26666666666665</v>
      </c>
      <c r="E133" s="280">
        <v>254.93333333333328</v>
      </c>
      <c r="F133" s="280">
        <v>246.96666666666664</v>
      </c>
      <c r="G133" s="280">
        <v>241.63333333333327</v>
      </c>
      <c r="H133" s="280">
        <v>268.23333333333329</v>
      </c>
      <c r="I133" s="280">
        <v>273.56666666666666</v>
      </c>
      <c r="J133" s="280">
        <v>281.5333333333333</v>
      </c>
      <c r="K133" s="278">
        <v>265.60000000000002</v>
      </c>
      <c r="L133" s="278">
        <v>252.3</v>
      </c>
      <c r="M133" s="278">
        <v>34.075360000000003</v>
      </c>
    </row>
    <row r="134" spans="1:13">
      <c r="A134" s="302">
        <v>125</v>
      </c>
      <c r="B134" s="278" t="s">
        <v>267</v>
      </c>
      <c r="C134" s="278">
        <v>1418.45</v>
      </c>
      <c r="D134" s="280">
        <v>1417.1666666666667</v>
      </c>
      <c r="E134" s="280">
        <v>1386.3333333333335</v>
      </c>
      <c r="F134" s="280">
        <v>1354.2166666666667</v>
      </c>
      <c r="G134" s="280">
        <v>1323.3833333333334</v>
      </c>
      <c r="H134" s="280">
        <v>1449.2833333333335</v>
      </c>
      <c r="I134" s="280">
        <v>1480.116666666667</v>
      </c>
      <c r="J134" s="280">
        <v>1512.2333333333336</v>
      </c>
      <c r="K134" s="278">
        <v>1448</v>
      </c>
      <c r="L134" s="278">
        <v>1385.05</v>
      </c>
      <c r="M134" s="278">
        <v>1.5123200000000001</v>
      </c>
    </row>
    <row r="135" spans="1:13">
      <c r="A135" s="302">
        <v>126</v>
      </c>
      <c r="B135" s="278" t="s">
        <v>137</v>
      </c>
      <c r="C135" s="278">
        <v>852.6</v>
      </c>
      <c r="D135" s="280">
        <v>862.69999999999993</v>
      </c>
      <c r="E135" s="280">
        <v>839.89999999999986</v>
      </c>
      <c r="F135" s="280">
        <v>827.19999999999993</v>
      </c>
      <c r="G135" s="280">
        <v>804.39999999999986</v>
      </c>
      <c r="H135" s="280">
        <v>875.39999999999986</v>
      </c>
      <c r="I135" s="280">
        <v>898.19999999999982</v>
      </c>
      <c r="J135" s="280">
        <v>910.89999999999986</v>
      </c>
      <c r="K135" s="278">
        <v>885.5</v>
      </c>
      <c r="L135" s="278">
        <v>850</v>
      </c>
      <c r="M135" s="278">
        <v>60.901769999999999</v>
      </c>
    </row>
    <row r="136" spans="1:13">
      <c r="A136" s="302">
        <v>127</v>
      </c>
      <c r="B136" s="278" t="s">
        <v>138</v>
      </c>
      <c r="C136" s="278">
        <v>806.6</v>
      </c>
      <c r="D136" s="280">
        <v>813.0333333333333</v>
      </c>
      <c r="E136" s="280">
        <v>796.46666666666658</v>
      </c>
      <c r="F136" s="280">
        <v>786.33333333333326</v>
      </c>
      <c r="G136" s="280">
        <v>769.76666666666654</v>
      </c>
      <c r="H136" s="280">
        <v>823.16666666666663</v>
      </c>
      <c r="I136" s="280">
        <v>839.73333333333323</v>
      </c>
      <c r="J136" s="280">
        <v>849.86666666666667</v>
      </c>
      <c r="K136" s="278">
        <v>829.6</v>
      </c>
      <c r="L136" s="278">
        <v>802.9</v>
      </c>
      <c r="M136" s="278">
        <v>36.308140000000002</v>
      </c>
    </row>
    <row r="137" spans="1:13">
      <c r="A137" s="302">
        <v>128</v>
      </c>
      <c r="B137" s="278" t="s">
        <v>149</v>
      </c>
      <c r="C137" s="278">
        <v>58221.95</v>
      </c>
      <c r="D137" s="280">
        <v>58513.616666666669</v>
      </c>
      <c r="E137" s="280">
        <v>57537.333333333336</v>
      </c>
      <c r="F137" s="280">
        <v>56852.716666666667</v>
      </c>
      <c r="G137" s="280">
        <v>55876.433333333334</v>
      </c>
      <c r="H137" s="280">
        <v>59198.233333333337</v>
      </c>
      <c r="I137" s="280">
        <v>60174.516666666663</v>
      </c>
      <c r="J137" s="280">
        <v>60859.133333333339</v>
      </c>
      <c r="K137" s="278">
        <v>59489.9</v>
      </c>
      <c r="L137" s="278">
        <v>57829</v>
      </c>
      <c r="M137" s="278">
        <v>0.14951</v>
      </c>
    </row>
    <row r="138" spans="1:13">
      <c r="A138" s="302">
        <v>129</v>
      </c>
      <c r="B138" s="278" t="s">
        <v>146</v>
      </c>
      <c r="C138" s="278">
        <v>932.6</v>
      </c>
      <c r="D138" s="280">
        <v>925.9</v>
      </c>
      <c r="E138" s="280">
        <v>908.25</v>
      </c>
      <c r="F138" s="280">
        <v>883.9</v>
      </c>
      <c r="G138" s="280">
        <v>866.25</v>
      </c>
      <c r="H138" s="280">
        <v>950.25</v>
      </c>
      <c r="I138" s="280">
        <v>967.89999999999986</v>
      </c>
      <c r="J138" s="280">
        <v>992.25</v>
      </c>
      <c r="K138" s="278">
        <v>943.55</v>
      </c>
      <c r="L138" s="278">
        <v>901.55</v>
      </c>
      <c r="M138" s="278">
        <v>6.8750499999999999</v>
      </c>
    </row>
    <row r="139" spans="1:13">
      <c r="A139" s="302">
        <v>130</v>
      </c>
      <c r="B139" s="278" t="s">
        <v>140</v>
      </c>
      <c r="C139" s="278">
        <v>150.80000000000001</v>
      </c>
      <c r="D139" s="280">
        <v>149.80000000000001</v>
      </c>
      <c r="E139" s="280">
        <v>145.80000000000001</v>
      </c>
      <c r="F139" s="280">
        <v>140.80000000000001</v>
      </c>
      <c r="G139" s="280">
        <v>136.80000000000001</v>
      </c>
      <c r="H139" s="280">
        <v>154.80000000000001</v>
      </c>
      <c r="I139" s="280">
        <v>158.80000000000001</v>
      </c>
      <c r="J139" s="280">
        <v>163.80000000000001</v>
      </c>
      <c r="K139" s="278">
        <v>153.80000000000001</v>
      </c>
      <c r="L139" s="278">
        <v>144.80000000000001</v>
      </c>
      <c r="M139" s="278">
        <v>63.285539999999997</v>
      </c>
    </row>
    <row r="140" spans="1:13">
      <c r="A140" s="302">
        <v>131</v>
      </c>
      <c r="B140" s="278" t="s">
        <v>139</v>
      </c>
      <c r="C140" s="278">
        <v>340.2</v>
      </c>
      <c r="D140" s="280">
        <v>335.51666666666671</v>
      </c>
      <c r="E140" s="280">
        <v>325.28333333333342</v>
      </c>
      <c r="F140" s="280">
        <v>310.36666666666673</v>
      </c>
      <c r="G140" s="280">
        <v>300.13333333333344</v>
      </c>
      <c r="H140" s="280">
        <v>350.43333333333339</v>
      </c>
      <c r="I140" s="280">
        <v>360.66666666666663</v>
      </c>
      <c r="J140" s="280">
        <v>375.58333333333337</v>
      </c>
      <c r="K140" s="278">
        <v>345.75</v>
      </c>
      <c r="L140" s="278">
        <v>320.60000000000002</v>
      </c>
      <c r="M140" s="278">
        <v>90.737179999999995</v>
      </c>
    </row>
    <row r="141" spans="1:13">
      <c r="A141" s="302">
        <v>132</v>
      </c>
      <c r="B141" s="278" t="s">
        <v>141</v>
      </c>
      <c r="C141" s="278">
        <v>102.2</v>
      </c>
      <c r="D141" s="280">
        <v>101.14999999999999</v>
      </c>
      <c r="E141" s="280">
        <v>98.549999999999983</v>
      </c>
      <c r="F141" s="280">
        <v>94.899999999999991</v>
      </c>
      <c r="G141" s="280">
        <v>92.299999999999983</v>
      </c>
      <c r="H141" s="280">
        <v>104.79999999999998</v>
      </c>
      <c r="I141" s="280">
        <v>107.39999999999998</v>
      </c>
      <c r="J141" s="280">
        <v>111.04999999999998</v>
      </c>
      <c r="K141" s="278">
        <v>103.75</v>
      </c>
      <c r="L141" s="278">
        <v>97.5</v>
      </c>
      <c r="M141" s="278">
        <v>97.091380000000001</v>
      </c>
    </row>
    <row r="142" spans="1:13">
      <c r="A142" s="302">
        <v>133</v>
      </c>
      <c r="B142" s="278" t="s">
        <v>268</v>
      </c>
      <c r="C142" s="278">
        <v>31.8</v>
      </c>
      <c r="D142" s="280">
        <v>31.5</v>
      </c>
      <c r="E142" s="280">
        <v>30.4</v>
      </c>
      <c r="F142" s="280">
        <v>29</v>
      </c>
      <c r="G142" s="280">
        <v>27.9</v>
      </c>
      <c r="H142" s="280">
        <v>32.9</v>
      </c>
      <c r="I142" s="280">
        <v>33.999999999999993</v>
      </c>
      <c r="J142" s="280">
        <v>35.4</v>
      </c>
      <c r="K142" s="278">
        <v>32.6</v>
      </c>
      <c r="L142" s="278">
        <v>30.1</v>
      </c>
      <c r="M142" s="278">
        <v>4.0648600000000004</v>
      </c>
    </row>
    <row r="143" spans="1:13">
      <c r="A143" s="302">
        <v>134</v>
      </c>
      <c r="B143" s="278" t="s">
        <v>142</v>
      </c>
      <c r="C143" s="278">
        <v>308.85000000000002</v>
      </c>
      <c r="D143" s="280">
        <v>304.4666666666667</v>
      </c>
      <c r="E143" s="280">
        <v>297.93333333333339</v>
      </c>
      <c r="F143" s="280">
        <v>287.01666666666671</v>
      </c>
      <c r="G143" s="280">
        <v>280.48333333333341</v>
      </c>
      <c r="H143" s="280">
        <v>315.38333333333338</v>
      </c>
      <c r="I143" s="280">
        <v>321.91666666666669</v>
      </c>
      <c r="J143" s="280">
        <v>332.83333333333337</v>
      </c>
      <c r="K143" s="278">
        <v>311</v>
      </c>
      <c r="L143" s="278">
        <v>293.55</v>
      </c>
      <c r="M143" s="278">
        <v>29.836040000000001</v>
      </c>
    </row>
    <row r="144" spans="1:13">
      <c r="A144" s="302">
        <v>135</v>
      </c>
      <c r="B144" s="278" t="s">
        <v>143</v>
      </c>
      <c r="C144" s="278">
        <v>5180.8500000000004</v>
      </c>
      <c r="D144" s="280">
        <v>5140.0333333333338</v>
      </c>
      <c r="E144" s="280">
        <v>5031.8166666666675</v>
      </c>
      <c r="F144" s="280">
        <v>4882.7833333333338</v>
      </c>
      <c r="G144" s="280">
        <v>4774.5666666666675</v>
      </c>
      <c r="H144" s="280">
        <v>5289.0666666666675</v>
      </c>
      <c r="I144" s="280">
        <v>5397.2833333333328</v>
      </c>
      <c r="J144" s="280">
        <v>5546.3166666666675</v>
      </c>
      <c r="K144" s="278">
        <v>5248.25</v>
      </c>
      <c r="L144" s="278">
        <v>4991</v>
      </c>
      <c r="M144" s="278">
        <v>19.91789</v>
      </c>
    </row>
    <row r="145" spans="1:13">
      <c r="A145" s="302">
        <v>136</v>
      </c>
      <c r="B145" s="278" t="s">
        <v>145</v>
      </c>
      <c r="C145" s="278">
        <v>439.5</v>
      </c>
      <c r="D145" s="280">
        <v>432.40000000000003</v>
      </c>
      <c r="E145" s="280">
        <v>418.45000000000005</v>
      </c>
      <c r="F145" s="280">
        <v>397.40000000000003</v>
      </c>
      <c r="G145" s="280">
        <v>383.45000000000005</v>
      </c>
      <c r="H145" s="280">
        <v>453.45000000000005</v>
      </c>
      <c r="I145" s="280">
        <v>467.4</v>
      </c>
      <c r="J145" s="280">
        <v>488.45000000000005</v>
      </c>
      <c r="K145" s="278">
        <v>446.35</v>
      </c>
      <c r="L145" s="278">
        <v>411.35</v>
      </c>
      <c r="M145" s="278">
        <v>12.229480000000001</v>
      </c>
    </row>
    <row r="146" spans="1:13">
      <c r="A146" s="302">
        <v>137</v>
      </c>
      <c r="B146" s="278" t="s">
        <v>147</v>
      </c>
      <c r="C146" s="278">
        <v>731.5</v>
      </c>
      <c r="D146" s="280">
        <v>734.43333333333339</v>
      </c>
      <c r="E146" s="280">
        <v>718.31666666666683</v>
      </c>
      <c r="F146" s="280">
        <v>705.13333333333344</v>
      </c>
      <c r="G146" s="280">
        <v>689.01666666666688</v>
      </c>
      <c r="H146" s="280">
        <v>747.61666666666679</v>
      </c>
      <c r="I146" s="280">
        <v>763.73333333333335</v>
      </c>
      <c r="J146" s="280">
        <v>776.91666666666674</v>
      </c>
      <c r="K146" s="278">
        <v>750.55</v>
      </c>
      <c r="L146" s="278">
        <v>721.25</v>
      </c>
      <c r="M146" s="278">
        <v>4.5586900000000004</v>
      </c>
    </row>
    <row r="147" spans="1:13">
      <c r="A147" s="302">
        <v>138</v>
      </c>
      <c r="B147" s="278" t="s">
        <v>148</v>
      </c>
      <c r="C147" s="278">
        <v>73.150000000000006</v>
      </c>
      <c r="D147" s="280">
        <v>72.86666666666666</v>
      </c>
      <c r="E147" s="280">
        <v>70.933333333333323</v>
      </c>
      <c r="F147" s="280">
        <v>68.716666666666669</v>
      </c>
      <c r="G147" s="280">
        <v>66.783333333333331</v>
      </c>
      <c r="H147" s="280">
        <v>75.083333333333314</v>
      </c>
      <c r="I147" s="280">
        <v>77.016666666666652</v>
      </c>
      <c r="J147" s="280">
        <v>79.233333333333306</v>
      </c>
      <c r="K147" s="278">
        <v>74.8</v>
      </c>
      <c r="L147" s="278">
        <v>70.650000000000006</v>
      </c>
      <c r="M147" s="278">
        <v>266.13927999999999</v>
      </c>
    </row>
    <row r="148" spans="1:13">
      <c r="A148" s="302">
        <v>139</v>
      </c>
      <c r="B148" s="278" t="s">
        <v>269</v>
      </c>
      <c r="C148" s="278">
        <v>673.95</v>
      </c>
      <c r="D148" s="280">
        <v>670.58333333333337</v>
      </c>
      <c r="E148" s="280">
        <v>656.36666666666679</v>
      </c>
      <c r="F148" s="280">
        <v>638.78333333333342</v>
      </c>
      <c r="G148" s="280">
        <v>624.56666666666683</v>
      </c>
      <c r="H148" s="280">
        <v>688.16666666666674</v>
      </c>
      <c r="I148" s="280">
        <v>702.38333333333321</v>
      </c>
      <c r="J148" s="280">
        <v>719.9666666666667</v>
      </c>
      <c r="K148" s="278">
        <v>684.8</v>
      </c>
      <c r="L148" s="278">
        <v>653</v>
      </c>
      <c r="M148" s="278">
        <v>1.4439</v>
      </c>
    </row>
    <row r="149" spans="1:13">
      <c r="A149" s="302">
        <v>140</v>
      </c>
      <c r="B149" s="278" t="s">
        <v>150</v>
      </c>
      <c r="C149" s="278">
        <v>759.9</v>
      </c>
      <c r="D149" s="280">
        <v>748.4666666666667</v>
      </c>
      <c r="E149" s="280">
        <v>728.93333333333339</v>
      </c>
      <c r="F149" s="280">
        <v>697.9666666666667</v>
      </c>
      <c r="G149" s="280">
        <v>678.43333333333339</v>
      </c>
      <c r="H149" s="280">
        <v>779.43333333333339</v>
      </c>
      <c r="I149" s="280">
        <v>798.9666666666667</v>
      </c>
      <c r="J149" s="280">
        <v>829.93333333333339</v>
      </c>
      <c r="K149" s="278">
        <v>768</v>
      </c>
      <c r="L149" s="278">
        <v>717.5</v>
      </c>
      <c r="M149" s="278">
        <v>28.96903</v>
      </c>
    </row>
    <row r="150" spans="1:13">
      <c r="A150" s="302">
        <v>141</v>
      </c>
      <c r="B150" s="278" t="s">
        <v>270</v>
      </c>
      <c r="C150" s="278">
        <v>608.5</v>
      </c>
      <c r="D150" s="280">
        <v>612.31666666666672</v>
      </c>
      <c r="E150" s="280">
        <v>600.98333333333346</v>
      </c>
      <c r="F150" s="280">
        <v>593.4666666666667</v>
      </c>
      <c r="G150" s="280">
        <v>582.13333333333344</v>
      </c>
      <c r="H150" s="280">
        <v>619.83333333333348</v>
      </c>
      <c r="I150" s="280">
        <v>631.16666666666674</v>
      </c>
      <c r="J150" s="280">
        <v>638.68333333333351</v>
      </c>
      <c r="K150" s="278">
        <v>623.65</v>
      </c>
      <c r="L150" s="278">
        <v>604.79999999999995</v>
      </c>
      <c r="M150" s="278">
        <v>1.53609</v>
      </c>
    </row>
    <row r="151" spans="1:13">
      <c r="A151" s="302">
        <v>142</v>
      </c>
      <c r="B151" s="278" t="s">
        <v>152</v>
      </c>
      <c r="C151" s="278">
        <v>21.8</v>
      </c>
      <c r="D151" s="280">
        <v>21.766666666666666</v>
      </c>
      <c r="E151" s="280">
        <v>21.083333333333332</v>
      </c>
      <c r="F151" s="280">
        <v>20.366666666666667</v>
      </c>
      <c r="G151" s="280">
        <v>19.683333333333334</v>
      </c>
      <c r="H151" s="280">
        <v>22.483333333333331</v>
      </c>
      <c r="I151" s="280">
        <v>23.166666666666668</v>
      </c>
      <c r="J151" s="280">
        <v>23.883333333333329</v>
      </c>
      <c r="K151" s="278">
        <v>22.45</v>
      </c>
      <c r="L151" s="278">
        <v>21.05</v>
      </c>
      <c r="M151" s="278">
        <v>54.012039999999999</v>
      </c>
    </row>
    <row r="152" spans="1:13">
      <c r="A152" s="302">
        <v>143</v>
      </c>
      <c r="B152" s="278" t="s">
        <v>271</v>
      </c>
      <c r="C152" s="278">
        <v>21.15</v>
      </c>
      <c r="D152" s="280">
        <v>21.133333333333333</v>
      </c>
      <c r="E152" s="280">
        <v>20.866666666666667</v>
      </c>
      <c r="F152" s="280">
        <v>20.583333333333336</v>
      </c>
      <c r="G152" s="280">
        <v>20.31666666666667</v>
      </c>
      <c r="H152" s="280">
        <v>21.416666666666664</v>
      </c>
      <c r="I152" s="280">
        <v>21.68333333333333</v>
      </c>
      <c r="J152" s="280">
        <v>21.966666666666661</v>
      </c>
      <c r="K152" s="278">
        <v>21.4</v>
      </c>
      <c r="L152" s="278">
        <v>20.85</v>
      </c>
      <c r="M152" s="278">
        <v>35.264940000000003</v>
      </c>
    </row>
    <row r="153" spans="1:13">
      <c r="A153" s="302">
        <v>144</v>
      </c>
      <c r="B153" s="278" t="s">
        <v>156</v>
      </c>
      <c r="C153" s="278">
        <v>74.55</v>
      </c>
      <c r="D153" s="280">
        <v>73.88333333333334</v>
      </c>
      <c r="E153" s="280">
        <v>72.76666666666668</v>
      </c>
      <c r="F153" s="280">
        <v>70.983333333333334</v>
      </c>
      <c r="G153" s="280">
        <v>69.866666666666674</v>
      </c>
      <c r="H153" s="280">
        <v>75.666666666666686</v>
      </c>
      <c r="I153" s="280">
        <v>76.783333333333331</v>
      </c>
      <c r="J153" s="280">
        <v>78.566666666666691</v>
      </c>
      <c r="K153" s="278">
        <v>75</v>
      </c>
      <c r="L153" s="278">
        <v>72.099999999999994</v>
      </c>
      <c r="M153" s="278">
        <v>87.127899999999997</v>
      </c>
    </row>
    <row r="154" spans="1:13">
      <c r="A154" s="302">
        <v>145</v>
      </c>
      <c r="B154" s="278" t="s">
        <v>157</v>
      </c>
      <c r="C154" s="278">
        <v>97.6</v>
      </c>
      <c r="D154" s="280">
        <v>97.05</v>
      </c>
      <c r="E154" s="280">
        <v>95.449999999999989</v>
      </c>
      <c r="F154" s="280">
        <v>93.3</v>
      </c>
      <c r="G154" s="280">
        <v>91.699999999999989</v>
      </c>
      <c r="H154" s="280">
        <v>99.199999999999989</v>
      </c>
      <c r="I154" s="280">
        <v>100.79999999999998</v>
      </c>
      <c r="J154" s="280">
        <v>102.94999999999999</v>
      </c>
      <c r="K154" s="278">
        <v>98.65</v>
      </c>
      <c r="L154" s="278">
        <v>94.9</v>
      </c>
      <c r="M154" s="278">
        <v>103.44379000000001</v>
      </c>
    </row>
    <row r="155" spans="1:13">
      <c r="A155" s="302">
        <v>146</v>
      </c>
      <c r="B155" s="278" t="s">
        <v>151</v>
      </c>
      <c r="C155" s="278">
        <v>33.6</v>
      </c>
      <c r="D155" s="280">
        <v>33.25</v>
      </c>
      <c r="E155" s="280">
        <v>32.450000000000003</v>
      </c>
      <c r="F155" s="280">
        <v>31.300000000000004</v>
      </c>
      <c r="G155" s="280">
        <v>30.500000000000007</v>
      </c>
      <c r="H155" s="280">
        <v>34.4</v>
      </c>
      <c r="I155" s="280">
        <v>35.199999999999996</v>
      </c>
      <c r="J155" s="280">
        <v>36.349999999999994</v>
      </c>
      <c r="K155" s="278">
        <v>34.049999999999997</v>
      </c>
      <c r="L155" s="278">
        <v>32.1</v>
      </c>
      <c r="M155" s="278">
        <v>88.554969999999997</v>
      </c>
    </row>
    <row r="156" spans="1:13">
      <c r="A156" s="302">
        <v>147</v>
      </c>
      <c r="B156" s="278" t="s">
        <v>154</v>
      </c>
      <c r="C156" s="278">
        <v>17642.05</v>
      </c>
      <c r="D156" s="280">
        <v>17386.416666666668</v>
      </c>
      <c r="E156" s="280">
        <v>17072.833333333336</v>
      </c>
      <c r="F156" s="280">
        <v>16503.616666666669</v>
      </c>
      <c r="G156" s="280">
        <v>16190.033333333336</v>
      </c>
      <c r="H156" s="280">
        <v>17955.633333333335</v>
      </c>
      <c r="I156" s="280">
        <v>18269.216666666671</v>
      </c>
      <c r="J156" s="280">
        <v>18838.433333333334</v>
      </c>
      <c r="K156" s="278">
        <v>17700</v>
      </c>
      <c r="L156" s="278">
        <v>16817.2</v>
      </c>
      <c r="M156" s="278">
        <v>2.0224099999999998</v>
      </c>
    </row>
    <row r="157" spans="1:13">
      <c r="A157" s="302">
        <v>148</v>
      </c>
      <c r="B157" s="278" t="s">
        <v>3163</v>
      </c>
      <c r="C157" s="278">
        <v>259.35000000000002</v>
      </c>
      <c r="D157" s="280">
        <v>258.48333333333335</v>
      </c>
      <c r="E157" s="280">
        <v>251.9666666666667</v>
      </c>
      <c r="F157" s="280">
        <v>244.58333333333334</v>
      </c>
      <c r="G157" s="280">
        <v>238.06666666666669</v>
      </c>
      <c r="H157" s="280">
        <v>265.86666666666667</v>
      </c>
      <c r="I157" s="280">
        <v>272.38333333333333</v>
      </c>
      <c r="J157" s="280">
        <v>279.76666666666671</v>
      </c>
      <c r="K157" s="278">
        <v>265</v>
      </c>
      <c r="L157" s="278">
        <v>251.1</v>
      </c>
      <c r="M157" s="278">
        <v>20.87097</v>
      </c>
    </row>
    <row r="158" spans="1:13">
      <c r="A158" s="302">
        <v>149</v>
      </c>
      <c r="B158" s="278" t="s">
        <v>272</v>
      </c>
      <c r="C158" s="278">
        <v>355.4</v>
      </c>
      <c r="D158" s="280">
        <v>358.66666666666669</v>
      </c>
      <c r="E158" s="280">
        <v>338.83333333333337</v>
      </c>
      <c r="F158" s="280">
        <v>322.26666666666671</v>
      </c>
      <c r="G158" s="280">
        <v>302.43333333333339</v>
      </c>
      <c r="H158" s="280">
        <v>375.23333333333335</v>
      </c>
      <c r="I158" s="280">
        <v>395.06666666666672</v>
      </c>
      <c r="J158" s="280">
        <v>411.63333333333333</v>
      </c>
      <c r="K158" s="278">
        <v>378.5</v>
      </c>
      <c r="L158" s="278">
        <v>342.1</v>
      </c>
      <c r="M158" s="278">
        <v>3.6678299999999999</v>
      </c>
    </row>
    <row r="159" spans="1:13">
      <c r="A159" s="302">
        <v>150</v>
      </c>
      <c r="B159" s="278" t="s">
        <v>159</v>
      </c>
      <c r="C159" s="278">
        <v>65.349999999999994</v>
      </c>
      <c r="D159" s="280">
        <v>64.166666666666671</v>
      </c>
      <c r="E159" s="280">
        <v>61.983333333333348</v>
      </c>
      <c r="F159" s="280">
        <v>58.616666666666674</v>
      </c>
      <c r="G159" s="280">
        <v>56.433333333333351</v>
      </c>
      <c r="H159" s="280">
        <v>67.533333333333346</v>
      </c>
      <c r="I159" s="280">
        <v>69.716666666666654</v>
      </c>
      <c r="J159" s="280">
        <v>73.083333333333343</v>
      </c>
      <c r="K159" s="278">
        <v>66.349999999999994</v>
      </c>
      <c r="L159" s="278">
        <v>60.8</v>
      </c>
      <c r="M159" s="278">
        <v>738.47573</v>
      </c>
    </row>
    <row r="160" spans="1:13">
      <c r="A160" s="302">
        <v>151</v>
      </c>
      <c r="B160" s="278" t="s">
        <v>158</v>
      </c>
      <c r="C160" s="278">
        <v>86</v>
      </c>
      <c r="D160" s="280">
        <v>82.38333333333334</v>
      </c>
      <c r="E160" s="280">
        <v>77.866666666666674</v>
      </c>
      <c r="F160" s="280">
        <v>69.733333333333334</v>
      </c>
      <c r="G160" s="280">
        <v>65.216666666666669</v>
      </c>
      <c r="H160" s="280">
        <v>90.51666666666668</v>
      </c>
      <c r="I160" s="280">
        <v>95.03333333333336</v>
      </c>
      <c r="J160" s="280">
        <v>103.16666666666669</v>
      </c>
      <c r="K160" s="278">
        <v>86.9</v>
      </c>
      <c r="L160" s="278">
        <v>74.25</v>
      </c>
      <c r="M160" s="278">
        <v>68.99409</v>
      </c>
    </row>
    <row r="161" spans="1:13">
      <c r="A161" s="302">
        <v>152</v>
      </c>
      <c r="B161" s="278" t="s">
        <v>273</v>
      </c>
      <c r="C161" s="278">
        <v>2005.25</v>
      </c>
      <c r="D161" s="280">
        <v>2020.6499999999999</v>
      </c>
      <c r="E161" s="280">
        <v>1971.3999999999996</v>
      </c>
      <c r="F161" s="280">
        <v>1937.5499999999997</v>
      </c>
      <c r="G161" s="280">
        <v>1888.2999999999995</v>
      </c>
      <c r="H161" s="280">
        <v>2054.5</v>
      </c>
      <c r="I161" s="280">
        <v>2103.75</v>
      </c>
      <c r="J161" s="280">
        <v>2137.6</v>
      </c>
      <c r="K161" s="278">
        <v>2069.9</v>
      </c>
      <c r="L161" s="278">
        <v>1986.8</v>
      </c>
      <c r="M161" s="278">
        <v>0.32621</v>
      </c>
    </row>
    <row r="162" spans="1:13">
      <c r="A162" s="302">
        <v>153</v>
      </c>
      <c r="B162" s="278" t="s">
        <v>274</v>
      </c>
      <c r="C162" s="278">
        <v>1476.65</v>
      </c>
      <c r="D162" s="280">
        <v>1447.2166666666665</v>
      </c>
      <c r="E162" s="280">
        <v>1404.4333333333329</v>
      </c>
      <c r="F162" s="280">
        <v>1332.2166666666665</v>
      </c>
      <c r="G162" s="280">
        <v>1289.4333333333329</v>
      </c>
      <c r="H162" s="280">
        <v>1519.4333333333329</v>
      </c>
      <c r="I162" s="280">
        <v>1562.2166666666662</v>
      </c>
      <c r="J162" s="280">
        <v>1634.4333333333329</v>
      </c>
      <c r="K162" s="278">
        <v>1490</v>
      </c>
      <c r="L162" s="278">
        <v>1375</v>
      </c>
      <c r="M162" s="278">
        <v>2.1255600000000001</v>
      </c>
    </row>
    <row r="163" spans="1:13">
      <c r="A163" s="302">
        <v>154</v>
      </c>
      <c r="B163" s="278" t="s">
        <v>275</v>
      </c>
      <c r="C163" s="278">
        <v>207.75</v>
      </c>
      <c r="D163" s="280">
        <v>206.38333333333333</v>
      </c>
      <c r="E163" s="280">
        <v>198.46666666666664</v>
      </c>
      <c r="F163" s="280">
        <v>189.18333333333331</v>
      </c>
      <c r="G163" s="280">
        <v>181.26666666666662</v>
      </c>
      <c r="H163" s="280">
        <v>215.66666666666666</v>
      </c>
      <c r="I163" s="280">
        <v>223.58333333333334</v>
      </c>
      <c r="J163" s="280">
        <v>232.86666666666667</v>
      </c>
      <c r="K163" s="278">
        <v>214.3</v>
      </c>
      <c r="L163" s="278">
        <v>197.1</v>
      </c>
      <c r="M163" s="278">
        <v>12.59942</v>
      </c>
    </row>
    <row r="164" spans="1:13">
      <c r="A164" s="302">
        <v>155</v>
      </c>
      <c r="B164" s="278" t="s">
        <v>160</v>
      </c>
      <c r="C164" s="278">
        <v>17472.2</v>
      </c>
      <c r="D164" s="280">
        <v>17402.016666666666</v>
      </c>
      <c r="E164" s="280">
        <v>17195.033333333333</v>
      </c>
      <c r="F164" s="280">
        <v>16917.866666666665</v>
      </c>
      <c r="G164" s="280">
        <v>16710.883333333331</v>
      </c>
      <c r="H164" s="280">
        <v>17679.183333333334</v>
      </c>
      <c r="I164" s="280">
        <v>17886.166666666664</v>
      </c>
      <c r="J164" s="280">
        <v>18163.333333333336</v>
      </c>
      <c r="K164" s="278">
        <v>17609</v>
      </c>
      <c r="L164" s="278">
        <v>17124.849999999999</v>
      </c>
      <c r="M164" s="278">
        <v>0.18415999999999999</v>
      </c>
    </row>
    <row r="165" spans="1:13">
      <c r="A165" s="302">
        <v>156</v>
      </c>
      <c r="B165" s="278" t="s">
        <v>162</v>
      </c>
      <c r="C165" s="278">
        <v>222.2</v>
      </c>
      <c r="D165" s="280">
        <v>221.38333333333333</v>
      </c>
      <c r="E165" s="280">
        <v>213.21666666666664</v>
      </c>
      <c r="F165" s="280">
        <v>204.23333333333332</v>
      </c>
      <c r="G165" s="280">
        <v>196.06666666666663</v>
      </c>
      <c r="H165" s="280">
        <v>230.36666666666665</v>
      </c>
      <c r="I165" s="280">
        <v>238.53333333333333</v>
      </c>
      <c r="J165" s="280">
        <v>247.51666666666665</v>
      </c>
      <c r="K165" s="278">
        <v>229.55</v>
      </c>
      <c r="L165" s="278">
        <v>212.4</v>
      </c>
      <c r="M165" s="278">
        <v>63.695270000000001</v>
      </c>
    </row>
    <row r="166" spans="1:13">
      <c r="A166" s="302">
        <v>157</v>
      </c>
      <c r="B166" s="278" t="s">
        <v>276</v>
      </c>
      <c r="C166" s="278">
        <v>4177.95</v>
      </c>
      <c r="D166" s="280">
        <v>4214.1500000000005</v>
      </c>
      <c r="E166" s="280">
        <v>4129.3500000000013</v>
      </c>
      <c r="F166" s="280">
        <v>4080.7500000000009</v>
      </c>
      <c r="G166" s="280">
        <v>3995.9500000000016</v>
      </c>
      <c r="H166" s="280">
        <v>4262.7500000000009</v>
      </c>
      <c r="I166" s="280">
        <v>4347.55</v>
      </c>
      <c r="J166" s="280">
        <v>4396.1500000000005</v>
      </c>
      <c r="K166" s="278">
        <v>4298.95</v>
      </c>
      <c r="L166" s="278">
        <v>4165.55</v>
      </c>
      <c r="M166" s="278">
        <v>0.43574000000000002</v>
      </c>
    </row>
    <row r="167" spans="1:13">
      <c r="A167" s="302">
        <v>158</v>
      </c>
      <c r="B167" s="278" t="s">
        <v>164</v>
      </c>
      <c r="C167" s="278">
        <v>1538.25</v>
      </c>
      <c r="D167" s="280">
        <v>1514.1166666666668</v>
      </c>
      <c r="E167" s="280">
        <v>1481.2333333333336</v>
      </c>
      <c r="F167" s="280">
        <v>1424.2166666666667</v>
      </c>
      <c r="G167" s="280">
        <v>1391.3333333333335</v>
      </c>
      <c r="H167" s="280">
        <v>1571.1333333333337</v>
      </c>
      <c r="I167" s="280">
        <v>1604.0166666666669</v>
      </c>
      <c r="J167" s="280">
        <v>1661.0333333333338</v>
      </c>
      <c r="K167" s="278">
        <v>1547</v>
      </c>
      <c r="L167" s="278">
        <v>1457.1</v>
      </c>
      <c r="M167" s="278">
        <v>14.311769999999999</v>
      </c>
    </row>
    <row r="168" spans="1:13">
      <c r="A168" s="302">
        <v>159</v>
      </c>
      <c r="B168" s="278" t="s">
        <v>161</v>
      </c>
      <c r="C168" s="278">
        <v>839.85</v>
      </c>
      <c r="D168" s="280">
        <v>830.20000000000016</v>
      </c>
      <c r="E168" s="280">
        <v>815.45000000000027</v>
      </c>
      <c r="F168" s="280">
        <v>791.05000000000007</v>
      </c>
      <c r="G168" s="280">
        <v>776.30000000000018</v>
      </c>
      <c r="H168" s="280">
        <v>854.60000000000036</v>
      </c>
      <c r="I168" s="280">
        <v>869.35000000000014</v>
      </c>
      <c r="J168" s="280">
        <v>893.75000000000045</v>
      </c>
      <c r="K168" s="278">
        <v>844.95</v>
      </c>
      <c r="L168" s="278">
        <v>805.8</v>
      </c>
      <c r="M168" s="278">
        <v>15.996449999999999</v>
      </c>
    </row>
    <row r="169" spans="1:13">
      <c r="A169" s="302">
        <v>160</v>
      </c>
      <c r="B169" s="278" t="s">
        <v>163</v>
      </c>
      <c r="C169" s="278">
        <v>87.1</v>
      </c>
      <c r="D169" s="280">
        <v>86.7</v>
      </c>
      <c r="E169" s="280">
        <v>85.7</v>
      </c>
      <c r="F169" s="280">
        <v>84.3</v>
      </c>
      <c r="G169" s="280">
        <v>83.3</v>
      </c>
      <c r="H169" s="280">
        <v>88.100000000000009</v>
      </c>
      <c r="I169" s="280">
        <v>89.100000000000009</v>
      </c>
      <c r="J169" s="280">
        <v>90.500000000000014</v>
      </c>
      <c r="K169" s="278">
        <v>87.7</v>
      </c>
      <c r="L169" s="278">
        <v>85.3</v>
      </c>
      <c r="M169" s="278">
        <v>47.244810000000001</v>
      </c>
    </row>
    <row r="170" spans="1:13">
      <c r="A170" s="302">
        <v>161</v>
      </c>
      <c r="B170" s="278" t="s">
        <v>166</v>
      </c>
      <c r="C170" s="278">
        <v>162.19999999999999</v>
      </c>
      <c r="D170" s="280">
        <v>160.51666666666665</v>
      </c>
      <c r="E170" s="280">
        <v>158.2833333333333</v>
      </c>
      <c r="F170" s="280">
        <v>154.36666666666665</v>
      </c>
      <c r="G170" s="280">
        <v>152.1333333333333</v>
      </c>
      <c r="H170" s="280">
        <v>164.43333333333331</v>
      </c>
      <c r="I170" s="280">
        <v>166.66666666666666</v>
      </c>
      <c r="J170" s="280">
        <v>170.58333333333331</v>
      </c>
      <c r="K170" s="278">
        <v>162.75</v>
      </c>
      <c r="L170" s="278">
        <v>156.6</v>
      </c>
      <c r="M170" s="278">
        <v>110.82647</v>
      </c>
    </row>
    <row r="171" spans="1:13">
      <c r="A171" s="302">
        <v>162</v>
      </c>
      <c r="B171" s="278" t="s">
        <v>277</v>
      </c>
      <c r="C171" s="278">
        <v>182.8</v>
      </c>
      <c r="D171" s="280">
        <v>181.4</v>
      </c>
      <c r="E171" s="280">
        <v>174.8</v>
      </c>
      <c r="F171" s="280">
        <v>166.8</v>
      </c>
      <c r="G171" s="280">
        <v>160.20000000000002</v>
      </c>
      <c r="H171" s="280">
        <v>189.4</v>
      </c>
      <c r="I171" s="280">
        <v>195.99999999999997</v>
      </c>
      <c r="J171" s="280">
        <v>204</v>
      </c>
      <c r="K171" s="278">
        <v>188</v>
      </c>
      <c r="L171" s="278">
        <v>173.4</v>
      </c>
      <c r="M171" s="278">
        <v>10.27027</v>
      </c>
    </row>
    <row r="172" spans="1:13">
      <c r="A172" s="302">
        <v>163</v>
      </c>
      <c r="B172" s="278" t="s">
        <v>278</v>
      </c>
      <c r="C172" s="278">
        <v>10734.7</v>
      </c>
      <c r="D172" s="280">
        <v>10669.9</v>
      </c>
      <c r="E172" s="280">
        <v>10389.799999999999</v>
      </c>
      <c r="F172" s="280">
        <v>10044.9</v>
      </c>
      <c r="G172" s="280">
        <v>9764.7999999999993</v>
      </c>
      <c r="H172" s="280">
        <v>11014.8</v>
      </c>
      <c r="I172" s="280">
        <v>11294.900000000001</v>
      </c>
      <c r="J172" s="280">
        <v>11639.8</v>
      </c>
      <c r="K172" s="278">
        <v>10950</v>
      </c>
      <c r="L172" s="278">
        <v>10325</v>
      </c>
      <c r="M172" s="278">
        <v>0.27162999999999998</v>
      </c>
    </row>
    <row r="173" spans="1:13">
      <c r="A173" s="302">
        <v>164</v>
      </c>
      <c r="B173" s="278" t="s">
        <v>165</v>
      </c>
      <c r="C173" s="278">
        <v>31.1</v>
      </c>
      <c r="D173" s="280">
        <v>30.849999999999998</v>
      </c>
      <c r="E173" s="280">
        <v>30.449999999999996</v>
      </c>
      <c r="F173" s="280">
        <v>29.799999999999997</v>
      </c>
      <c r="G173" s="280">
        <v>29.399999999999995</v>
      </c>
      <c r="H173" s="280">
        <v>31.499999999999996</v>
      </c>
      <c r="I173" s="280">
        <v>31.899999999999995</v>
      </c>
      <c r="J173" s="280">
        <v>32.549999999999997</v>
      </c>
      <c r="K173" s="278">
        <v>31.25</v>
      </c>
      <c r="L173" s="278">
        <v>30.2</v>
      </c>
      <c r="M173" s="278">
        <v>187.93922000000001</v>
      </c>
    </row>
    <row r="174" spans="1:13">
      <c r="A174" s="302">
        <v>165</v>
      </c>
      <c r="B174" s="278" t="s">
        <v>279</v>
      </c>
      <c r="C174" s="278">
        <v>207.65</v>
      </c>
      <c r="D174" s="280">
        <v>205.91666666666666</v>
      </c>
      <c r="E174" s="280">
        <v>201.83333333333331</v>
      </c>
      <c r="F174" s="280">
        <v>196.01666666666665</v>
      </c>
      <c r="G174" s="280">
        <v>191.93333333333331</v>
      </c>
      <c r="H174" s="280">
        <v>211.73333333333332</v>
      </c>
      <c r="I174" s="280">
        <v>215.81666666666663</v>
      </c>
      <c r="J174" s="280">
        <v>221.63333333333333</v>
      </c>
      <c r="K174" s="278">
        <v>210</v>
      </c>
      <c r="L174" s="278">
        <v>200.1</v>
      </c>
      <c r="M174" s="278">
        <v>9.5494800000000009</v>
      </c>
    </row>
    <row r="175" spans="1:13">
      <c r="A175" s="302">
        <v>166</v>
      </c>
      <c r="B175" s="278" t="s">
        <v>169</v>
      </c>
      <c r="C175" s="278">
        <v>105.15</v>
      </c>
      <c r="D175" s="280">
        <v>105.26666666666667</v>
      </c>
      <c r="E175" s="280">
        <v>101.43333333333334</v>
      </c>
      <c r="F175" s="280">
        <v>97.716666666666669</v>
      </c>
      <c r="G175" s="280">
        <v>93.88333333333334</v>
      </c>
      <c r="H175" s="280">
        <v>108.98333333333333</v>
      </c>
      <c r="I175" s="280">
        <v>112.81666666666668</v>
      </c>
      <c r="J175" s="280">
        <v>116.53333333333333</v>
      </c>
      <c r="K175" s="278">
        <v>109.1</v>
      </c>
      <c r="L175" s="278">
        <v>101.55</v>
      </c>
      <c r="M175" s="278">
        <v>404.95672999999999</v>
      </c>
    </row>
    <row r="176" spans="1:13">
      <c r="A176" s="302">
        <v>167</v>
      </c>
      <c r="B176" s="278" t="s">
        <v>170</v>
      </c>
      <c r="C176" s="278">
        <v>90.35</v>
      </c>
      <c r="D176" s="280">
        <v>90.166666666666671</v>
      </c>
      <c r="E176" s="280">
        <v>89.183333333333337</v>
      </c>
      <c r="F176" s="280">
        <v>88.016666666666666</v>
      </c>
      <c r="G176" s="280">
        <v>87.033333333333331</v>
      </c>
      <c r="H176" s="280">
        <v>91.333333333333343</v>
      </c>
      <c r="I176" s="280">
        <v>92.316666666666663</v>
      </c>
      <c r="J176" s="280">
        <v>93.483333333333348</v>
      </c>
      <c r="K176" s="278">
        <v>91.15</v>
      </c>
      <c r="L176" s="278">
        <v>89</v>
      </c>
      <c r="M176" s="278">
        <v>53.051290000000002</v>
      </c>
    </row>
    <row r="177" spans="1:13">
      <c r="A177" s="302">
        <v>168</v>
      </c>
      <c r="B177" s="278" t="s">
        <v>280</v>
      </c>
      <c r="C177" s="278">
        <v>532.75</v>
      </c>
      <c r="D177" s="280">
        <v>535.25</v>
      </c>
      <c r="E177" s="280">
        <v>527.5</v>
      </c>
      <c r="F177" s="280">
        <v>522.25</v>
      </c>
      <c r="G177" s="280">
        <v>514.5</v>
      </c>
      <c r="H177" s="280">
        <v>540.5</v>
      </c>
      <c r="I177" s="280">
        <v>548.25</v>
      </c>
      <c r="J177" s="280">
        <v>553.5</v>
      </c>
      <c r="K177" s="278">
        <v>543</v>
      </c>
      <c r="L177" s="278">
        <v>530</v>
      </c>
      <c r="M177" s="278">
        <v>0.38030000000000003</v>
      </c>
    </row>
    <row r="178" spans="1:13">
      <c r="A178" s="302">
        <v>169</v>
      </c>
      <c r="B178" s="278" t="s">
        <v>171</v>
      </c>
      <c r="C178" s="278">
        <v>1363.6</v>
      </c>
      <c r="D178" s="280">
        <v>1349.5</v>
      </c>
      <c r="E178" s="280">
        <v>1314.1</v>
      </c>
      <c r="F178" s="280">
        <v>1264.5999999999999</v>
      </c>
      <c r="G178" s="280">
        <v>1229.1999999999998</v>
      </c>
      <c r="H178" s="280">
        <v>1399</v>
      </c>
      <c r="I178" s="280">
        <v>1434.4</v>
      </c>
      <c r="J178" s="280">
        <v>1483.9</v>
      </c>
      <c r="K178" s="278">
        <v>1384.9</v>
      </c>
      <c r="L178" s="278">
        <v>1300</v>
      </c>
      <c r="M178" s="278">
        <v>652.30894000000001</v>
      </c>
    </row>
    <row r="179" spans="1:13">
      <c r="A179" s="302">
        <v>170</v>
      </c>
      <c r="B179" s="278" t="s">
        <v>281</v>
      </c>
      <c r="C179" s="278">
        <v>704.8</v>
      </c>
      <c r="D179" s="280">
        <v>696.26666666666677</v>
      </c>
      <c r="E179" s="280">
        <v>683.53333333333353</v>
      </c>
      <c r="F179" s="280">
        <v>662.26666666666677</v>
      </c>
      <c r="G179" s="280">
        <v>649.53333333333353</v>
      </c>
      <c r="H179" s="280">
        <v>717.53333333333353</v>
      </c>
      <c r="I179" s="280">
        <v>730.26666666666688</v>
      </c>
      <c r="J179" s="280">
        <v>751.53333333333353</v>
      </c>
      <c r="K179" s="278">
        <v>709</v>
      </c>
      <c r="L179" s="278">
        <v>675</v>
      </c>
      <c r="M179" s="278">
        <v>9.5406099999999991</v>
      </c>
    </row>
    <row r="180" spans="1:13">
      <c r="A180" s="302">
        <v>171</v>
      </c>
      <c r="B180" s="278" t="s">
        <v>176</v>
      </c>
      <c r="C180" s="278">
        <v>3442.8</v>
      </c>
      <c r="D180" s="280">
        <v>3397.6666666666665</v>
      </c>
      <c r="E180" s="280">
        <v>3330.4833333333331</v>
      </c>
      <c r="F180" s="280">
        <v>3218.1666666666665</v>
      </c>
      <c r="G180" s="280">
        <v>3150.9833333333331</v>
      </c>
      <c r="H180" s="280">
        <v>3509.9833333333331</v>
      </c>
      <c r="I180" s="280">
        <v>3577.1666666666665</v>
      </c>
      <c r="J180" s="280">
        <v>3689.4833333333331</v>
      </c>
      <c r="K180" s="278">
        <v>3464.85</v>
      </c>
      <c r="L180" s="278">
        <v>3285.35</v>
      </c>
      <c r="M180" s="278">
        <v>2.4906600000000001</v>
      </c>
    </row>
    <row r="181" spans="1:13">
      <c r="A181" s="302">
        <v>172</v>
      </c>
      <c r="B181" s="278" t="s">
        <v>174</v>
      </c>
      <c r="C181" s="278">
        <v>19217.150000000001</v>
      </c>
      <c r="D181" s="280">
        <v>19149.7</v>
      </c>
      <c r="E181" s="280">
        <v>18679.400000000001</v>
      </c>
      <c r="F181" s="280">
        <v>18141.650000000001</v>
      </c>
      <c r="G181" s="280">
        <v>17671.350000000002</v>
      </c>
      <c r="H181" s="280">
        <v>19687.45</v>
      </c>
      <c r="I181" s="280">
        <v>20157.749999999996</v>
      </c>
      <c r="J181" s="280">
        <v>20695.5</v>
      </c>
      <c r="K181" s="278">
        <v>19620</v>
      </c>
      <c r="L181" s="278">
        <v>18611.95</v>
      </c>
      <c r="M181" s="278">
        <v>0.70879999999999999</v>
      </c>
    </row>
    <row r="182" spans="1:13">
      <c r="A182" s="302">
        <v>173</v>
      </c>
      <c r="B182" s="278" t="s">
        <v>177</v>
      </c>
      <c r="C182" s="278">
        <v>606.04999999999995</v>
      </c>
      <c r="D182" s="280">
        <v>598.31666666666661</v>
      </c>
      <c r="E182" s="280">
        <v>573.73333333333323</v>
      </c>
      <c r="F182" s="280">
        <v>541.41666666666663</v>
      </c>
      <c r="G182" s="280">
        <v>516.83333333333326</v>
      </c>
      <c r="H182" s="280">
        <v>630.63333333333321</v>
      </c>
      <c r="I182" s="280">
        <v>655.2166666666667</v>
      </c>
      <c r="J182" s="280">
        <v>687.53333333333319</v>
      </c>
      <c r="K182" s="278">
        <v>622.9</v>
      </c>
      <c r="L182" s="278">
        <v>566</v>
      </c>
      <c r="M182" s="278">
        <v>91.737480000000005</v>
      </c>
    </row>
    <row r="183" spans="1:13">
      <c r="A183" s="302">
        <v>174</v>
      </c>
      <c r="B183" s="278" t="s">
        <v>175</v>
      </c>
      <c r="C183" s="278">
        <v>1131.55</v>
      </c>
      <c r="D183" s="280">
        <v>1133.7833333333333</v>
      </c>
      <c r="E183" s="280">
        <v>1107.7666666666667</v>
      </c>
      <c r="F183" s="280">
        <v>1083.9833333333333</v>
      </c>
      <c r="G183" s="280">
        <v>1057.9666666666667</v>
      </c>
      <c r="H183" s="280">
        <v>1157.5666666666666</v>
      </c>
      <c r="I183" s="280">
        <v>1183.583333333333</v>
      </c>
      <c r="J183" s="280">
        <v>1207.3666666666666</v>
      </c>
      <c r="K183" s="278">
        <v>1159.8</v>
      </c>
      <c r="L183" s="278">
        <v>1110</v>
      </c>
      <c r="M183" s="278">
        <v>7.3128099999999998</v>
      </c>
    </row>
    <row r="184" spans="1:13">
      <c r="A184" s="302">
        <v>175</v>
      </c>
      <c r="B184" s="278" t="s">
        <v>173</v>
      </c>
      <c r="C184" s="278">
        <v>188.7</v>
      </c>
      <c r="D184" s="280">
        <v>186.51666666666665</v>
      </c>
      <c r="E184" s="280">
        <v>183.5333333333333</v>
      </c>
      <c r="F184" s="280">
        <v>178.36666666666665</v>
      </c>
      <c r="G184" s="280">
        <v>175.3833333333333</v>
      </c>
      <c r="H184" s="280">
        <v>191.68333333333331</v>
      </c>
      <c r="I184" s="280">
        <v>194.66666666666666</v>
      </c>
      <c r="J184" s="280">
        <v>199.83333333333331</v>
      </c>
      <c r="K184" s="278">
        <v>189.5</v>
      </c>
      <c r="L184" s="278">
        <v>181.35</v>
      </c>
      <c r="M184" s="278">
        <v>615.03791999999999</v>
      </c>
    </row>
    <row r="185" spans="1:13">
      <c r="A185" s="302">
        <v>176</v>
      </c>
      <c r="B185" s="278" t="s">
        <v>172</v>
      </c>
      <c r="C185" s="278">
        <v>26.35</v>
      </c>
      <c r="D185" s="280">
        <v>26.083333333333332</v>
      </c>
      <c r="E185" s="280">
        <v>25.666666666666664</v>
      </c>
      <c r="F185" s="280">
        <v>24.983333333333331</v>
      </c>
      <c r="G185" s="280">
        <v>24.566666666666663</v>
      </c>
      <c r="H185" s="280">
        <v>26.766666666666666</v>
      </c>
      <c r="I185" s="280">
        <v>27.18333333333333</v>
      </c>
      <c r="J185" s="280">
        <v>27.866666666666667</v>
      </c>
      <c r="K185" s="278">
        <v>26.5</v>
      </c>
      <c r="L185" s="278">
        <v>25.4</v>
      </c>
      <c r="M185" s="278">
        <v>194.29715999999999</v>
      </c>
    </row>
    <row r="186" spans="1:13">
      <c r="A186" s="302">
        <v>177</v>
      </c>
      <c r="B186" s="278" t="s">
        <v>282</v>
      </c>
      <c r="C186" s="278">
        <v>91.7</v>
      </c>
      <c r="D186" s="280">
        <v>90.333333333333329</v>
      </c>
      <c r="E186" s="280">
        <v>86.166666666666657</v>
      </c>
      <c r="F186" s="280">
        <v>80.633333333333326</v>
      </c>
      <c r="G186" s="280">
        <v>76.466666666666654</v>
      </c>
      <c r="H186" s="280">
        <v>95.86666666666666</v>
      </c>
      <c r="I186" s="280">
        <v>100.03333333333332</v>
      </c>
      <c r="J186" s="280">
        <v>105.56666666666666</v>
      </c>
      <c r="K186" s="278">
        <v>94.5</v>
      </c>
      <c r="L186" s="278">
        <v>84.8</v>
      </c>
      <c r="M186" s="278">
        <v>38.381860000000003</v>
      </c>
    </row>
    <row r="187" spans="1:13">
      <c r="A187" s="302">
        <v>178</v>
      </c>
      <c r="B187" s="278" t="s">
        <v>179</v>
      </c>
      <c r="C187" s="278">
        <v>474.35</v>
      </c>
      <c r="D187" s="280">
        <v>475.25</v>
      </c>
      <c r="E187" s="280">
        <v>468.1</v>
      </c>
      <c r="F187" s="280">
        <v>461.85</v>
      </c>
      <c r="G187" s="280">
        <v>454.70000000000005</v>
      </c>
      <c r="H187" s="280">
        <v>481.5</v>
      </c>
      <c r="I187" s="280">
        <v>488.65</v>
      </c>
      <c r="J187" s="280">
        <v>494.9</v>
      </c>
      <c r="K187" s="278">
        <v>482.4</v>
      </c>
      <c r="L187" s="278">
        <v>469</v>
      </c>
      <c r="M187" s="278">
        <v>133.36593999999999</v>
      </c>
    </row>
    <row r="188" spans="1:13">
      <c r="A188" s="302">
        <v>179</v>
      </c>
      <c r="B188" s="278" t="s">
        <v>180</v>
      </c>
      <c r="C188" s="278">
        <v>375.5</v>
      </c>
      <c r="D188" s="280">
        <v>368.83333333333331</v>
      </c>
      <c r="E188" s="280">
        <v>359.71666666666664</v>
      </c>
      <c r="F188" s="280">
        <v>343.93333333333334</v>
      </c>
      <c r="G188" s="280">
        <v>334.81666666666666</v>
      </c>
      <c r="H188" s="280">
        <v>384.61666666666662</v>
      </c>
      <c r="I188" s="280">
        <v>393.73333333333329</v>
      </c>
      <c r="J188" s="280">
        <v>409.51666666666659</v>
      </c>
      <c r="K188" s="278">
        <v>377.95</v>
      </c>
      <c r="L188" s="278">
        <v>353.05</v>
      </c>
      <c r="M188" s="278">
        <v>21.058409999999999</v>
      </c>
    </row>
    <row r="189" spans="1:13">
      <c r="A189" s="302">
        <v>180</v>
      </c>
      <c r="B189" s="278" t="s">
        <v>283</v>
      </c>
      <c r="C189" s="278">
        <v>314.89999999999998</v>
      </c>
      <c r="D189" s="280">
        <v>314.5333333333333</v>
      </c>
      <c r="E189" s="280">
        <v>311.36666666666662</v>
      </c>
      <c r="F189" s="280">
        <v>307.83333333333331</v>
      </c>
      <c r="G189" s="280">
        <v>304.66666666666663</v>
      </c>
      <c r="H189" s="280">
        <v>318.06666666666661</v>
      </c>
      <c r="I189" s="280">
        <v>321.23333333333335</v>
      </c>
      <c r="J189" s="280">
        <v>324.76666666666659</v>
      </c>
      <c r="K189" s="278">
        <v>317.7</v>
      </c>
      <c r="L189" s="278">
        <v>311</v>
      </c>
      <c r="M189" s="278">
        <v>5.3470399999999998</v>
      </c>
    </row>
    <row r="190" spans="1:13">
      <c r="A190" s="302">
        <v>181</v>
      </c>
      <c r="B190" s="278" t="s">
        <v>193</v>
      </c>
      <c r="C190" s="278">
        <v>302.55</v>
      </c>
      <c r="D190" s="280">
        <v>303.40000000000003</v>
      </c>
      <c r="E190" s="280">
        <v>295.35000000000008</v>
      </c>
      <c r="F190" s="280">
        <v>288.15000000000003</v>
      </c>
      <c r="G190" s="280">
        <v>280.10000000000008</v>
      </c>
      <c r="H190" s="280">
        <v>310.60000000000008</v>
      </c>
      <c r="I190" s="280">
        <v>318.65000000000003</v>
      </c>
      <c r="J190" s="280">
        <v>325.85000000000008</v>
      </c>
      <c r="K190" s="278">
        <v>311.45</v>
      </c>
      <c r="L190" s="278">
        <v>296.2</v>
      </c>
      <c r="M190" s="278">
        <v>68.136989999999997</v>
      </c>
    </row>
    <row r="191" spans="1:13">
      <c r="A191" s="302">
        <v>182</v>
      </c>
      <c r="B191" s="278" t="s">
        <v>188</v>
      </c>
      <c r="C191" s="278">
        <v>1769.5</v>
      </c>
      <c r="D191" s="280">
        <v>1759.55</v>
      </c>
      <c r="E191" s="280">
        <v>1729.1</v>
      </c>
      <c r="F191" s="280">
        <v>1688.7</v>
      </c>
      <c r="G191" s="280">
        <v>1658.25</v>
      </c>
      <c r="H191" s="280">
        <v>1799.9499999999998</v>
      </c>
      <c r="I191" s="280">
        <v>1830.4</v>
      </c>
      <c r="J191" s="280">
        <v>1870.7999999999997</v>
      </c>
      <c r="K191" s="278">
        <v>1790</v>
      </c>
      <c r="L191" s="278">
        <v>1719.15</v>
      </c>
      <c r="M191" s="278">
        <v>38.298389999999998</v>
      </c>
    </row>
    <row r="192" spans="1:13">
      <c r="A192" s="302">
        <v>183</v>
      </c>
      <c r="B192" s="278" t="s">
        <v>3467</v>
      </c>
      <c r="C192" s="278">
        <v>330.15</v>
      </c>
      <c r="D192" s="280">
        <v>325.2</v>
      </c>
      <c r="E192" s="280">
        <v>314.95</v>
      </c>
      <c r="F192" s="280">
        <v>299.75</v>
      </c>
      <c r="G192" s="280">
        <v>289.5</v>
      </c>
      <c r="H192" s="280">
        <v>340.4</v>
      </c>
      <c r="I192" s="280">
        <v>350.65</v>
      </c>
      <c r="J192" s="280">
        <v>365.84999999999997</v>
      </c>
      <c r="K192" s="278">
        <v>335.45</v>
      </c>
      <c r="L192" s="278">
        <v>310</v>
      </c>
      <c r="M192" s="278">
        <v>46.451569999999997</v>
      </c>
    </row>
    <row r="193" spans="1:13">
      <c r="A193" s="302">
        <v>184</v>
      </c>
      <c r="B193" s="278" t="s">
        <v>185</v>
      </c>
      <c r="C193" s="278">
        <v>34.700000000000003</v>
      </c>
      <c r="D193" s="280">
        <v>34.466666666666669</v>
      </c>
      <c r="E193" s="280">
        <v>33.483333333333334</v>
      </c>
      <c r="F193" s="280">
        <v>32.266666666666666</v>
      </c>
      <c r="G193" s="280">
        <v>31.283333333333331</v>
      </c>
      <c r="H193" s="280">
        <v>35.683333333333337</v>
      </c>
      <c r="I193" s="280">
        <v>36.666666666666671</v>
      </c>
      <c r="J193" s="280">
        <v>37.88333333333334</v>
      </c>
      <c r="K193" s="278">
        <v>35.450000000000003</v>
      </c>
      <c r="L193" s="278">
        <v>33.25</v>
      </c>
      <c r="M193" s="278">
        <v>25.638300000000001</v>
      </c>
    </row>
    <row r="194" spans="1:13">
      <c r="A194" s="302">
        <v>185</v>
      </c>
      <c r="B194" s="278" t="s">
        <v>184</v>
      </c>
      <c r="C194" s="278">
        <v>75.900000000000006</v>
      </c>
      <c r="D194" s="280">
        <v>75</v>
      </c>
      <c r="E194" s="280">
        <v>73.45</v>
      </c>
      <c r="F194" s="280">
        <v>71</v>
      </c>
      <c r="G194" s="280">
        <v>69.45</v>
      </c>
      <c r="H194" s="280">
        <v>77.45</v>
      </c>
      <c r="I194" s="280">
        <v>79.000000000000014</v>
      </c>
      <c r="J194" s="280">
        <v>81.45</v>
      </c>
      <c r="K194" s="278">
        <v>76.55</v>
      </c>
      <c r="L194" s="278">
        <v>72.55</v>
      </c>
      <c r="M194" s="278">
        <v>565.29908999999998</v>
      </c>
    </row>
    <row r="195" spans="1:13">
      <c r="A195" s="302">
        <v>186</v>
      </c>
      <c r="B195" s="278" t="s">
        <v>186</v>
      </c>
      <c r="C195" s="278">
        <v>32.4</v>
      </c>
      <c r="D195" s="280">
        <v>32.466666666666661</v>
      </c>
      <c r="E195" s="280">
        <v>31.633333333333326</v>
      </c>
      <c r="F195" s="280">
        <v>30.866666666666664</v>
      </c>
      <c r="G195" s="280">
        <v>30.033333333333328</v>
      </c>
      <c r="H195" s="280">
        <v>33.23333333333332</v>
      </c>
      <c r="I195" s="280">
        <v>34.066666666666649</v>
      </c>
      <c r="J195" s="280">
        <v>34.833333333333321</v>
      </c>
      <c r="K195" s="278">
        <v>33.299999999999997</v>
      </c>
      <c r="L195" s="278">
        <v>31.7</v>
      </c>
      <c r="M195" s="278">
        <v>116.00503999999999</v>
      </c>
    </row>
    <row r="196" spans="1:13">
      <c r="A196" s="302">
        <v>187</v>
      </c>
      <c r="B196" s="278" t="s">
        <v>187</v>
      </c>
      <c r="C196" s="278">
        <v>268.35000000000002</v>
      </c>
      <c r="D196" s="280">
        <v>265.81666666666666</v>
      </c>
      <c r="E196" s="280">
        <v>261.73333333333335</v>
      </c>
      <c r="F196" s="280">
        <v>255.11666666666667</v>
      </c>
      <c r="G196" s="280">
        <v>251.03333333333336</v>
      </c>
      <c r="H196" s="280">
        <v>272.43333333333334</v>
      </c>
      <c r="I196" s="280">
        <v>276.51666666666671</v>
      </c>
      <c r="J196" s="280">
        <v>283.13333333333333</v>
      </c>
      <c r="K196" s="278">
        <v>269.89999999999998</v>
      </c>
      <c r="L196" s="278">
        <v>259.2</v>
      </c>
      <c r="M196" s="278">
        <v>147.89857000000001</v>
      </c>
    </row>
    <row r="197" spans="1:13">
      <c r="A197" s="302">
        <v>188</v>
      </c>
      <c r="B197" s="269" t="s">
        <v>189</v>
      </c>
      <c r="C197" s="269">
        <v>518.29999999999995</v>
      </c>
      <c r="D197" s="309">
        <v>515.74999999999989</v>
      </c>
      <c r="E197" s="309">
        <v>509.5999999999998</v>
      </c>
      <c r="F197" s="309">
        <v>500.89999999999992</v>
      </c>
      <c r="G197" s="309">
        <v>494.74999999999983</v>
      </c>
      <c r="H197" s="309">
        <v>524.44999999999982</v>
      </c>
      <c r="I197" s="309">
        <v>530.59999999999991</v>
      </c>
      <c r="J197" s="309">
        <v>539.29999999999973</v>
      </c>
      <c r="K197" s="269">
        <v>521.9</v>
      </c>
      <c r="L197" s="269">
        <v>507.05</v>
      </c>
      <c r="M197" s="269">
        <v>22.685030000000001</v>
      </c>
    </row>
    <row r="198" spans="1:13">
      <c r="A198" s="302">
        <v>189</v>
      </c>
      <c r="B198" s="269" t="s">
        <v>284</v>
      </c>
      <c r="C198" s="269">
        <v>118.2</v>
      </c>
      <c r="D198" s="309">
        <v>118.08333333333333</v>
      </c>
      <c r="E198" s="309">
        <v>115.31666666666666</v>
      </c>
      <c r="F198" s="309">
        <v>112.43333333333334</v>
      </c>
      <c r="G198" s="309">
        <v>109.66666666666667</v>
      </c>
      <c r="H198" s="309">
        <v>120.96666666666665</v>
      </c>
      <c r="I198" s="309">
        <v>123.73333333333333</v>
      </c>
      <c r="J198" s="309">
        <v>126.61666666666665</v>
      </c>
      <c r="K198" s="269">
        <v>120.85</v>
      </c>
      <c r="L198" s="269">
        <v>115.2</v>
      </c>
      <c r="M198" s="269">
        <v>2.3452500000000001</v>
      </c>
    </row>
    <row r="199" spans="1:13">
      <c r="A199" s="302">
        <v>190</v>
      </c>
      <c r="B199" s="269" t="s">
        <v>168</v>
      </c>
      <c r="C199" s="269">
        <v>560.29999999999995</v>
      </c>
      <c r="D199" s="309">
        <v>554.9</v>
      </c>
      <c r="E199" s="309">
        <v>545.75</v>
      </c>
      <c r="F199" s="309">
        <v>531.20000000000005</v>
      </c>
      <c r="G199" s="309">
        <v>522.05000000000007</v>
      </c>
      <c r="H199" s="309">
        <v>569.44999999999993</v>
      </c>
      <c r="I199" s="309">
        <v>578.5999999999998</v>
      </c>
      <c r="J199" s="309">
        <v>593.14999999999986</v>
      </c>
      <c r="K199" s="269">
        <v>564.04999999999995</v>
      </c>
      <c r="L199" s="269">
        <v>540.35</v>
      </c>
      <c r="M199" s="269">
        <v>5.6187699999999996</v>
      </c>
    </row>
    <row r="200" spans="1:13">
      <c r="A200" s="302">
        <v>191</v>
      </c>
      <c r="B200" s="269" t="s">
        <v>190</v>
      </c>
      <c r="C200" s="269">
        <v>951.4</v>
      </c>
      <c r="D200" s="309">
        <v>943.06666666666661</v>
      </c>
      <c r="E200" s="309">
        <v>930.88333333333321</v>
      </c>
      <c r="F200" s="309">
        <v>910.36666666666656</v>
      </c>
      <c r="G200" s="309">
        <v>898.18333333333317</v>
      </c>
      <c r="H200" s="309">
        <v>963.58333333333326</v>
      </c>
      <c r="I200" s="309">
        <v>975.76666666666665</v>
      </c>
      <c r="J200" s="309">
        <v>996.2833333333333</v>
      </c>
      <c r="K200" s="269">
        <v>955.25</v>
      </c>
      <c r="L200" s="269">
        <v>922.55</v>
      </c>
      <c r="M200" s="269">
        <v>27.792719999999999</v>
      </c>
    </row>
    <row r="201" spans="1:13">
      <c r="A201" s="302">
        <v>192</v>
      </c>
      <c r="B201" s="269" t="s">
        <v>191</v>
      </c>
      <c r="C201" s="269">
        <v>2444.25</v>
      </c>
      <c r="D201" s="309">
        <v>2418.0833333333335</v>
      </c>
      <c r="E201" s="309">
        <v>2381.166666666667</v>
      </c>
      <c r="F201" s="309">
        <v>2318.0833333333335</v>
      </c>
      <c r="G201" s="309">
        <v>2281.166666666667</v>
      </c>
      <c r="H201" s="309">
        <v>2481.166666666667</v>
      </c>
      <c r="I201" s="309">
        <v>2518.0833333333339</v>
      </c>
      <c r="J201" s="309">
        <v>2581.166666666667</v>
      </c>
      <c r="K201" s="269">
        <v>2455</v>
      </c>
      <c r="L201" s="269">
        <v>2355</v>
      </c>
      <c r="M201" s="269">
        <v>8.4198199999999996</v>
      </c>
    </row>
    <row r="202" spans="1:13">
      <c r="A202" s="302">
        <v>193</v>
      </c>
      <c r="B202" s="269" t="s">
        <v>192</v>
      </c>
      <c r="C202" s="269">
        <v>297</v>
      </c>
      <c r="D202" s="309">
        <v>293.86666666666662</v>
      </c>
      <c r="E202" s="309">
        <v>289.43333333333322</v>
      </c>
      <c r="F202" s="309">
        <v>281.86666666666662</v>
      </c>
      <c r="G202" s="309">
        <v>277.43333333333322</v>
      </c>
      <c r="H202" s="309">
        <v>301.43333333333322</v>
      </c>
      <c r="I202" s="309">
        <v>305.86666666666662</v>
      </c>
      <c r="J202" s="309">
        <v>313.43333333333322</v>
      </c>
      <c r="K202" s="269">
        <v>298.3</v>
      </c>
      <c r="L202" s="269">
        <v>286.3</v>
      </c>
      <c r="M202" s="269">
        <v>9.0887600000000006</v>
      </c>
    </row>
    <row r="203" spans="1:13">
      <c r="A203" s="302">
        <v>194</v>
      </c>
      <c r="B203" s="269" t="s">
        <v>198</v>
      </c>
      <c r="C203" s="269">
        <v>353.65</v>
      </c>
      <c r="D203" s="309">
        <v>349.61666666666662</v>
      </c>
      <c r="E203" s="309">
        <v>340.23333333333323</v>
      </c>
      <c r="F203" s="309">
        <v>326.81666666666661</v>
      </c>
      <c r="G203" s="309">
        <v>317.43333333333322</v>
      </c>
      <c r="H203" s="309">
        <v>363.03333333333325</v>
      </c>
      <c r="I203" s="309">
        <v>372.41666666666657</v>
      </c>
      <c r="J203" s="309">
        <v>385.83333333333326</v>
      </c>
      <c r="K203" s="269">
        <v>359</v>
      </c>
      <c r="L203" s="269">
        <v>336.2</v>
      </c>
      <c r="M203" s="269">
        <v>41.055680000000002</v>
      </c>
    </row>
    <row r="204" spans="1:13">
      <c r="A204" s="302">
        <v>195</v>
      </c>
      <c r="B204" s="269" t="s">
        <v>196</v>
      </c>
      <c r="C204" s="269">
        <v>3441.15</v>
      </c>
      <c r="D204" s="309">
        <v>3424.9333333333329</v>
      </c>
      <c r="E204" s="309">
        <v>3392.2166666666658</v>
      </c>
      <c r="F204" s="309">
        <v>3343.2833333333328</v>
      </c>
      <c r="G204" s="309">
        <v>3310.5666666666657</v>
      </c>
      <c r="H204" s="309">
        <v>3473.8666666666659</v>
      </c>
      <c r="I204" s="309">
        <v>3506.583333333333</v>
      </c>
      <c r="J204" s="309">
        <v>3555.516666666666</v>
      </c>
      <c r="K204" s="269">
        <v>3457.65</v>
      </c>
      <c r="L204" s="269">
        <v>3376</v>
      </c>
      <c r="M204" s="269">
        <v>9.4445300000000003</v>
      </c>
    </row>
    <row r="205" spans="1:13">
      <c r="A205" s="302">
        <v>196</v>
      </c>
      <c r="B205" s="269" t="s">
        <v>197</v>
      </c>
      <c r="C205" s="269">
        <v>28.45</v>
      </c>
      <c r="D205" s="309">
        <v>28.400000000000002</v>
      </c>
      <c r="E205" s="309">
        <v>28.050000000000004</v>
      </c>
      <c r="F205" s="309">
        <v>27.650000000000002</v>
      </c>
      <c r="G205" s="309">
        <v>27.300000000000004</v>
      </c>
      <c r="H205" s="309">
        <v>28.800000000000004</v>
      </c>
      <c r="I205" s="309">
        <v>29.150000000000006</v>
      </c>
      <c r="J205" s="309">
        <v>29.550000000000004</v>
      </c>
      <c r="K205" s="269">
        <v>28.75</v>
      </c>
      <c r="L205" s="269">
        <v>28</v>
      </c>
      <c r="M205" s="269">
        <v>43.831290000000003</v>
      </c>
    </row>
    <row r="206" spans="1:13">
      <c r="A206" s="302">
        <v>197</v>
      </c>
      <c r="B206" s="269" t="s">
        <v>194</v>
      </c>
      <c r="C206" s="269">
        <v>924.25</v>
      </c>
      <c r="D206" s="309">
        <v>919.5333333333333</v>
      </c>
      <c r="E206" s="309">
        <v>906.76666666666665</v>
      </c>
      <c r="F206" s="309">
        <v>889.2833333333333</v>
      </c>
      <c r="G206" s="309">
        <v>876.51666666666665</v>
      </c>
      <c r="H206" s="309">
        <v>937.01666666666665</v>
      </c>
      <c r="I206" s="309">
        <v>949.7833333333333</v>
      </c>
      <c r="J206" s="309">
        <v>967.26666666666665</v>
      </c>
      <c r="K206" s="269">
        <v>932.3</v>
      </c>
      <c r="L206" s="269">
        <v>902.05</v>
      </c>
      <c r="M206" s="269">
        <v>11.699070000000001</v>
      </c>
    </row>
    <row r="207" spans="1:13">
      <c r="A207" s="302">
        <v>198</v>
      </c>
      <c r="B207" s="269" t="s">
        <v>144</v>
      </c>
      <c r="C207" s="269">
        <v>540.75</v>
      </c>
      <c r="D207" s="309">
        <v>533.01666666666665</v>
      </c>
      <c r="E207" s="309">
        <v>522.0333333333333</v>
      </c>
      <c r="F207" s="309">
        <v>503.31666666666661</v>
      </c>
      <c r="G207" s="309">
        <v>492.33333333333326</v>
      </c>
      <c r="H207" s="309">
        <v>551.73333333333335</v>
      </c>
      <c r="I207" s="309">
        <v>562.7166666666667</v>
      </c>
      <c r="J207" s="309">
        <v>581.43333333333339</v>
      </c>
      <c r="K207" s="269">
        <v>544</v>
      </c>
      <c r="L207" s="269">
        <v>514.29999999999995</v>
      </c>
      <c r="M207" s="269">
        <v>25.795480000000001</v>
      </c>
    </row>
    <row r="208" spans="1:13">
      <c r="A208" s="302">
        <v>199</v>
      </c>
      <c r="B208" s="269" t="s">
        <v>285</v>
      </c>
      <c r="C208" s="269">
        <v>170.6</v>
      </c>
      <c r="D208" s="309">
        <v>173.63333333333335</v>
      </c>
      <c r="E208" s="309">
        <v>164.26666666666671</v>
      </c>
      <c r="F208" s="309">
        <v>157.93333333333337</v>
      </c>
      <c r="G208" s="309">
        <v>148.56666666666672</v>
      </c>
      <c r="H208" s="309">
        <v>179.9666666666667</v>
      </c>
      <c r="I208" s="309">
        <v>189.33333333333331</v>
      </c>
      <c r="J208" s="309">
        <v>195.66666666666669</v>
      </c>
      <c r="K208" s="269">
        <v>183</v>
      </c>
      <c r="L208" s="269">
        <v>167.3</v>
      </c>
      <c r="M208" s="269">
        <v>11.819509999999999</v>
      </c>
    </row>
    <row r="209" spans="1:13">
      <c r="A209" s="302">
        <v>200</v>
      </c>
      <c r="B209" s="269" t="s">
        <v>286</v>
      </c>
      <c r="C209" s="269">
        <v>143</v>
      </c>
      <c r="D209" s="309">
        <v>144.18333333333334</v>
      </c>
      <c r="E209" s="309">
        <v>141.31666666666666</v>
      </c>
      <c r="F209" s="309">
        <v>139.63333333333333</v>
      </c>
      <c r="G209" s="309">
        <v>136.76666666666665</v>
      </c>
      <c r="H209" s="309">
        <v>145.86666666666667</v>
      </c>
      <c r="I209" s="309">
        <v>148.73333333333335</v>
      </c>
      <c r="J209" s="309">
        <v>150.41666666666669</v>
      </c>
      <c r="K209" s="269">
        <v>147.05000000000001</v>
      </c>
      <c r="L209" s="269">
        <v>142.5</v>
      </c>
      <c r="M209" s="269">
        <v>2.4844300000000001</v>
      </c>
    </row>
    <row r="210" spans="1:13">
      <c r="A210" s="302">
        <v>201</v>
      </c>
      <c r="B210" s="269" t="s">
        <v>564</v>
      </c>
      <c r="C210" s="269">
        <v>651.35</v>
      </c>
      <c r="D210" s="309">
        <v>638.63333333333333</v>
      </c>
      <c r="E210" s="309">
        <v>619.26666666666665</v>
      </c>
      <c r="F210" s="309">
        <v>587.18333333333328</v>
      </c>
      <c r="G210" s="309">
        <v>567.81666666666661</v>
      </c>
      <c r="H210" s="309">
        <v>670.7166666666667</v>
      </c>
      <c r="I210" s="309">
        <v>690.08333333333326</v>
      </c>
      <c r="J210" s="309">
        <v>722.16666666666674</v>
      </c>
      <c r="K210" s="269">
        <v>658</v>
      </c>
      <c r="L210" s="269">
        <v>606.54999999999995</v>
      </c>
      <c r="M210" s="269">
        <v>2.5803099999999999</v>
      </c>
    </row>
    <row r="211" spans="1:13">
      <c r="A211" s="302">
        <v>202</v>
      </c>
      <c r="B211" s="269" t="s">
        <v>199</v>
      </c>
      <c r="C211" s="269">
        <v>76.099999999999994</v>
      </c>
      <c r="D211" s="309">
        <v>75.55</v>
      </c>
      <c r="E211" s="309">
        <v>73.899999999999991</v>
      </c>
      <c r="F211" s="309">
        <v>71.699999999999989</v>
      </c>
      <c r="G211" s="309">
        <v>70.049999999999983</v>
      </c>
      <c r="H211" s="309">
        <v>77.75</v>
      </c>
      <c r="I211" s="309">
        <v>79.400000000000006</v>
      </c>
      <c r="J211" s="309">
        <v>81.600000000000009</v>
      </c>
      <c r="K211" s="269">
        <v>77.2</v>
      </c>
      <c r="L211" s="269">
        <v>73.349999999999994</v>
      </c>
      <c r="M211" s="269">
        <v>371.08747</v>
      </c>
    </row>
    <row r="212" spans="1:13">
      <c r="A212" s="302">
        <v>203</v>
      </c>
      <c r="B212" s="269" t="s">
        <v>121</v>
      </c>
      <c r="C212" s="269">
        <v>3.95</v>
      </c>
      <c r="D212" s="309">
        <v>3.9</v>
      </c>
      <c r="E212" s="309">
        <v>3.75</v>
      </c>
      <c r="F212" s="309">
        <v>3.5500000000000003</v>
      </c>
      <c r="G212" s="309">
        <v>3.4000000000000004</v>
      </c>
      <c r="H212" s="309">
        <v>4.0999999999999996</v>
      </c>
      <c r="I212" s="309">
        <v>4.2499999999999991</v>
      </c>
      <c r="J212" s="309">
        <v>4.4499999999999993</v>
      </c>
      <c r="K212" s="269">
        <v>4.05</v>
      </c>
      <c r="L212" s="269">
        <v>3.7</v>
      </c>
      <c r="M212" s="269">
        <v>4378.0847100000001</v>
      </c>
    </row>
    <row r="213" spans="1:13">
      <c r="A213" s="302">
        <v>204</v>
      </c>
      <c r="B213" s="269" t="s">
        <v>200</v>
      </c>
      <c r="C213" s="269">
        <v>503.35</v>
      </c>
      <c r="D213" s="309">
        <v>498.45000000000005</v>
      </c>
      <c r="E213" s="309">
        <v>489.35000000000008</v>
      </c>
      <c r="F213" s="309">
        <v>475.35</v>
      </c>
      <c r="G213" s="309">
        <v>466.25000000000006</v>
      </c>
      <c r="H213" s="309">
        <v>512.45000000000005</v>
      </c>
      <c r="I213" s="309">
        <v>521.54999999999995</v>
      </c>
      <c r="J213" s="309">
        <v>535.55000000000018</v>
      </c>
      <c r="K213" s="269">
        <v>507.55</v>
      </c>
      <c r="L213" s="269">
        <v>484.45</v>
      </c>
      <c r="M213" s="269">
        <v>26.622949999999999</v>
      </c>
    </row>
    <row r="214" spans="1:13">
      <c r="A214" s="302">
        <v>205</v>
      </c>
      <c r="B214" s="269" t="s">
        <v>570</v>
      </c>
      <c r="C214" s="269">
        <v>1837.45</v>
      </c>
      <c r="D214" s="309">
        <v>1839.2666666666667</v>
      </c>
      <c r="E214" s="309">
        <v>1813.7333333333333</v>
      </c>
      <c r="F214" s="309">
        <v>1790.0166666666667</v>
      </c>
      <c r="G214" s="309">
        <v>1764.4833333333333</v>
      </c>
      <c r="H214" s="309">
        <v>1862.9833333333333</v>
      </c>
      <c r="I214" s="309">
        <v>1888.5166666666667</v>
      </c>
      <c r="J214" s="309">
        <v>1912.2333333333333</v>
      </c>
      <c r="K214" s="269">
        <v>1864.8</v>
      </c>
      <c r="L214" s="269">
        <v>1815.55</v>
      </c>
      <c r="M214" s="269">
        <v>0.44680999999999998</v>
      </c>
    </row>
    <row r="215" spans="1:13">
      <c r="A215" s="302">
        <v>206</v>
      </c>
      <c r="B215" s="269" t="s">
        <v>201</v>
      </c>
      <c r="C215" s="309">
        <v>178.55</v>
      </c>
      <c r="D215" s="309">
        <v>177.70000000000002</v>
      </c>
      <c r="E215" s="309">
        <v>175.90000000000003</v>
      </c>
      <c r="F215" s="309">
        <v>173.25000000000003</v>
      </c>
      <c r="G215" s="309">
        <v>171.45000000000005</v>
      </c>
      <c r="H215" s="309">
        <v>180.35000000000002</v>
      </c>
      <c r="I215" s="309">
        <v>182.15000000000003</v>
      </c>
      <c r="J215" s="309">
        <v>184.8</v>
      </c>
      <c r="K215" s="309">
        <v>179.5</v>
      </c>
      <c r="L215" s="309">
        <v>175.05</v>
      </c>
      <c r="M215" s="309">
        <v>53.116399999999999</v>
      </c>
    </row>
    <row r="216" spans="1:13">
      <c r="A216" s="302">
        <v>207</v>
      </c>
      <c r="B216" s="269" t="s">
        <v>202</v>
      </c>
      <c r="C216" s="309">
        <v>29.6</v>
      </c>
      <c r="D216" s="309">
        <v>29.566666666666666</v>
      </c>
      <c r="E216" s="309">
        <v>28.833333333333332</v>
      </c>
      <c r="F216" s="309">
        <v>28.066666666666666</v>
      </c>
      <c r="G216" s="309">
        <v>27.333333333333332</v>
      </c>
      <c r="H216" s="309">
        <v>30.333333333333332</v>
      </c>
      <c r="I216" s="309">
        <v>31.066666666666666</v>
      </c>
      <c r="J216" s="309">
        <v>31.833333333333332</v>
      </c>
      <c r="K216" s="309">
        <v>30.3</v>
      </c>
      <c r="L216" s="309">
        <v>28.8</v>
      </c>
      <c r="M216" s="309">
        <v>350.26262000000003</v>
      </c>
    </row>
    <row r="217" spans="1:13">
      <c r="A217" s="302">
        <v>208</v>
      </c>
      <c r="B217" s="269" t="s">
        <v>203</v>
      </c>
      <c r="C217" s="309">
        <v>151.85</v>
      </c>
      <c r="D217" s="309">
        <v>145.68333333333331</v>
      </c>
      <c r="E217" s="309">
        <v>136.26666666666662</v>
      </c>
      <c r="F217" s="309">
        <v>120.68333333333331</v>
      </c>
      <c r="G217" s="309">
        <v>111.26666666666662</v>
      </c>
      <c r="H217" s="309">
        <v>161.26666666666662</v>
      </c>
      <c r="I217" s="309">
        <v>170.68333333333331</v>
      </c>
      <c r="J217" s="309">
        <v>186.26666666666662</v>
      </c>
      <c r="K217" s="309">
        <v>155.1</v>
      </c>
      <c r="L217" s="309">
        <v>130.1</v>
      </c>
      <c r="M217" s="309">
        <v>485.46692000000002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4" sqref="D2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06"/>
      <c r="B1" s="506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43944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03" t="s">
        <v>16</v>
      </c>
      <c r="B9" s="504" t="s">
        <v>18</v>
      </c>
      <c r="C9" s="502" t="s">
        <v>19</v>
      </c>
      <c r="D9" s="502" t="s">
        <v>20</v>
      </c>
      <c r="E9" s="502" t="s">
        <v>21</v>
      </c>
      <c r="F9" s="502"/>
      <c r="G9" s="502"/>
      <c r="H9" s="502" t="s">
        <v>22</v>
      </c>
      <c r="I9" s="502"/>
      <c r="J9" s="502"/>
      <c r="K9" s="275"/>
      <c r="L9" s="282"/>
      <c r="M9" s="283"/>
    </row>
    <row r="10" spans="1:15" ht="42.75" customHeight="1">
      <c r="A10" s="498"/>
      <c r="B10" s="500"/>
      <c r="C10" s="505" t="s">
        <v>23</v>
      </c>
      <c r="D10" s="505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18719.5</v>
      </c>
      <c r="D11" s="280">
        <v>19010.149999999998</v>
      </c>
      <c r="E11" s="280">
        <v>18370.349999999995</v>
      </c>
      <c r="F11" s="280">
        <v>18021.199999999997</v>
      </c>
      <c r="G11" s="280">
        <v>17381.399999999994</v>
      </c>
      <c r="H11" s="280">
        <v>19359.299999999996</v>
      </c>
      <c r="I11" s="280">
        <v>19999.099999999999</v>
      </c>
      <c r="J11" s="280">
        <v>20348.249999999996</v>
      </c>
      <c r="K11" s="278">
        <v>19649.95</v>
      </c>
      <c r="L11" s="278">
        <v>18661</v>
      </c>
      <c r="M11" s="278">
        <v>0.10555</v>
      </c>
    </row>
    <row r="12" spans="1:15" ht="12" customHeight="1">
      <c r="A12" s="269">
        <v>2</v>
      </c>
      <c r="B12" s="278" t="s">
        <v>804</v>
      </c>
      <c r="C12" s="279">
        <v>910.6</v>
      </c>
      <c r="D12" s="280">
        <v>916.19999999999993</v>
      </c>
      <c r="E12" s="280">
        <v>897.89999999999986</v>
      </c>
      <c r="F12" s="280">
        <v>885.19999999999993</v>
      </c>
      <c r="G12" s="280">
        <v>866.89999999999986</v>
      </c>
      <c r="H12" s="280">
        <v>928.89999999999986</v>
      </c>
      <c r="I12" s="280">
        <v>947.19999999999982</v>
      </c>
      <c r="J12" s="280">
        <v>959.89999999999986</v>
      </c>
      <c r="K12" s="278">
        <v>934.5</v>
      </c>
      <c r="L12" s="278">
        <v>903.5</v>
      </c>
      <c r="M12" s="278">
        <v>1.25892</v>
      </c>
    </row>
    <row r="13" spans="1:15" ht="12" customHeight="1">
      <c r="A13" s="269">
        <v>3</v>
      </c>
      <c r="B13" s="278" t="s">
        <v>295</v>
      </c>
      <c r="C13" s="279">
        <v>1235.95</v>
      </c>
      <c r="D13" s="280">
        <v>1253.8500000000001</v>
      </c>
      <c r="E13" s="280">
        <v>1218.0500000000002</v>
      </c>
      <c r="F13" s="280">
        <v>1200.1500000000001</v>
      </c>
      <c r="G13" s="280">
        <v>1164.3500000000001</v>
      </c>
      <c r="H13" s="280">
        <v>1271.7500000000002</v>
      </c>
      <c r="I13" s="280">
        <v>1307.55</v>
      </c>
      <c r="J13" s="280">
        <v>1325.4500000000003</v>
      </c>
      <c r="K13" s="278">
        <v>1289.6500000000001</v>
      </c>
      <c r="L13" s="278">
        <v>1235.95</v>
      </c>
      <c r="M13" s="278">
        <v>0.11439000000000001</v>
      </c>
    </row>
    <row r="14" spans="1:15" ht="12" customHeight="1">
      <c r="A14" s="269">
        <v>4</v>
      </c>
      <c r="B14" s="278" t="s">
        <v>296</v>
      </c>
      <c r="C14" s="279">
        <v>16467</v>
      </c>
      <c r="D14" s="280">
        <v>16505.333333333332</v>
      </c>
      <c r="E14" s="280">
        <v>16211.666666666664</v>
      </c>
      <c r="F14" s="280">
        <v>15956.333333333332</v>
      </c>
      <c r="G14" s="280">
        <v>15662.666666666664</v>
      </c>
      <c r="H14" s="280">
        <v>16760.666666666664</v>
      </c>
      <c r="I14" s="280">
        <v>17054.333333333328</v>
      </c>
      <c r="J14" s="280">
        <v>17309.666666666664</v>
      </c>
      <c r="K14" s="278">
        <v>16799</v>
      </c>
      <c r="L14" s="278">
        <v>16250</v>
      </c>
      <c r="M14" s="278">
        <v>0.24410000000000001</v>
      </c>
    </row>
    <row r="15" spans="1:15" ht="12" customHeight="1">
      <c r="A15" s="269">
        <v>5</v>
      </c>
      <c r="B15" s="278" t="s">
        <v>228</v>
      </c>
      <c r="C15" s="279">
        <v>49.5</v>
      </c>
      <c r="D15" s="280">
        <v>49.366666666666667</v>
      </c>
      <c r="E15" s="280">
        <v>48.533333333333331</v>
      </c>
      <c r="F15" s="280">
        <v>47.566666666666663</v>
      </c>
      <c r="G15" s="280">
        <v>46.733333333333327</v>
      </c>
      <c r="H15" s="280">
        <v>50.333333333333336</v>
      </c>
      <c r="I15" s="280">
        <v>51.166666666666664</v>
      </c>
      <c r="J15" s="280">
        <v>52.13333333333334</v>
      </c>
      <c r="K15" s="278">
        <v>50.2</v>
      </c>
      <c r="L15" s="278">
        <v>48.4</v>
      </c>
      <c r="M15" s="278">
        <v>10.980499999999999</v>
      </c>
    </row>
    <row r="16" spans="1:15" ht="12" customHeight="1">
      <c r="A16" s="269">
        <v>6</v>
      </c>
      <c r="B16" s="278" t="s">
        <v>229</v>
      </c>
      <c r="C16" s="279">
        <v>121.95</v>
      </c>
      <c r="D16" s="280">
        <v>125.03333333333332</v>
      </c>
      <c r="E16" s="280">
        <v>118.11666666666665</v>
      </c>
      <c r="F16" s="280">
        <v>114.28333333333333</v>
      </c>
      <c r="G16" s="280">
        <v>107.36666666666666</v>
      </c>
      <c r="H16" s="280">
        <v>128.86666666666662</v>
      </c>
      <c r="I16" s="280">
        <v>135.7833333333333</v>
      </c>
      <c r="J16" s="280">
        <v>139.61666666666662</v>
      </c>
      <c r="K16" s="278">
        <v>131.94999999999999</v>
      </c>
      <c r="L16" s="278">
        <v>121.2</v>
      </c>
      <c r="M16" s="278">
        <v>19.270869999999999</v>
      </c>
    </row>
    <row r="17" spans="1:13" ht="12" customHeight="1">
      <c r="A17" s="269">
        <v>7</v>
      </c>
      <c r="B17" s="278" t="s">
        <v>39</v>
      </c>
      <c r="C17" s="279">
        <v>1229.55</v>
      </c>
      <c r="D17" s="280">
        <v>1197.8500000000001</v>
      </c>
      <c r="E17" s="280">
        <v>1151.7000000000003</v>
      </c>
      <c r="F17" s="280">
        <v>1073.8500000000001</v>
      </c>
      <c r="G17" s="280">
        <v>1027.7000000000003</v>
      </c>
      <c r="H17" s="280">
        <v>1275.7000000000003</v>
      </c>
      <c r="I17" s="280">
        <v>1321.8500000000004</v>
      </c>
      <c r="J17" s="280">
        <v>1399.7000000000003</v>
      </c>
      <c r="K17" s="278">
        <v>1244</v>
      </c>
      <c r="L17" s="278">
        <v>1120</v>
      </c>
      <c r="M17" s="278">
        <v>49.106520000000003</v>
      </c>
    </row>
    <row r="18" spans="1:13" ht="12" customHeight="1">
      <c r="A18" s="269">
        <v>8</v>
      </c>
      <c r="B18" s="278" t="s">
        <v>297</v>
      </c>
      <c r="C18" s="279">
        <v>98</v>
      </c>
      <c r="D18" s="280">
        <v>97.899999999999991</v>
      </c>
      <c r="E18" s="280">
        <v>96.299999999999983</v>
      </c>
      <c r="F18" s="280">
        <v>94.6</v>
      </c>
      <c r="G18" s="280">
        <v>92.999999999999986</v>
      </c>
      <c r="H18" s="280">
        <v>99.59999999999998</v>
      </c>
      <c r="I18" s="280">
        <v>101.19999999999997</v>
      </c>
      <c r="J18" s="280">
        <v>102.89999999999998</v>
      </c>
      <c r="K18" s="278">
        <v>99.5</v>
      </c>
      <c r="L18" s="278">
        <v>96.2</v>
      </c>
      <c r="M18" s="278">
        <v>14.312760000000001</v>
      </c>
    </row>
    <row r="19" spans="1:13" ht="12" customHeight="1">
      <c r="A19" s="269">
        <v>9</v>
      </c>
      <c r="B19" s="278" t="s">
        <v>298</v>
      </c>
      <c r="C19" s="279">
        <v>197.2</v>
      </c>
      <c r="D19" s="280">
        <v>193.31666666666669</v>
      </c>
      <c r="E19" s="280">
        <v>188.63333333333338</v>
      </c>
      <c r="F19" s="280">
        <v>180.06666666666669</v>
      </c>
      <c r="G19" s="280">
        <v>175.38333333333338</v>
      </c>
      <c r="H19" s="280">
        <v>201.88333333333338</v>
      </c>
      <c r="I19" s="280">
        <v>206.56666666666672</v>
      </c>
      <c r="J19" s="280">
        <v>215.13333333333338</v>
      </c>
      <c r="K19" s="278">
        <v>198</v>
      </c>
      <c r="L19" s="278">
        <v>184.75</v>
      </c>
      <c r="M19" s="278">
        <v>5.6800300000000004</v>
      </c>
    </row>
    <row r="20" spans="1:13" ht="12" customHeight="1">
      <c r="A20" s="269">
        <v>10</v>
      </c>
      <c r="B20" s="278" t="s">
        <v>42</v>
      </c>
      <c r="C20" s="279">
        <v>271.89999999999998</v>
      </c>
      <c r="D20" s="280">
        <v>268.08333333333331</v>
      </c>
      <c r="E20" s="280">
        <v>262.31666666666661</v>
      </c>
      <c r="F20" s="280">
        <v>252.73333333333329</v>
      </c>
      <c r="G20" s="280">
        <v>246.96666666666658</v>
      </c>
      <c r="H20" s="280">
        <v>277.66666666666663</v>
      </c>
      <c r="I20" s="280">
        <v>283.43333333333339</v>
      </c>
      <c r="J20" s="280">
        <v>293.01666666666665</v>
      </c>
      <c r="K20" s="278">
        <v>273.85000000000002</v>
      </c>
      <c r="L20" s="278">
        <v>258.5</v>
      </c>
      <c r="M20" s="278">
        <v>32.290990000000001</v>
      </c>
    </row>
    <row r="21" spans="1:13" ht="12" customHeight="1">
      <c r="A21" s="269">
        <v>11</v>
      </c>
      <c r="B21" s="278" t="s">
        <v>44</v>
      </c>
      <c r="C21" s="279">
        <v>32.4</v>
      </c>
      <c r="D21" s="280">
        <v>31.666666666666668</v>
      </c>
      <c r="E21" s="280">
        <v>30.333333333333336</v>
      </c>
      <c r="F21" s="280">
        <v>28.266666666666669</v>
      </c>
      <c r="G21" s="280">
        <v>26.933333333333337</v>
      </c>
      <c r="H21" s="280">
        <v>33.733333333333334</v>
      </c>
      <c r="I21" s="280">
        <v>35.06666666666667</v>
      </c>
      <c r="J21" s="280">
        <v>37.133333333333333</v>
      </c>
      <c r="K21" s="278">
        <v>33</v>
      </c>
      <c r="L21" s="278">
        <v>29.6</v>
      </c>
      <c r="M21" s="278">
        <v>167.28395</v>
      </c>
    </row>
    <row r="22" spans="1:13" ht="12" customHeight="1">
      <c r="A22" s="269">
        <v>12</v>
      </c>
      <c r="B22" s="278" t="s">
        <v>299</v>
      </c>
      <c r="C22" s="279">
        <v>199.2</v>
      </c>
      <c r="D22" s="280">
        <v>196.73333333333335</v>
      </c>
      <c r="E22" s="280">
        <v>192.4666666666667</v>
      </c>
      <c r="F22" s="280">
        <v>185.73333333333335</v>
      </c>
      <c r="G22" s="280">
        <v>181.4666666666667</v>
      </c>
      <c r="H22" s="280">
        <v>203.4666666666667</v>
      </c>
      <c r="I22" s="280">
        <v>207.73333333333335</v>
      </c>
      <c r="J22" s="280">
        <v>214.4666666666667</v>
      </c>
      <c r="K22" s="278">
        <v>201</v>
      </c>
      <c r="L22" s="278">
        <v>190</v>
      </c>
      <c r="M22" s="278">
        <v>1.3997599999999999</v>
      </c>
    </row>
    <row r="23" spans="1:13">
      <c r="A23" s="269">
        <v>13</v>
      </c>
      <c r="B23" s="278" t="s">
        <v>300</v>
      </c>
      <c r="C23" s="279">
        <v>144.9</v>
      </c>
      <c r="D23" s="280">
        <v>144.63333333333333</v>
      </c>
      <c r="E23" s="280">
        <v>141.76666666666665</v>
      </c>
      <c r="F23" s="280">
        <v>138.63333333333333</v>
      </c>
      <c r="G23" s="280">
        <v>135.76666666666665</v>
      </c>
      <c r="H23" s="280">
        <v>147.76666666666665</v>
      </c>
      <c r="I23" s="280">
        <v>150.63333333333333</v>
      </c>
      <c r="J23" s="280">
        <v>153.76666666666665</v>
      </c>
      <c r="K23" s="278">
        <v>147.5</v>
      </c>
      <c r="L23" s="278">
        <v>141.5</v>
      </c>
      <c r="M23" s="278">
        <v>0.66090000000000004</v>
      </c>
    </row>
    <row r="24" spans="1:13">
      <c r="A24" s="269">
        <v>14</v>
      </c>
      <c r="B24" s="278" t="s">
        <v>301</v>
      </c>
      <c r="C24" s="279">
        <v>164.9</v>
      </c>
      <c r="D24" s="280">
        <v>166.26666666666668</v>
      </c>
      <c r="E24" s="280">
        <v>162.63333333333335</v>
      </c>
      <c r="F24" s="280">
        <v>160.36666666666667</v>
      </c>
      <c r="G24" s="280">
        <v>156.73333333333335</v>
      </c>
      <c r="H24" s="280">
        <v>168.53333333333336</v>
      </c>
      <c r="I24" s="280">
        <v>172.16666666666669</v>
      </c>
      <c r="J24" s="280">
        <v>174.43333333333337</v>
      </c>
      <c r="K24" s="278">
        <v>169.9</v>
      </c>
      <c r="L24" s="278">
        <v>164</v>
      </c>
      <c r="M24" s="278">
        <v>0.67867999999999995</v>
      </c>
    </row>
    <row r="25" spans="1:13">
      <c r="A25" s="269">
        <v>15</v>
      </c>
      <c r="B25" s="278" t="s">
        <v>834</v>
      </c>
      <c r="C25" s="279">
        <v>1453.25</v>
      </c>
      <c r="D25" s="280">
        <v>1467.75</v>
      </c>
      <c r="E25" s="280">
        <v>1395.5</v>
      </c>
      <c r="F25" s="280">
        <v>1337.75</v>
      </c>
      <c r="G25" s="280">
        <v>1265.5</v>
      </c>
      <c r="H25" s="280">
        <v>1525.5</v>
      </c>
      <c r="I25" s="280">
        <v>1597.75</v>
      </c>
      <c r="J25" s="280">
        <v>1655.5</v>
      </c>
      <c r="K25" s="278">
        <v>1540</v>
      </c>
      <c r="L25" s="278">
        <v>1410</v>
      </c>
      <c r="M25" s="278">
        <v>0.36471999999999999</v>
      </c>
    </row>
    <row r="26" spans="1:13">
      <c r="A26" s="269">
        <v>16</v>
      </c>
      <c r="B26" s="278" t="s">
        <v>293</v>
      </c>
      <c r="C26" s="279">
        <v>1488.9</v>
      </c>
      <c r="D26" s="280">
        <v>1477.3833333333332</v>
      </c>
      <c r="E26" s="280">
        <v>1422.7666666666664</v>
      </c>
      <c r="F26" s="280">
        <v>1356.6333333333332</v>
      </c>
      <c r="G26" s="280">
        <v>1302.0166666666664</v>
      </c>
      <c r="H26" s="280">
        <v>1543.5166666666664</v>
      </c>
      <c r="I26" s="280">
        <v>1598.1333333333332</v>
      </c>
      <c r="J26" s="280">
        <v>1664.2666666666664</v>
      </c>
      <c r="K26" s="278">
        <v>1532</v>
      </c>
      <c r="L26" s="278">
        <v>1411.25</v>
      </c>
      <c r="M26" s="278">
        <v>0.62539999999999996</v>
      </c>
    </row>
    <row r="27" spans="1:13">
      <c r="A27" s="269">
        <v>17</v>
      </c>
      <c r="B27" s="278" t="s">
        <v>230</v>
      </c>
      <c r="C27" s="279">
        <v>1298.4000000000001</v>
      </c>
      <c r="D27" s="280">
        <v>1307.8666666666668</v>
      </c>
      <c r="E27" s="280">
        <v>1273.7333333333336</v>
      </c>
      <c r="F27" s="280">
        <v>1249.0666666666668</v>
      </c>
      <c r="G27" s="280">
        <v>1214.9333333333336</v>
      </c>
      <c r="H27" s="280">
        <v>1332.5333333333335</v>
      </c>
      <c r="I27" s="280">
        <v>1366.6666666666667</v>
      </c>
      <c r="J27" s="280">
        <v>1391.3333333333335</v>
      </c>
      <c r="K27" s="278">
        <v>1342</v>
      </c>
      <c r="L27" s="278">
        <v>1283.2</v>
      </c>
      <c r="M27" s="278">
        <v>1.0851900000000001</v>
      </c>
    </row>
    <row r="28" spans="1:13">
      <c r="A28" s="269">
        <v>18</v>
      </c>
      <c r="B28" s="278" t="s">
        <v>302</v>
      </c>
      <c r="C28" s="279">
        <v>2045.25</v>
      </c>
      <c r="D28" s="280">
        <v>2034.6833333333332</v>
      </c>
      <c r="E28" s="280">
        <v>2011.4166666666665</v>
      </c>
      <c r="F28" s="280">
        <v>1977.5833333333333</v>
      </c>
      <c r="G28" s="280">
        <v>1954.3166666666666</v>
      </c>
      <c r="H28" s="280">
        <v>2068.5166666666664</v>
      </c>
      <c r="I28" s="280">
        <v>2091.7833333333333</v>
      </c>
      <c r="J28" s="280">
        <v>2125.6166666666663</v>
      </c>
      <c r="K28" s="278">
        <v>2057.9499999999998</v>
      </c>
      <c r="L28" s="278">
        <v>2000.85</v>
      </c>
      <c r="M28" s="278">
        <v>0.20279</v>
      </c>
    </row>
    <row r="29" spans="1:13">
      <c r="A29" s="269">
        <v>19</v>
      </c>
      <c r="B29" s="278" t="s">
        <v>231</v>
      </c>
      <c r="C29" s="279">
        <v>2534.5</v>
      </c>
      <c r="D29" s="280">
        <v>2546.9333333333329</v>
      </c>
      <c r="E29" s="280">
        <v>2508.9666666666658</v>
      </c>
      <c r="F29" s="280">
        <v>2483.4333333333329</v>
      </c>
      <c r="G29" s="280">
        <v>2445.4666666666658</v>
      </c>
      <c r="H29" s="280">
        <v>2572.4666666666658</v>
      </c>
      <c r="I29" s="280">
        <v>2610.4333333333329</v>
      </c>
      <c r="J29" s="280">
        <v>2635.9666666666658</v>
      </c>
      <c r="K29" s="278">
        <v>2584.9</v>
      </c>
      <c r="L29" s="278">
        <v>2521.4</v>
      </c>
      <c r="M29" s="278">
        <v>1.95224</v>
      </c>
    </row>
    <row r="30" spans="1:13">
      <c r="A30" s="269">
        <v>20</v>
      </c>
      <c r="B30" s="278" t="s">
        <v>304</v>
      </c>
      <c r="C30" s="279">
        <v>71.599999999999994</v>
      </c>
      <c r="D30" s="280">
        <v>72.100000000000009</v>
      </c>
      <c r="E30" s="280">
        <v>69.000000000000014</v>
      </c>
      <c r="F30" s="280">
        <v>66.400000000000006</v>
      </c>
      <c r="G30" s="280">
        <v>63.300000000000011</v>
      </c>
      <c r="H30" s="280">
        <v>74.700000000000017</v>
      </c>
      <c r="I30" s="280">
        <v>77.800000000000011</v>
      </c>
      <c r="J30" s="280">
        <v>80.40000000000002</v>
      </c>
      <c r="K30" s="278">
        <v>75.2</v>
      </c>
      <c r="L30" s="278">
        <v>69.5</v>
      </c>
      <c r="M30" s="278">
        <v>1.31606</v>
      </c>
    </row>
    <row r="31" spans="1:13">
      <c r="A31" s="269">
        <v>21</v>
      </c>
      <c r="B31" s="278" t="s">
        <v>46</v>
      </c>
      <c r="C31" s="279">
        <v>557.95000000000005</v>
      </c>
      <c r="D31" s="280">
        <v>540.5333333333333</v>
      </c>
      <c r="E31" s="280">
        <v>520.91666666666663</v>
      </c>
      <c r="F31" s="280">
        <v>483.88333333333333</v>
      </c>
      <c r="G31" s="280">
        <v>464.26666666666665</v>
      </c>
      <c r="H31" s="280">
        <v>577.56666666666661</v>
      </c>
      <c r="I31" s="280">
        <v>597.18333333333339</v>
      </c>
      <c r="J31" s="280">
        <v>634.21666666666658</v>
      </c>
      <c r="K31" s="278">
        <v>560.15</v>
      </c>
      <c r="L31" s="278">
        <v>503.5</v>
      </c>
      <c r="M31" s="278">
        <v>23.86515</v>
      </c>
    </row>
    <row r="32" spans="1:13">
      <c r="A32" s="269">
        <v>22</v>
      </c>
      <c r="B32" s="278" t="s">
        <v>305</v>
      </c>
      <c r="C32" s="279">
        <v>1100.7</v>
      </c>
      <c r="D32" s="280">
        <v>1101.2333333333333</v>
      </c>
      <c r="E32" s="280">
        <v>1074.4666666666667</v>
      </c>
      <c r="F32" s="280">
        <v>1048.2333333333333</v>
      </c>
      <c r="G32" s="280">
        <v>1021.4666666666667</v>
      </c>
      <c r="H32" s="280">
        <v>1127.4666666666667</v>
      </c>
      <c r="I32" s="280">
        <v>1154.2333333333336</v>
      </c>
      <c r="J32" s="280">
        <v>1180.4666666666667</v>
      </c>
      <c r="K32" s="278">
        <v>1128</v>
      </c>
      <c r="L32" s="278">
        <v>1075</v>
      </c>
      <c r="M32" s="278">
        <v>0.45402999999999999</v>
      </c>
    </row>
    <row r="33" spans="1:13">
      <c r="A33" s="269">
        <v>23</v>
      </c>
      <c r="B33" s="278" t="s">
        <v>47</v>
      </c>
      <c r="C33" s="279">
        <v>176.5</v>
      </c>
      <c r="D33" s="280">
        <v>173.51666666666665</v>
      </c>
      <c r="E33" s="280">
        <v>169.33333333333331</v>
      </c>
      <c r="F33" s="280">
        <v>162.16666666666666</v>
      </c>
      <c r="G33" s="280">
        <v>157.98333333333332</v>
      </c>
      <c r="H33" s="280">
        <v>180.68333333333331</v>
      </c>
      <c r="I33" s="280">
        <v>184.86666666666665</v>
      </c>
      <c r="J33" s="280">
        <v>192.0333333333333</v>
      </c>
      <c r="K33" s="278">
        <v>177.7</v>
      </c>
      <c r="L33" s="278">
        <v>166.35</v>
      </c>
      <c r="M33" s="278">
        <v>53.33081</v>
      </c>
    </row>
    <row r="34" spans="1:13">
      <c r="A34" s="269">
        <v>24</v>
      </c>
      <c r="B34" s="278" t="s">
        <v>294</v>
      </c>
      <c r="C34" s="279">
        <v>1160.8</v>
      </c>
      <c r="D34" s="280">
        <v>1169.6166666666668</v>
      </c>
      <c r="E34" s="280">
        <v>1141.2333333333336</v>
      </c>
      <c r="F34" s="280">
        <v>1121.6666666666667</v>
      </c>
      <c r="G34" s="280">
        <v>1093.2833333333335</v>
      </c>
      <c r="H34" s="280">
        <v>1189.1833333333336</v>
      </c>
      <c r="I34" s="280">
        <v>1217.5666666666668</v>
      </c>
      <c r="J34" s="280">
        <v>1237.1333333333337</v>
      </c>
      <c r="K34" s="278">
        <v>1198</v>
      </c>
      <c r="L34" s="278">
        <v>1150.05</v>
      </c>
      <c r="M34" s="278">
        <v>0.18121000000000001</v>
      </c>
    </row>
    <row r="35" spans="1:13">
      <c r="A35" s="269">
        <v>25</v>
      </c>
      <c r="B35" s="278" t="s">
        <v>303</v>
      </c>
      <c r="C35" s="279">
        <v>637.6</v>
      </c>
      <c r="D35" s="280">
        <v>631.93333333333328</v>
      </c>
      <c r="E35" s="280">
        <v>619.86666666666656</v>
      </c>
      <c r="F35" s="280">
        <v>602.13333333333333</v>
      </c>
      <c r="G35" s="280">
        <v>590.06666666666661</v>
      </c>
      <c r="H35" s="280">
        <v>649.66666666666652</v>
      </c>
      <c r="I35" s="280">
        <v>661.73333333333335</v>
      </c>
      <c r="J35" s="280">
        <v>679.46666666666647</v>
      </c>
      <c r="K35" s="278">
        <v>644</v>
      </c>
      <c r="L35" s="278">
        <v>614.20000000000005</v>
      </c>
      <c r="M35" s="278">
        <v>1.6197299999999999</v>
      </c>
    </row>
    <row r="36" spans="1:13">
      <c r="A36" s="269">
        <v>26</v>
      </c>
      <c r="B36" s="278" t="s">
        <v>48</v>
      </c>
      <c r="C36" s="279">
        <v>1348.3</v>
      </c>
      <c r="D36" s="280">
        <v>1342.6833333333332</v>
      </c>
      <c r="E36" s="280">
        <v>1317.0166666666664</v>
      </c>
      <c r="F36" s="280">
        <v>1285.7333333333333</v>
      </c>
      <c r="G36" s="280">
        <v>1260.0666666666666</v>
      </c>
      <c r="H36" s="280">
        <v>1373.9666666666662</v>
      </c>
      <c r="I36" s="280">
        <v>1399.6333333333328</v>
      </c>
      <c r="J36" s="280">
        <v>1430.9166666666661</v>
      </c>
      <c r="K36" s="278">
        <v>1368.35</v>
      </c>
      <c r="L36" s="278">
        <v>1311.4</v>
      </c>
      <c r="M36" s="278">
        <v>12.72573</v>
      </c>
    </row>
    <row r="37" spans="1:13">
      <c r="A37" s="269">
        <v>27</v>
      </c>
      <c r="B37" s="278" t="s">
        <v>49</v>
      </c>
      <c r="C37" s="279">
        <v>94.35</v>
      </c>
      <c r="D37" s="280">
        <v>93.216666666666654</v>
      </c>
      <c r="E37" s="280">
        <v>91.083333333333314</v>
      </c>
      <c r="F37" s="280">
        <v>87.816666666666663</v>
      </c>
      <c r="G37" s="280">
        <v>85.683333333333323</v>
      </c>
      <c r="H37" s="280">
        <v>96.483333333333306</v>
      </c>
      <c r="I37" s="280">
        <v>98.61666666666666</v>
      </c>
      <c r="J37" s="280">
        <v>101.8833333333333</v>
      </c>
      <c r="K37" s="278">
        <v>95.35</v>
      </c>
      <c r="L37" s="278">
        <v>89.95</v>
      </c>
      <c r="M37" s="278">
        <v>62.391440000000003</v>
      </c>
    </row>
    <row r="38" spans="1:13">
      <c r="A38" s="269">
        <v>28</v>
      </c>
      <c r="B38" s="278" t="s">
        <v>306</v>
      </c>
      <c r="C38" s="279">
        <v>143.65</v>
      </c>
      <c r="D38" s="280">
        <v>144.21666666666667</v>
      </c>
      <c r="E38" s="280">
        <v>139.43333333333334</v>
      </c>
      <c r="F38" s="280">
        <v>135.21666666666667</v>
      </c>
      <c r="G38" s="280">
        <v>130.43333333333334</v>
      </c>
      <c r="H38" s="280">
        <v>148.43333333333334</v>
      </c>
      <c r="I38" s="280">
        <v>153.2166666666667</v>
      </c>
      <c r="J38" s="280">
        <v>157.43333333333334</v>
      </c>
      <c r="K38" s="278">
        <v>149</v>
      </c>
      <c r="L38" s="278">
        <v>140</v>
      </c>
      <c r="M38" s="278">
        <v>1.02068</v>
      </c>
    </row>
    <row r="39" spans="1:13">
      <c r="A39" s="269">
        <v>29</v>
      </c>
      <c r="B39" s="278" t="s">
        <v>939</v>
      </c>
      <c r="C39" s="279">
        <v>174.4</v>
      </c>
      <c r="D39" s="280">
        <v>171.46666666666667</v>
      </c>
      <c r="E39" s="280">
        <v>166.93333333333334</v>
      </c>
      <c r="F39" s="280">
        <v>159.46666666666667</v>
      </c>
      <c r="G39" s="280">
        <v>154.93333333333334</v>
      </c>
      <c r="H39" s="280">
        <v>178.93333333333334</v>
      </c>
      <c r="I39" s="280">
        <v>183.4666666666667</v>
      </c>
      <c r="J39" s="280">
        <v>190.93333333333334</v>
      </c>
      <c r="K39" s="278">
        <v>176</v>
      </c>
      <c r="L39" s="278">
        <v>164</v>
      </c>
      <c r="M39" s="278">
        <v>8.9080000000000006E-2</v>
      </c>
    </row>
    <row r="40" spans="1:13">
      <c r="A40" s="269">
        <v>30</v>
      </c>
      <c r="B40" s="278" t="s">
        <v>307</v>
      </c>
      <c r="C40" s="279">
        <v>64.400000000000006</v>
      </c>
      <c r="D40" s="280">
        <v>62.300000000000004</v>
      </c>
      <c r="E40" s="280">
        <v>59.100000000000009</v>
      </c>
      <c r="F40" s="280">
        <v>53.800000000000004</v>
      </c>
      <c r="G40" s="280">
        <v>50.600000000000009</v>
      </c>
      <c r="H40" s="280">
        <v>67.600000000000009</v>
      </c>
      <c r="I40" s="280">
        <v>70.800000000000011</v>
      </c>
      <c r="J40" s="280">
        <v>76.100000000000009</v>
      </c>
      <c r="K40" s="278">
        <v>65.5</v>
      </c>
      <c r="L40" s="278">
        <v>57</v>
      </c>
      <c r="M40" s="278">
        <v>5.9778900000000004</v>
      </c>
    </row>
    <row r="41" spans="1:13">
      <c r="A41" s="269">
        <v>31</v>
      </c>
      <c r="B41" s="278" t="s">
        <v>50</v>
      </c>
      <c r="C41" s="279">
        <v>44.95</v>
      </c>
      <c r="D41" s="280">
        <v>44.6</v>
      </c>
      <c r="E41" s="280">
        <v>43.85</v>
      </c>
      <c r="F41" s="280">
        <v>42.75</v>
      </c>
      <c r="G41" s="280">
        <v>42</v>
      </c>
      <c r="H41" s="280">
        <v>45.7</v>
      </c>
      <c r="I41" s="280">
        <v>46.45</v>
      </c>
      <c r="J41" s="280">
        <v>47.550000000000004</v>
      </c>
      <c r="K41" s="278">
        <v>45.35</v>
      </c>
      <c r="L41" s="278">
        <v>43.5</v>
      </c>
      <c r="M41" s="278">
        <v>247.53677999999999</v>
      </c>
    </row>
    <row r="42" spans="1:13">
      <c r="A42" s="269">
        <v>32</v>
      </c>
      <c r="B42" s="278" t="s">
        <v>52</v>
      </c>
      <c r="C42" s="279">
        <v>1813</v>
      </c>
      <c r="D42" s="280">
        <v>1782.4166666666667</v>
      </c>
      <c r="E42" s="280">
        <v>1742.8333333333335</v>
      </c>
      <c r="F42" s="280">
        <v>1672.6666666666667</v>
      </c>
      <c r="G42" s="280">
        <v>1633.0833333333335</v>
      </c>
      <c r="H42" s="280">
        <v>1852.5833333333335</v>
      </c>
      <c r="I42" s="280">
        <v>1892.166666666667</v>
      </c>
      <c r="J42" s="280">
        <v>1962.3333333333335</v>
      </c>
      <c r="K42" s="278">
        <v>1822</v>
      </c>
      <c r="L42" s="278">
        <v>1712.25</v>
      </c>
      <c r="M42" s="278">
        <v>37.278060000000004</v>
      </c>
    </row>
    <row r="43" spans="1:13">
      <c r="A43" s="269">
        <v>33</v>
      </c>
      <c r="B43" s="278" t="s">
        <v>308</v>
      </c>
      <c r="C43" s="279">
        <v>101.65</v>
      </c>
      <c r="D43" s="280">
        <v>101.3</v>
      </c>
      <c r="E43" s="280">
        <v>100.35</v>
      </c>
      <c r="F43" s="280">
        <v>99.05</v>
      </c>
      <c r="G43" s="280">
        <v>98.1</v>
      </c>
      <c r="H43" s="280">
        <v>102.6</v>
      </c>
      <c r="I43" s="280">
        <v>103.55000000000001</v>
      </c>
      <c r="J43" s="280">
        <v>104.85</v>
      </c>
      <c r="K43" s="278">
        <v>102.25</v>
      </c>
      <c r="L43" s="278">
        <v>100</v>
      </c>
      <c r="M43" s="278">
        <v>0.20554</v>
      </c>
    </row>
    <row r="44" spans="1:13">
      <c r="A44" s="269">
        <v>34</v>
      </c>
      <c r="B44" s="278" t="s">
        <v>310</v>
      </c>
      <c r="C44" s="279">
        <v>865.95</v>
      </c>
      <c r="D44" s="280">
        <v>865.9666666666667</v>
      </c>
      <c r="E44" s="280">
        <v>849.98333333333335</v>
      </c>
      <c r="F44" s="280">
        <v>834.01666666666665</v>
      </c>
      <c r="G44" s="280">
        <v>818.0333333333333</v>
      </c>
      <c r="H44" s="280">
        <v>881.93333333333339</v>
      </c>
      <c r="I44" s="280">
        <v>897.91666666666674</v>
      </c>
      <c r="J44" s="280">
        <v>913.88333333333344</v>
      </c>
      <c r="K44" s="278">
        <v>881.95</v>
      </c>
      <c r="L44" s="278">
        <v>850</v>
      </c>
      <c r="M44" s="278">
        <v>1.14337</v>
      </c>
    </row>
    <row r="45" spans="1:13">
      <c r="A45" s="269">
        <v>35</v>
      </c>
      <c r="B45" s="278" t="s">
        <v>309</v>
      </c>
      <c r="C45" s="279">
        <v>2549.5500000000002</v>
      </c>
      <c r="D45" s="280">
        <v>2573.25</v>
      </c>
      <c r="E45" s="280">
        <v>2514.3000000000002</v>
      </c>
      <c r="F45" s="280">
        <v>2479.0500000000002</v>
      </c>
      <c r="G45" s="280">
        <v>2420.1000000000004</v>
      </c>
      <c r="H45" s="280">
        <v>2608.5</v>
      </c>
      <c r="I45" s="280">
        <v>2667.45</v>
      </c>
      <c r="J45" s="280">
        <v>2702.7</v>
      </c>
      <c r="K45" s="278">
        <v>2632.2</v>
      </c>
      <c r="L45" s="278">
        <v>2538</v>
      </c>
      <c r="M45" s="278">
        <v>8.4070000000000006E-2</v>
      </c>
    </row>
    <row r="46" spans="1:13">
      <c r="A46" s="269">
        <v>36</v>
      </c>
      <c r="B46" s="278" t="s">
        <v>311</v>
      </c>
      <c r="C46" s="279">
        <v>4559.45</v>
      </c>
      <c r="D46" s="280">
        <v>4524.833333333333</v>
      </c>
      <c r="E46" s="280">
        <v>4444.6666666666661</v>
      </c>
      <c r="F46" s="280">
        <v>4329.8833333333332</v>
      </c>
      <c r="G46" s="280">
        <v>4249.7166666666662</v>
      </c>
      <c r="H46" s="280">
        <v>4639.6166666666659</v>
      </c>
      <c r="I46" s="280">
        <v>4719.7833333333319</v>
      </c>
      <c r="J46" s="280">
        <v>4834.5666666666657</v>
      </c>
      <c r="K46" s="278">
        <v>4605</v>
      </c>
      <c r="L46" s="278">
        <v>4410.05</v>
      </c>
      <c r="M46" s="278">
        <v>0.18589</v>
      </c>
    </row>
    <row r="47" spans="1:13">
      <c r="A47" s="269">
        <v>37</v>
      </c>
      <c r="B47" s="278" t="s">
        <v>227</v>
      </c>
      <c r="C47" s="279">
        <v>532</v>
      </c>
      <c r="D47" s="280">
        <v>543</v>
      </c>
      <c r="E47" s="280">
        <v>521</v>
      </c>
      <c r="F47" s="280">
        <v>510</v>
      </c>
      <c r="G47" s="280">
        <v>488</v>
      </c>
      <c r="H47" s="280">
        <v>554</v>
      </c>
      <c r="I47" s="280">
        <v>576</v>
      </c>
      <c r="J47" s="280">
        <v>587</v>
      </c>
      <c r="K47" s="278">
        <v>565</v>
      </c>
      <c r="L47" s="278">
        <v>532</v>
      </c>
      <c r="M47" s="278">
        <v>3.3274599999999999</v>
      </c>
    </row>
    <row r="48" spans="1:13">
      <c r="A48" s="269">
        <v>38</v>
      </c>
      <c r="B48" s="278" t="s">
        <v>54</v>
      </c>
      <c r="C48" s="279">
        <v>642.25</v>
      </c>
      <c r="D48" s="280">
        <v>652.51666666666665</v>
      </c>
      <c r="E48" s="280">
        <v>620.98333333333335</v>
      </c>
      <c r="F48" s="280">
        <v>599.7166666666667</v>
      </c>
      <c r="G48" s="280">
        <v>568.18333333333339</v>
      </c>
      <c r="H48" s="280">
        <v>673.7833333333333</v>
      </c>
      <c r="I48" s="280">
        <v>705.31666666666661</v>
      </c>
      <c r="J48" s="280">
        <v>726.58333333333326</v>
      </c>
      <c r="K48" s="278">
        <v>684.05</v>
      </c>
      <c r="L48" s="278">
        <v>631.25</v>
      </c>
      <c r="M48" s="278">
        <v>311.34208999999998</v>
      </c>
    </row>
    <row r="49" spans="1:13">
      <c r="A49" s="269">
        <v>39</v>
      </c>
      <c r="B49" s="278" t="s">
        <v>312</v>
      </c>
      <c r="C49" s="279">
        <v>396.35</v>
      </c>
      <c r="D49" s="280">
        <v>399.11666666666662</v>
      </c>
      <c r="E49" s="280">
        <v>392.23333333333323</v>
      </c>
      <c r="F49" s="280">
        <v>388.11666666666662</v>
      </c>
      <c r="G49" s="280">
        <v>381.23333333333323</v>
      </c>
      <c r="H49" s="280">
        <v>403.23333333333323</v>
      </c>
      <c r="I49" s="280">
        <v>410.11666666666656</v>
      </c>
      <c r="J49" s="280">
        <v>414.23333333333323</v>
      </c>
      <c r="K49" s="278">
        <v>406</v>
      </c>
      <c r="L49" s="278">
        <v>395</v>
      </c>
      <c r="M49" s="278">
        <v>1.81701</v>
      </c>
    </row>
    <row r="50" spans="1:13">
      <c r="A50" s="269">
        <v>40</v>
      </c>
      <c r="B50" s="278" t="s">
        <v>56</v>
      </c>
      <c r="C50" s="279">
        <v>431.15</v>
      </c>
      <c r="D50" s="280">
        <v>425.90000000000003</v>
      </c>
      <c r="E50" s="280">
        <v>417.25000000000006</v>
      </c>
      <c r="F50" s="280">
        <v>403.35</v>
      </c>
      <c r="G50" s="280">
        <v>394.70000000000005</v>
      </c>
      <c r="H50" s="280">
        <v>439.80000000000007</v>
      </c>
      <c r="I50" s="280">
        <v>448.45000000000005</v>
      </c>
      <c r="J50" s="280">
        <v>462.35000000000008</v>
      </c>
      <c r="K50" s="278">
        <v>434.55</v>
      </c>
      <c r="L50" s="278">
        <v>412</v>
      </c>
      <c r="M50" s="278">
        <v>366.19626</v>
      </c>
    </row>
    <row r="51" spans="1:13">
      <c r="A51" s="269">
        <v>41</v>
      </c>
      <c r="B51" s="278" t="s">
        <v>57</v>
      </c>
      <c r="C51" s="279">
        <v>2379.6999999999998</v>
      </c>
      <c r="D51" s="280">
        <v>2362.6333333333332</v>
      </c>
      <c r="E51" s="280">
        <v>2313.1666666666665</v>
      </c>
      <c r="F51" s="280">
        <v>2246.6333333333332</v>
      </c>
      <c r="G51" s="280">
        <v>2197.1666666666665</v>
      </c>
      <c r="H51" s="280">
        <v>2429.1666666666665</v>
      </c>
      <c r="I51" s="280">
        <v>2478.6333333333337</v>
      </c>
      <c r="J51" s="280">
        <v>2545.1666666666665</v>
      </c>
      <c r="K51" s="278">
        <v>2412.1</v>
      </c>
      <c r="L51" s="278">
        <v>2296.1</v>
      </c>
      <c r="M51" s="278">
        <v>7.1253399999999996</v>
      </c>
    </row>
    <row r="52" spans="1:13">
      <c r="A52" s="269">
        <v>42</v>
      </c>
      <c r="B52" s="278" t="s">
        <v>316</v>
      </c>
      <c r="C52" s="279">
        <v>155.9</v>
      </c>
      <c r="D52" s="280">
        <v>155.73333333333335</v>
      </c>
      <c r="E52" s="280">
        <v>150.01666666666671</v>
      </c>
      <c r="F52" s="280">
        <v>144.13333333333335</v>
      </c>
      <c r="G52" s="280">
        <v>138.41666666666671</v>
      </c>
      <c r="H52" s="280">
        <v>161.6166666666667</v>
      </c>
      <c r="I52" s="280">
        <v>167.33333333333334</v>
      </c>
      <c r="J52" s="280">
        <v>173.2166666666667</v>
      </c>
      <c r="K52" s="278">
        <v>161.44999999999999</v>
      </c>
      <c r="L52" s="278">
        <v>149.85</v>
      </c>
      <c r="M52" s="278">
        <v>1.7596400000000001</v>
      </c>
    </row>
    <row r="53" spans="1:13">
      <c r="A53" s="269">
        <v>43</v>
      </c>
      <c r="B53" s="278" t="s">
        <v>317</v>
      </c>
      <c r="C53" s="279">
        <v>335.6</v>
      </c>
      <c r="D53" s="280">
        <v>333.23333333333335</v>
      </c>
      <c r="E53" s="280">
        <v>325.4666666666667</v>
      </c>
      <c r="F53" s="280">
        <v>315.33333333333337</v>
      </c>
      <c r="G53" s="280">
        <v>307.56666666666672</v>
      </c>
      <c r="H53" s="280">
        <v>343.36666666666667</v>
      </c>
      <c r="I53" s="280">
        <v>351.13333333333333</v>
      </c>
      <c r="J53" s="280">
        <v>361.26666666666665</v>
      </c>
      <c r="K53" s="278">
        <v>341</v>
      </c>
      <c r="L53" s="278">
        <v>323.10000000000002</v>
      </c>
      <c r="M53" s="278">
        <v>1.89978</v>
      </c>
    </row>
    <row r="54" spans="1:13">
      <c r="A54" s="269">
        <v>44</v>
      </c>
      <c r="B54" s="278" t="s">
        <v>59</v>
      </c>
      <c r="C54" s="279">
        <v>4775.75</v>
      </c>
      <c r="D54" s="280">
        <v>4692.1333333333332</v>
      </c>
      <c r="E54" s="280">
        <v>4568.6166666666668</v>
      </c>
      <c r="F54" s="280">
        <v>4361.4833333333336</v>
      </c>
      <c r="G54" s="280">
        <v>4237.9666666666672</v>
      </c>
      <c r="H54" s="280">
        <v>4899.2666666666664</v>
      </c>
      <c r="I54" s="280">
        <v>5022.7833333333328</v>
      </c>
      <c r="J54" s="280">
        <v>5229.9166666666661</v>
      </c>
      <c r="K54" s="278">
        <v>4815.6499999999996</v>
      </c>
      <c r="L54" s="278">
        <v>4485</v>
      </c>
      <c r="M54" s="278">
        <v>7.9215799999999996</v>
      </c>
    </row>
    <row r="55" spans="1:13">
      <c r="A55" s="269">
        <v>45</v>
      </c>
      <c r="B55" s="278" t="s">
        <v>233</v>
      </c>
      <c r="C55" s="279">
        <v>1952.45</v>
      </c>
      <c r="D55" s="280">
        <v>1949.6499999999999</v>
      </c>
      <c r="E55" s="280">
        <v>1913.2999999999997</v>
      </c>
      <c r="F55" s="280">
        <v>1874.1499999999999</v>
      </c>
      <c r="G55" s="280">
        <v>1837.7999999999997</v>
      </c>
      <c r="H55" s="280">
        <v>1988.7999999999997</v>
      </c>
      <c r="I55" s="280">
        <v>2025.1499999999996</v>
      </c>
      <c r="J55" s="280">
        <v>2064.2999999999997</v>
      </c>
      <c r="K55" s="278">
        <v>1986</v>
      </c>
      <c r="L55" s="278">
        <v>1910.5</v>
      </c>
      <c r="M55" s="278">
        <v>0.21970000000000001</v>
      </c>
    </row>
    <row r="56" spans="1:13">
      <c r="A56" s="269">
        <v>46</v>
      </c>
      <c r="B56" s="278" t="s">
        <v>60</v>
      </c>
      <c r="C56" s="279">
        <v>2148.25</v>
      </c>
      <c r="D56" s="280">
        <v>2113.5333333333333</v>
      </c>
      <c r="E56" s="280">
        <v>2057.0666666666666</v>
      </c>
      <c r="F56" s="280">
        <v>1965.8833333333332</v>
      </c>
      <c r="G56" s="280">
        <v>1909.4166666666665</v>
      </c>
      <c r="H56" s="280">
        <v>2204.7166666666667</v>
      </c>
      <c r="I56" s="280">
        <v>2261.1833333333329</v>
      </c>
      <c r="J56" s="280">
        <v>2352.3666666666668</v>
      </c>
      <c r="K56" s="278">
        <v>2170</v>
      </c>
      <c r="L56" s="278">
        <v>2022.35</v>
      </c>
      <c r="M56" s="278">
        <v>90.62724</v>
      </c>
    </row>
    <row r="57" spans="1:13">
      <c r="A57" s="269">
        <v>47</v>
      </c>
      <c r="B57" s="278" t="s">
        <v>61</v>
      </c>
      <c r="C57" s="279">
        <v>877.7</v>
      </c>
      <c r="D57" s="280">
        <v>867.35</v>
      </c>
      <c r="E57" s="280">
        <v>848</v>
      </c>
      <c r="F57" s="280">
        <v>818.3</v>
      </c>
      <c r="G57" s="280">
        <v>798.94999999999993</v>
      </c>
      <c r="H57" s="280">
        <v>897.05000000000007</v>
      </c>
      <c r="I57" s="280">
        <v>916.4000000000002</v>
      </c>
      <c r="J57" s="280">
        <v>946.10000000000014</v>
      </c>
      <c r="K57" s="278">
        <v>886.7</v>
      </c>
      <c r="L57" s="278">
        <v>837.65</v>
      </c>
      <c r="M57" s="278">
        <v>11.10305</v>
      </c>
    </row>
    <row r="58" spans="1:13">
      <c r="A58" s="269">
        <v>48</v>
      </c>
      <c r="B58" s="278" t="s">
        <v>318</v>
      </c>
      <c r="C58" s="279">
        <v>99.6</v>
      </c>
      <c r="D58" s="280">
        <v>99.733333333333334</v>
      </c>
      <c r="E58" s="280">
        <v>98.466666666666669</v>
      </c>
      <c r="F58" s="280">
        <v>97.333333333333329</v>
      </c>
      <c r="G58" s="280">
        <v>96.066666666666663</v>
      </c>
      <c r="H58" s="280">
        <v>100.86666666666667</v>
      </c>
      <c r="I58" s="280">
        <v>102.13333333333335</v>
      </c>
      <c r="J58" s="280">
        <v>103.26666666666668</v>
      </c>
      <c r="K58" s="278">
        <v>101</v>
      </c>
      <c r="L58" s="278">
        <v>98.6</v>
      </c>
      <c r="M58" s="278">
        <v>1.12829</v>
      </c>
    </row>
    <row r="59" spans="1:13">
      <c r="A59" s="269">
        <v>49</v>
      </c>
      <c r="B59" s="278" t="s">
        <v>319</v>
      </c>
      <c r="C59" s="279">
        <v>100.95</v>
      </c>
      <c r="D59" s="280">
        <v>100.46666666666665</v>
      </c>
      <c r="E59" s="280">
        <v>97.933333333333309</v>
      </c>
      <c r="F59" s="280">
        <v>94.916666666666657</v>
      </c>
      <c r="G59" s="280">
        <v>92.383333333333312</v>
      </c>
      <c r="H59" s="280">
        <v>103.48333333333331</v>
      </c>
      <c r="I59" s="280">
        <v>106.01666666666664</v>
      </c>
      <c r="J59" s="280">
        <v>109.0333333333333</v>
      </c>
      <c r="K59" s="278">
        <v>103</v>
      </c>
      <c r="L59" s="278">
        <v>97.45</v>
      </c>
      <c r="M59" s="278">
        <v>8.9981899999999992</v>
      </c>
    </row>
    <row r="60" spans="1:13" ht="12" customHeight="1">
      <c r="A60" s="269">
        <v>50</v>
      </c>
      <c r="B60" s="278" t="s">
        <v>234</v>
      </c>
      <c r="C60" s="279">
        <v>198.85</v>
      </c>
      <c r="D60" s="280">
        <v>196.51666666666665</v>
      </c>
      <c r="E60" s="280">
        <v>192.33333333333331</v>
      </c>
      <c r="F60" s="280">
        <v>185.81666666666666</v>
      </c>
      <c r="G60" s="280">
        <v>181.63333333333333</v>
      </c>
      <c r="H60" s="280">
        <v>203.0333333333333</v>
      </c>
      <c r="I60" s="280">
        <v>207.21666666666664</v>
      </c>
      <c r="J60" s="280">
        <v>213.73333333333329</v>
      </c>
      <c r="K60" s="278">
        <v>200.7</v>
      </c>
      <c r="L60" s="278">
        <v>190</v>
      </c>
      <c r="M60" s="278">
        <v>139.40860000000001</v>
      </c>
    </row>
    <row r="61" spans="1:13">
      <c r="A61" s="269">
        <v>51</v>
      </c>
      <c r="B61" s="278" t="s">
        <v>62</v>
      </c>
      <c r="C61" s="279">
        <v>48.3</v>
      </c>
      <c r="D61" s="280">
        <v>48.016666666666673</v>
      </c>
      <c r="E61" s="280">
        <v>47.283333333333346</v>
      </c>
      <c r="F61" s="280">
        <v>46.266666666666673</v>
      </c>
      <c r="G61" s="280">
        <v>45.533333333333346</v>
      </c>
      <c r="H61" s="280">
        <v>49.033333333333346</v>
      </c>
      <c r="I61" s="280">
        <v>49.76666666666668</v>
      </c>
      <c r="J61" s="280">
        <v>50.783333333333346</v>
      </c>
      <c r="K61" s="278">
        <v>48.75</v>
      </c>
      <c r="L61" s="278">
        <v>47</v>
      </c>
      <c r="M61" s="278">
        <v>262.28381999999999</v>
      </c>
    </row>
    <row r="62" spans="1:13">
      <c r="A62" s="269">
        <v>52</v>
      </c>
      <c r="B62" s="278" t="s">
        <v>63</v>
      </c>
      <c r="C62" s="279">
        <v>34.299999999999997</v>
      </c>
      <c r="D62" s="280">
        <v>34.35</v>
      </c>
      <c r="E62" s="280">
        <v>33.75</v>
      </c>
      <c r="F62" s="280">
        <v>33.199999999999996</v>
      </c>
      <c r="G62" s="280">
        <v>32.599999999999994</v>
      </c>
      <c r="H62" s="280">
        <v>34.900000000000006</v>
      </c>
      <c r="I62" s="280">
        <v>35.500000000000014</v>
      </c>
      <c r="J62" s="280">
        <v>36.050000000000011</v>
      </c>
      <c r="K62" s="278">
        <v>34.950000000000003</v>
      </c>
      <c r="L62" s="278">
        <v>33.799999999999997</v>
      </c>
      <c r="M62" s="278">
        <v>37.245780000000003</v>
      </c>
    </row>
    <row r="63" spans="1:13">
      <c r="A63" s="269">
        <v>53</v>
      </c>
      <c r="B63" s="278" t="s">
        <v>313</v>
      </c>
      <c r="C63" s="279">
        <v>1061.4000000000001</v>
      </c>
      <c r="D63" s="280">
        <v>1058.7666666666667</v>
      </c>
      <c r="E63" s="280">
        <v>1037.6333333333332</v>
      </c>
      <c r="F63" s="280">
        <v>1013.8666666666666</v>
      </c>
      <c r="G63" s="280">
        <v>992.73333333333312</v>
      </c>
      <c r="H63" s="280">
        <v>1082.5333333333333</v>
      </c>
      <c r="I63" s="280">
        <v>1103.666666666667</v>
      </c>
      <c r="J63" s="280">
        <v>1127.4333333333334</v>
      </c>
      <c r="K63" s="278">
        <v>1079.9000000000001</v>
      </c>
      <c r="L63" s="278">
        <v>1035</v>
      </c>
      <c r="M63" s="278">
        <v>0.17202000000000001</v>
      </c>
    </row>
    <row r="64" spans="1:13">
      <c r="A64" s="269">
        <v>54</v>
      </c>
      <c r="B64" s="278" t="s">
        <v>64</v>
      </c>
      <c r="C64" s="279">
        <v>1215.55</v>
      </c>
      <c r="D64" s="280">
        <v>1203.1333333333332</v>
      </c>
      <c r="E64" s="280">
        <v>1182.4166666666665</v>
      </c>
      <c r="F64" s="280">
        <v>1149.2833333333333</v>
      </c>
      <c r="G64" s="280">
        <v>1128.5666666666666</v>
      </c>
      <c r="H64" s="280">
        <v>1236.2666666666664</v>
      </c>
      <c r="I64" s="280">
        <v>1256.9833333333331</v>
      </c>
      <c r="J64" s="280">
        <v>1290.1166666666663</v>
      </c>
      <c r="K64" s="278">
        <v>1223.8499999999999</v>
      </c>
      <c r="L64" s="278">
        <v>1170</v>
      </c>
      <c r="M64" s="278">
        <v>14.32117</v>
      </c>
    </row>
    <row r="65" spans="1:13">
      <c r="A65" s="269">
        <v>55</v>
      </c>
      <c r="B65" s="278" t="s">
        <v>321</v>
      </c>
      <c r="C65" s="279">
        <v>3999.2</v>
      </c>
      <c r="D65" s="280">
        <v>3968.7166666666667</v>
      </c>
      <c r="E65" s="280">
        <v>3902.4833333333336</v>
      </c>
      <c r="F65" s="280">
        <v>3805.7666666666669</v>
      </c>
      <c r="G65" s="280">
        <v>3739.5333333333338</v>
      </c>
      <c r="H65" s="280">
        <v>4065.4333333333334</v>
      </c>
      <c r="I65" s="280">
        <v>4131.6666666666661</v>
      </c>
      <c r="J65" s="280">
        <v>4228.3833333333332</v>
      </c>
      <c r="K65" s="278">
        <v>4034.95</v>
      </c>
      <c r="L65" s="278">
        <v>3872</v>
      </c>
      <c r="M65" s="278">
        <v>0.26401999999999998</v>
      </c>
    </row>
    <row r="66" spans="1:13">
      <c r="A66" s="269">
        <v>56</v>
      </c>
      <c r="B66" s="278" t="s">
        <v>235</v>
      </c>
      <c r="C66" s="279">
        <v>871.05</v>
      </c>
      <c r="D66" s="280">
        <v>857.73333333333323</v>
      </c>
      <c r="E66" s="280">
        <v>831.06666666666649</v>
      </c>
      <c r="F66" s="280">
        <v>791.08333333333326</v>
      </c>
      <c r="G66" s="280">
        <v>764.41666666666652</v>
      </c>
      <c r="H66" s="280">
        <v>897.71666666666647</v>
      </c>
      <c r="I66" s="280">
        <v>924.38333333333321</v>
      </c>
      <c r="J66" s="280">
        <v>964.36666666666645</v>
      </c>
      <c r="K66" s="278">
        <v>884.4</v>
      </c>
      <c r="L66" s="278">
        <v>817.75</v>
      </c>
      <c r="M66" s="278">
        <v>1.28268</v>
      </c>
    </row>
    <row r="67" spans="1:13">
      <c r="A67" s="269">
        <v>57</v>
      </c>
      <c r="B67" s="278" t="s">
        <v>322</v>
      </c>
      <c r="C67" s="279">
        <v>216.5</v>
      </c>
      <c r="D67" s="280">
        <v>217.33333333333334</v>
      </c>
      <c r="E67" s="280">
        <v>214.16666666666669</v>
      </c>
      <c r="F67" s="280">
        <v>211.83333333333334</v>
      </c>
      <c r="G67" s="280">
        <v>208.66666666666669</v>
      </c>
      <c r="H67" s="280">
        <v>219.66666666666669</v>
      </c>
      <c r="I67" s="280">
        <v>222.83333333333337</v>
      </c>
      <c r="J67" s="280">
        <v>225.16666666666669</v>
      </c>
      <c r="K67" s="278">
        <v>220.5</v>
      </c>
      <c r="L67" s="278">
        <v>215</v>
      </c>
      <c r="M67" s="278">
        <v>0.23494000000000001</v>
      </c>
    </row>
    <row r="68" spans="1:13">
      <c r="A68" s="269">
        <v>58</v>
      </c>
      <c r="B68" s="278" t="s">
        <v>66</v>
      </c>
      <c r="C68" s="279">
        <v>76.599999999999994</v>
      </c>
      <c r="D68" s="280">
        <v>76.400000000000006</v>
      </c>
      <c r="E68" s="280">
        <v>75.100000000000009</v>
      </c>
      <c r="F68" s="280">
        <v>73.600000000000009</v>
      </c>
      <c r="G68" s="280">
        <v>72.300000000000011</v>
      </c>
      <c r="H68" s="280">
        <v>77.900000000000006</v>
      </c>
      <c r="I68" s="280">
        <v>79.200000000000017</v>
      </c>
      <c r="J68" s="280">
        <v>80.7</v>
      </c>
      <c r="K68" s="278">
        <v>77.7</v>
      </c>
      <c r="L68" s="278">
        <v>74.900000000000006</v>
      </c>
      <c r="M68" s="278">
        <v>105.73856000000001</v>
      </c>
    </row>
    <row r="69" spans="1:13">
      <c r="A69" s="269">
        <v>59</v>
      </c>
      <c r="B69" s="278" t="s">
        <v>314</v>
      </c>
      <c r="C69" s="279">
        <v>573.85</v>
      </c>
      <c r="D69" s="280">
        <v>572.61666666666667</v>
      </c>
      <c r="E69" s="280">
        <v>555.23333333333335</v>
      </c>
      <c r="F69" s="280">
        <v>536.61666666666667</v>
      </c>
      <c r="G69" s="280">
        <v>519.23333333333335</v>
      </c>
      <c r="H69" s="280">
        <v>591.23333333333335</v>
      </c>
      <c r="I69" s="280">
        <v>608.61666666666679</v>
      </c>
      <c r="J69" s="280">
        <v>627.23333333333335</v>
      </c>
      <c r="K69" s="278">
        <v>590</v>
      </c>
      <c r="L69" s="278">
        <v>554</v>
      </c>
      <c r="M69" s="278">
        <v>4.6569099999999999</v>
      </c>
    </row>
    <row r="70" spans="1:13">
      <c r="A70" s="269">
        <v>60</v>
      </c>
      <c r="B70" s="278" t="s">
        <v>67</v>
      </c>
      <c r="C70" s="279">
        <v>530.65</v>
      </c>
      <c r="D70" s="280">
        <v>529.31666666666661</v>
      </c>
      <c r="E70" s="280">
        <v>521.33333333333326</v>
      </c>
      <c r="F70" s="280">
        <v>512.01666666666665</v>
      </c>
      <c r="G70" s="280">
        <v>504.0333333333333</v>
      </c>
      <c r="H70" s="280">
        <v>538.63333333333321</v>
      </c>
      <c r="I70" s="280">
        <v>546.61666666666656</v>
      </c>
      <c r="J70" s="280">
        <v>555.93333333333317</v>
      </c>
      <c r="K70" s="278">
        <v>537.29999999999995</v>
      </c>
      <c r="L70" s="278">
        <v>520</v>
      </c>
      <c r="M70" s="278">
        <v>23.624269999999999</v>
      </c>
    </row>
    <row r="71" spans="1:13">
      <c r="A71" s="269">
        <v>61</v>
      </c>
      <c r="B71" s="278" t="s">
        <v>68</v>
      </c>
      <c r="C71" s="279">
        <v>256.39999999999998</v>
      </c>
      <c r="D71" s="280">
        <v>256.78333333333336</v>
      </c>
      <c r="E71" s="280">
        <v>250.2166666666667</v>
      </c>
      <c r="F71" s="280">
        <v>244.03333333333333</v>
      </c>
      <c r="G71" s="280">
        <v>237.46666666666667</v>
      </c>
      <c r="H71" s="280">
        <v>262.9666666666667</v>
      </c>
      <c r="I71" s="280">
        <v>269.53333333333342</v>
      </c>
      <c r="J71" s="280">
        <v>275.71666666666675</v>
      </c>
      <c r="K71" s="278">
        <v>263.35000000000002</v>
      </c>
      <c r="L71" s="278">
        <v>250.6</v>
      </c>
      <c r="M71" s="278">
        <v>24.970600000000001</v>
      </c>
    </row>
    <row r="72" spans="1:13">
      <c r="A72" s="269">
        <v>62</v>
      </c>
      <c r="B72" s="278" t="s">
        <v>70</v>
      </c>
      <c r="C72" s="279">
        <v>501.4</v>
      </c>
      <c r="D72" s="280">
        <v>503.5</v>
      </c>
      <c r="E72" s="280">
        <v>489.95000000000005</v>
      </c>
      <c r="F72" s="280">
        <v>478.50000000000006</v>
      </c>
      <c r="G72" s="280">
        <v>464.9500000000001</v>
      </c>
      <c r="H72" s="280">
        <v>514.95000000000005</v>
      </c>
      <c r="I72" s="280">
        <v>528.5</v>
      </c>
      <c r="J72" s="280">
        <v>539.94999999999993</v>
      </c>
      <c r="K72" s="278">
        <v>517.04999999999995</v>
      </c>
      <c r="L72" s="278">
        <v>492.05</v>
      </c>
      <c r="M72" s="278">
        <v>181.07820000000001</v>
      </c>
    </row>
    <row r="73" spans="1:13">
      <c r="A73" s="269">
        <v>63</v>
      </c>
      <c r="B73" s="278" t="s">
        <v>71</v>
      </c>
      <c r="C73" s="279">
        <v>21.35</v>
      </c>
      <c r="D73" s="280">
        <v>21.366666666666664</v>
      </c>
      <c r="E73" s="280">
        <v>20.883333333333326</v>
      </c>
      <c r="F73" s="280">
        <v>20.416666666666661</v>
      </c>
      <c r="G73" s="280">
        <v>19.933333333333323</v>
      </c>
      <c r="H73" s="280">
        <v>21.833333333333329</v>
      </c>
      <c r="I73" s="280">
        <v>22.31666666666667</v>
      </c>
      <c r="J73" s="280">
        <v>22.783333333333331</v>
      </c>
      <c r="K73" s="278">
        <v>21.85</v>
      </c>
      <c r="L73" s="278">
        <v>20.9</v>
      </c>
      <c r="M73" s="278">
        <v>243.57522</v>
      </c>
    </row>
    <row r="74" spans="1:13">
      <c r="A74" s="269">
        <v>64</v>
      </c>
      <c r="B74" s="278" t="s">
        <v>72</v>
      </c>
      <c r="C74" s="279">
        <v>360.6</v>
      </c>
      <c r="D74" s="280">
        <v>359.81666666666666</v>
      </c>
      <c r="E74" s="280">
        <v>355.2833333333333</v>
      </c>
      <c r="F74" s="280">
        <v>349.96666666666664</v>
      </c>
      <c r="G74" s="280">
        <v>345.43333333333328</v>
      </c>
      <c r="H74" s="280">
        <v>365.13333333333333</v>
      </c>
      <c r="I74" s="280">
        <v>369.66666666666674</v>
      </c>
      <c r="J74" s="280">
        <v>374.98333333333335</v>
      </c>
      <c r="K74" s="278">
        <v>364.35</v>
      </c>
      <c r="L74" s="278">
        <v>354.5</v>
      </c>
      <c r="M74" s="278">
        <v>50.874789999999997</v>
      </c>
    </row>
    <row r="75" spans="1:13">
      <c r="A75" s="269">
        <v>65</v>
      </c>
      <c r="B75" s="278" t="s">
        <v>323</v>
      </c>
      <c r="C75" s="279">
        <v>424.05</v>
      </c>
      <c r="D75" s="280">
        <v>427.38333333333338</v>
      </c>
      <c r="E75" s="280">
        <v>415.76666666666677</v>
      </c>
      <c r="F75" s="280">
        <v>407.48333333333341</v>
      </c>
      <c r="G75" s="280">
        <v>395.86666666666679</v>
      </c>
      <c r="H75" s="280">
        <v>435.66666666666674</v>
      </c>
      <c r="I75" s="280">
        <v>447.28333333333342</v>
      </c>
      <c r="J75" s="280">
        <v>455.56666666666672</v>
      </c>
      <c r="K75" s="278">
        <v>439</v>
      </c>
      <c r="L75" s="278">
        <v>419.1</v>
      </c>
      <c r="M75" s="278">
        <v>2.38924</v>
      </c>
    </row>
    <row r="76" spans="1:13" s="16" customFormat="1">
      <c r="A76" s="269">
        <v>66</v>
      </c>
      <c r="B76" s="278" t="s">
        <v>325</v>
      </c>
      <c r="C76" s="279">
        <v>98.65</v>
      </c>
      <c r="D76" s="280">
        <v>98.45</v>
      </c>
      <c r="E76" s="280">
        <v>97.45</v>
      </c>
      <c r="F76" s="280">
        <v>96.25</v>
      </c>
      <c r="G76" s="280">
        <v>95.25</v>
      </c>
      <c r="H76" s="280">
        <v>99.65</v>
      </c>
      <c r="I76" s="280">
        <v>100.65</v>
      </c>
      <c r="J76" s="280">
        <v>101.85000000000001</v>
      </c>
      <c r="K76" s="278">
        <v>99.45</v>
      </c>
      <c r="L76" s="278">
        <v>97.25</v>
      </c>
      <c r="M76" s="278">
        <v>0.36218</v>
      </c>
    </row>
    <row r="77" spans="1:13" s="16" customFormat="1">
      <c r="A77" s="269">
        <v>67</v>
      </c>
      <c r="B77" s="278" t="s">
        <v>326</v>
      </c>
      <c r="C77" s="279">
        <v>2077.65</v>
      </c>
      <c r="D77" s="280">
        <v>2084.15</v>
      </c>
      <c r="E77" s="280">
        <v>2031.9500000000003</v>
      </c>
      <c r="F77" s="280">
        <v>1986.2500000000002</v>
      </c>
      <c r="G77" s="280">
        <v>1934.0500000000004</v>
      </c>
      <c r="H77" s="280">
        <v>2129.8500000000004</v>
      </c>
      <c r="I77" s="280">
        <v>2182.0500000000002</v>
      </c>
      <c r="J77" s="280">
        <v>2227.75</v>
      </c>
      <c r="K77" s="278">
        <v>2136.35</v>
      </c>
      <c r="L77" s="278">
        <v>2038.45</v>
      </c>
      <c r="M77" s="278">
        <v>0.11935999999999999</v>
      </c>
    </row>
    <row r="78" spans="1:13" s="16" customFormat="1">
      <c r="A78" s="269">
        <v>68</v>
      </c>
      <c r="B78" s="278" t="s">
        <v>327</v>
      </c>
      <c r="C78" s="279">
        <v>565</v>
      </c>
      <c r="D78" s="280">
        <v>556.66666666666663</v>
      </c>
      <c r="E78" s="280">
        <v>529.33333333333326</v>
      </c>
      <c r="F78" s="280">
        <v>493.66666666666663</v>
      </c>
      <c r="G78" s="280">
        <v>466.33333333333326</v>
      </c>
      <c r="H78" s="280">
        <v>592.33333333333326</v>
      </c>
      <c r="I78" s="280">
        <v>619.66666666666652</v>
      </c>
      <c r="J78" s="280">
        <v>655.33333333333326</v>
      </c>
      <c r="K78" s="278">
        <v>584</v>
      </c>
      <c r="L78" s="278">
        <v>521</v>
      </c>
      <c r="M78" s="278">
        <v>0.86846999999999996</v>
      </c>
    </row>
    <row r="79" spans="1:13" s="16" customFormat="1">
      <c r="A79" s="269">
        <v>69</v>
      </c>
      <c r="B79" s="278" t="s">
        <v>328</v>
      </c>
      <c r="C79" s="279">
        <v>51.95</v>
      </c>
      <c r="D79" s="280">
        <v>52.166666666666664</v>
      </c>
      <c r="E79" s="280">
        <v>50.333333333333329</v>
      </c>
      <c r="F79" s="280">
        <v>48.716666666666661</v>
      </c>
      <c r="G79" s="280">
        <v>46.883333333333326</v>
      </c>
      <c r="H79" s="280">
        <v>53.783333333333331</v>
      </c>
      <c r="I79" s="280">
        <v>55.61666666666666</v>
      </c>
      <c r="J79" s="280">
        <v>57.233333333333334</v>
      </c>
      <c r="K79" s="278">
        <v>54</v>
      </c>
      <c r="L79" s="278">
        <v>50.55</v>
      </c>
      <c r="M79" s="278">
        <v>12.112920000000001</v>
      </c>
    </row>
    <row r="80" spans="1:13" s="16" customFormat="1">
      <c r="A80" s="269">
        <v>70</v>
      </c>
      <c r="B80" s="278" t="s">
        <v>73</v>
      </c>
      <c r="C80" s="279">
        <v>10414.1</v>
      </c>
      <c r="D80" s="280">
        <v>10244.699999999999</v>
      </c>
      <c r="E80" s="280">
        <v>9969.3999999999978</v>
      </c>
      <c r="F80" s="280">
        <v>9524.6999999999989</v>
      </c>
      <c r="G80" s="280">
        <v>9249.3999999999978</v>
      </c>
      <c r="H80" s="280">
        <v>10689.399999999998</v>
      </c>
      <c r="I80" s="280">
        <v>10964.699999999997</v>
      </c>
      <c r="J80" s="280">
        <v>11409.399999999998</v>
      </c>
      <c r="K80" s="278">
        <v>10520</v>
      </c>
      <c r="L80" s="278">
        <v>9800</v>
      </c>
      <c r="M80" s="278">
        <v>0.36577999999999999</v>
      </c>
    </row>
    <row r="81" spans="1:13" s="16" customFormat="1">
      <c r="A81" s="269">
        <v>71</v>
      </c>
      <c r="B81" s="278" t="s">
        <v>75</v>
      </c>
      <c r="C81" s="279">
        <v>356.7</v>
      </c>
      <c r="D81" s="280">
        <v>351.2833333333333</v>
      </c>
      <c r="E81" s="280">
        <v>342.56666666666661</v>
      </c>
      <c r="F81" s="280">
        <v>328.43333333333328</v>
      </c>
      <c r="G81" s="280">
        <v>319.71666666666658</v>
      </c>
      <c r="H81" s="280">
        <v>365.41666666666663</v>
      </c>
      <c r="I81" s="280">
        <v>374.13333333333333</v>
      </c>
      <c r="J81" s="280">
        <v>388.26666666666665</v>
      </c>
      <c r="K81" s="278">
        <v>360</v>
      </c>
      <c r="L81" s="278">
        <v>337.15</v>
      </c>
      <c r="M81" s="278">
        <v>71.261240000000001</v>
      </c>
    </row>
    <row r="82" spans="1:13" s="16" customFormat="1">
      <c r="A82" s="269">
        <v>72</v>
      </c>
      <c r="B82" s="278" t="s">
        <v>329</v>
      </c>
      <c r="C82" s="279">
        <v>124</v>
      </c>
      <c r="D82" s="280">
        <v>124.39999999999999</v>
      </c>
      <c r="E82" s="280">
        <v>121.84999999999998</v>
      </c>
      <c r="F82" s="280">
        <v>119.69999999999999</v>
      </c>
      <c r="G82" s="280">
        <v>117.14999999999998</v>
      </c>
      <c r="H82" s="280">
        <v>126.54999999999998</v>
      </c>
      <c r="I82" s="280">
        <v>129.1</v>
      </c>
      <c r="J82" s="280">
        <v>131.25</v>
      </c>
      <c r="K82" s="278">
        <v>126.95</v>
      </c>
      <c r="L82" s="278">
        <v>122.25</v>
      </c>
      <c r="M82" s="278">
        <v>0.62580000000000002</v>
      </c>
    </row>
    <row r="83" spans="1:13" s="16" customFormat="1">
      <c r="A83" s="269">
        <v>73</v>
      </c>
      <c r="B83" s="278" t="s">
        <v>76</v>
      </c>
      <c r="C83" s="279">
        <v>2952.65</v>
      </c>
      <c r="D83" s="280">
        <v>2916.6</v>
      </c>
      <c r="E83" s="280">
        <v>2863.5</v>
      </c>
      <c r="F83" s="280">
        <v>2774.35</v>
      </c>
      <c r="G83" s="280">
        <v>2721.25</v>
      </c>
      <c r="H83" s="280">
        <v>3005.75</v>
      </c>
      <c r="I83" s="280">
        <v>3058.8499999999995</v>
      </c>
      <c r="J83" s="280">
        <v>3148</v>
      </c>
      <c r="K83" s="278">
        <v>2969.7</v>
      </c>
      <c r="L83" s="278">
        <v>2827.45</v>
      </c>
      <c r="M83" s="278">
        <v>7.3739499999999998</v>
      </c>
    </row>
    <row r="84" spans="1:13" s="16" customFormat="1">
      <c r="A84" s="269">
        <v>74</v>
      </c>
      <c r="B84" s="278" t="s">
        <v>315</v>
      </c>
      <c r="C84" s="279">
        <v>365.2</v>
      </c>
      <c r="D84" s="280">
        <v>362.98333333333335</v>
      </c>
      <c r="E84" s="280">
        <v>357.2166666666667</v>
      </c>
      <c r="F84" s="280">
        <v>349.23333333333335</v>
      </c>
      <c r="G84" s="280">
        <v>343.4666666666667</v>
      </c>
      <c r="H84" s="280">
        <v>370.9666666666667</v>
      </c>
      <c r="I84" s="280">
        <v>376.73333333333335</v>
      </c>
      <c r="J84" s="280">
        <v>384.7166666666667</v>
      </c>
      <c r="K84" s="278">
        <v>368.75</v>
      </c>
      <c r="L84" s="278">
        <v>355</v>
      </c>
      <c r="M84" s="278">
        <v>0.99229999999999996</v>
      </c>
    </row>
    <row r="85" spans="1:13" s="16" customFormat="1">
      <c r="A85" s="269">
        <v>75</v>
      </c>
      <c r="B85" s="278" t="s">
        <v>324</v>
      </c>
      <c r="C85" s="279">
        <v>64.7</v>
      </c>
      <c r="D85" s="280">
        <v>64.349999999999994</v>
      </c>
      <c r="E85" s="280">
        <v>63.199999999999989</v>
      </c>
      <c r="F85" s="280">
        <v>61.699999999999996</v>
      </c>
      <c r="G85" s="280">
        <v>60.54999999999999</v>
      </c>
      <c r="H85" s="280">
        <v>65.849999999999994</v>
      </c>
      <c r="I85" s="280">
        <v>67</v>
      </c>
      <c r="J85" s="280">
        <v>68.499999999999986</v>
      </c>
      <c r="K85" s="278">
        <v>65.5</v>
      </c>
      <c r="L85" s="278">
        <v>62.85</v>
      </c>
      <c r="M85" s="278">
        <v>3.06393</v>
      </c>
    </row>
    <row r="86" spans="1:13" s="16" customFormat="1">
      <c r="A86" s="269">
        <v>76</v>
      </c>
      <c r="B86" s="278" t="s">
        <v>77</v>
      </c>
      <c r="C86" s="279">
        <v>331.4</v>
      </c>
      <c r="D86" s="280">
        <v>333.23333333333329</v>
      </c>
      <c r="E86" s="280">
        <v>325.56666666666661</v>
      </c>
      <c r="F86" s="280">
        <v>319.73333333333329</v>
      </c>
      <c r="G86" s="280">
        <v>312.06666666666661</v>
      </c>
      <c r="H86" s="280">
        <v>339.06666666666661</v>
      </c>
      <c r="I86" s="280">
        <v>346.73333333333323</v>
      </c>
      <c r="J86" s="280">
        <v>352.56666666666661</v>
      </c>
      <c r="K86" s="278">
        <v>340.9</v>
      </c>
      <c r="L86" s="278">
        <v>327.39999999999998</v>
      </c>
      <c r="M86" s="278">
        <v>84.644120000000001</v>
      </c>
    </row>
    <row r="87" spans="1:13" s="16" customFormat="1">
      <c r="A87" s="269">
        <v>77</v>
      </c>
      <c r="B87" s="278" t="s">
        <v>78</v>
      </c>
      <c r="C87" s="279">
        <v>82.9</v>
      </c>
      <c r="D87" s="280">
        <v>82.316666666666663</v>
      </c>
      <c r="E87" s="280">
        <v>80.133333333333326</v>
      </c>
      <c r="F87" s="280">
        <v>77.36666666666666</v>
      </c>
      <c r="G87" s="280">
        <v>75.183333333333323</v>
      </c>
      <c r="H87" s="280">
        <v>85.083333333333329</v>
      </c>
      <c r="I87" s="280">
        <v>87.266666666666666</v>
      </c>
      <c r="J87" s="280">
        <v>90.033333333333331</v>
      </c>
      <c r="K87" s="278">
        <v>84.5</v>
      </c>
      <c r="L87" s="278">
        <v>79.55</v>
      </c>
      <c r="M87" s="278">
        <v>204.8922</v>
      </c>
    </row>
    <row r="88" spans="1:13" s="16" customFormat="1">
      <c r="A88" s="269">
        <v>78</v>
      </c>
      <c r="B88" s="278" t="s">
        <v>333</v>
      </c>
      <c r="C88" s="279">
        <v>290.89999999999998</v>
      </c>
      <c r="D88" s="280">
        <v>290.34999999999997</v>
      </c>
      <c r="E88" s="280">
        <v>285.79999999999995</v>
      </c>
      <c r="F88" s="280">
        <v>280.7</v>
      </c>
      <c r="G88" s="280">
        <v>276.14999999999998</v>
      </c>
      <c r="H88" s="280">
        <v>295.44999999999993</v>
      </c>
      <c r="I88" s="280">
        <v>300</v>
      </c>
      <c r="J88" s="280">
        <v>305.09999999999991</v>
      </c>
      <c r="K88" s="278">
        <v>294.89999999999998</v>
      </c>
      <c r="L88" s="278">
        <v>285.25</v>
      </c>
      <c r="M88" s="278">
        <v>1.86696</v>
      </c>
    </row>
    <row r="89" spans="1:13" s="16" customFormat="1">
      <c r="A89" s="269">
        <v>79</v>
      </c>
      <c r="B89" s="278" t="s">
        <v>334</v>
      </c>
      <c r="C89" s="279">
        <v>313.64999999999998</v>
      </c>
      <c r="D89" s="280">
        <v>311.56666666666666</v>
      </c>
      <c r="E89" s="280">
        <v>305.08333333333331</v>
      </c>
      <c r="F89" s="280">
        <v>296.51666666666665</v>
      </c>
      <c r="G89" s="280">
        <v>290.0333333333333</v>
      </c>
      <c r="H89" s="280">
        <v>320.13333333333333</v>
      </c>
      <c r="I89" s="280">
        <v>326.61666666666667</v>
      </c>
      <c r="J89" s="280">
        <v>335.18333333333334</v>
      </c>
      <c r="K89" s="278">
        <v>318.05</v>
      </c>
      <c r="L89" s="278">
        <v>303</v>
      </c>
      <c r="M89" s="278">
        <v>0.89695000000000003</v>
      </c>
    </row>
    <row r="90" spans="1:13" s="16" customFormat="1">
      <c r="A90" s="269">
        <v>80</v>
      </c>
      <c r="B90" s="278" t="s">
        <v>336</v>
      </c>
      <c r="C90" s="279">
        <v>224</v>
      </c>
      <c r="D90" s="280">
        <v>223.93333333333331</v>
      </c>
      <c r="E90" s="280">
        <v>220.06666666666661</v>
      </c>
      <c r="F90" s="280">
        <v>216.1333333333333</v>
      </c>
      <c r="G90" s="280">
        <v>212.26666666666659</v>
      </c>
      <c r="H90" s="280">
        <v>227.86666666666662</v>
      </c>
      <c r="I90" s="280">
        <v>231.73333333333335</v>
      </c>
      <c r="J90" s="280">
        <v>235.66666666666663</v>
      </c>
      <c r="K90" s="278">
        <v>227.8</v>
      </c>
      <c r="L90" s="278">
        <v>220</v>
      </c>
      <c r="M90" s="278">
        <v>2.0633699999999999</v>
      </c>
    </row>
    <row r="91" spans="1:13" s="16" customFormat="1">
      <c r="A91" s="269">
        <v>81</v>
      </c>
      <c r="B91" s="278" t="s">
        <v>330</v>
      </c>
      <c r="C91" s="279">
        <v>413.9</v>
      </c>
      <c r="D91" s="280">
        <v>411.9666666666667</v>
      </c>
      <c r="E91" s="280">
        <v>401.93333333333339</v>
      </c>
      <c r="F91" s="280">
        <v>389.9666666666667</v>
      </c>
      <c r="G91" s="280">
        <v>379.93333333333339</v>
      </c>
      <c r="H91" s="280">
        <v>423.93333333333339</v>
      </c>
      <c r="I91" s="280">
        <v>433.9666666666667</v>
      </c>
      <c r="J91" s="280">
        <v>445.93333333333339</v>
      </c>
      <c r="K91" s="278">
        <v>422</v>
      </c>
      <c r="L91" s="278">
        <v>400</v>
      </c>
      <c r="M91" s="278">
        <v>0.43845000000000001</v>
      </c>
    </row>
    <row r="92" spans="1:13" s="16" customFormat="1">
      <c r="A92" s="269">
        <v>82</v>
      </c>
      <c r="B92" s="278" t="s">
        <v>79</v>
      </c>
      <c r="C92" s="279">
        <v>117.05</v>
      </c>
      <c r="D92" s="280">
        <v>116.35000000000001</v>
      </c>
      <c r="E92" s="280">
        <v>114.20000000000002</v>
      </c>
      <c r="F92" s="280">
        <v>111.35000000000001</v>
      </c>
      <c r="G92" s="280">
        <v>109.20000000000002</v>
      </c>
      <c r="H92" s="280">
        <v>119.20000000000002</v>
      </c>
      <c r="I92" s="280">
        <v>121.35000000000002</v>
      </c>
      <c r="J92" s="280">
        <v>124.20000000000002</v>
      </c>
      <c r="K92" s="278">
        <v>118.5</v>
      </c>
      <c r="L92" s="278">
        <v>113.5</v>
      </c>
      <c r="M92" s="278">
        <v>9.6453600000000002</v>
      </c>
    </row>
    <row r="93" spans="1:13" s="16" customFormat="1">
      <c r="A93" s="269">
        <v>83</v>
      </c>
      <c r="B93" s="278" t="s">
        <v>331</v>
      </c>
      <c r="C93" s="279">
        <v>188.7</v>
      </c>
      <c r="D93" s="280">
        <v>187.30000000000004</v>
      </c>
      <c r="E93" s="280">
        <v>184.45000000000007</v>
      </c>
      <c r="F93" s="280">
        <v>180.20000000000005</v>
      </c>
      <c r="G93" s="280">
        <v>177.35000000000008</v>
      </c>
      <c r="H93" s="280">
        <v>191.55000000000007</v>
      </c>
      <c r="I93" s="280">
        <v>194.40000000000003</v>
      </c>
      <c r="J93" s="280">
        <v>198.65000000000006</v>
      </c>
      <c r="K93" s="278">
        <v>190.15</v>
      </c>
      <c r="L93" s="278">
        <v>183.05</v>
      </c>
      <c r="M93" s="278">
        <v>0.83994999999999997</v>
      </c>
    </row>
    <row r="94" spans="1:13" s="16" customFormat="1">
      <c r="A94" s="269">
        <v>84</v>
      </c>
      <c r="B94" s="278" t="s">
        <v>339</v>
      </c>
      <c r="C94" s="279">
        <v>219.05</v>
      </c>
      <c r="D94" s="280">
        <v>218.08333333333334</v>
      </c>
      <c r="E94" s="280">
        <v>215.4666666666667</v>
      </c>
      <c r="F94" s="280">
        <v>211.88333333333335</v>
      </c>
      <c r="G94" s="280">
        <v>209.26666666666671</v>
      </c>
      <c r="H94" s="280">
        <v>221.66666666666669</v>
      </c>
      <c r="I94" s="280">
        <v>224.2833333333333</v>
      </c>
      <c r="J94" s="280">
        <v>227.86666666666667</v>
      </c>
      <c r="K94" s="278">
        <v>220.7</v>
      </c>
      <c r="L94" s="278">
        <v>214.5</v>
      </c>
      <c r="M94" s="278">
        <v>2.01126</v>
      </c>
    </row>
    <row r="95" spans="1:13" s="16" customFormat="1">
      <c r="A95" s="269">
        <v>85</v>
      </c>
      <c r="B95" s="278" t="s">
        <v>337</v>
      </c>
      <c r="C95" s="279">
        <v>820.5</v>
      </c>
      <c r="D95" s="280">
        <v>806.44999999999993</v>
      </c>
      <c r="E95" s="280">
        <v>779.09999999999991</v>
      </c>
      <c r="F95" s="280">
        <v>737.69999999999993</v>
      </c>
      <c r="G95" s="280">
        <v>710.34999999999991</v>
      </c>
      <c r="H95" s="280">
        <v>847.84999999999991</v>
      </c>
      <c r="I95" s="280">
        <v>875.2</v>
      </c>
      <c r="J95" s="280">
        <v>916.59999999999991</v>
      </c>
      <c r="K95" s="278">
        <v>833.8</v>
      </c>
      <c r="L95" s="278">
        <v>765.05</v>
      </c>
      <c r="M95" s="278">
        <v>2.6286100000000001</v>
      </c>
    </row>
    <row r="96" spans="1:13" s="16" customFormat="1">
      <c r="A96" s="269">
        <v>86</v>
      </c>
      <c r="B96" s="278" t="s">
        <v>338</v>
      </c>
      <c r="C96" s="279">
        <v>16.350000000000001</v>
      </c>
      <c r="D96" s="280">
        <v>16.333333333333332</v>
      </c>
      <c r="E96" s="280">
        <v>15.516666666666666</v>
      </c>
      <c r="F96" s="280">
        <v>14.683333333333334</v>
      </c>
      <c r="G96" s="280">
        <v>13.866666666666667</v>
      </c>
      <c r="H96" s="280">
        <v>17.166666666666664</v>
      </c>
      <c r="I96" s="280">
        <v>17.983333333333334</v>
      </c>
      <c r="J96" s="280">
        <v>18.816666666666663</v>
      </c>
      <c r="K96" s="278">
        <v>17.149999999999999</v>
      </c>
      <c r="L96" s="278">
        <v>15.5</v>
      </c>
      <c r="M96" s="278">
        <v>15.596439999999999</v>
      </c>
    </row>
    <row r="97" spans="1:13" s="16" customFormat="1">
      <c r="A97" s="269">
        <v>87</v>
      </c>
      <c r="B97" s="278" t="s">
        <v>340</v>
      </c>
      <c r="C97" s="279">
        <v>115.1</v>
      </c>
      <c r="D97" s="280">
        <v>116.2</v>
      </c>
      <c r="E97" s="280">
        <v>113.4</v>
      </c>
      <c r="F97" s="280">
        <v>111.7</v>
      </c>
      <c r="G97" s="280">
        <v>108.9</v>
      </c>
      <c r="H97" s="280">
        <v>117.9</v>
      </c>
      <c r="I97" s="280">
        <v>120.69999999999999</v>
      </c>
      <c r="J97" s="280">
        <v>122.4</v>
      </c>
      <c r="K97" s="278">
        <v>119</v>
      </c>
      <c r="L97" s="278">
        <v>114.5</v>
      </c>
      <c r="M97" s="278">
        <v>0.68615999999999999</v>
      </c>
    </row>
    <row r="98" spans="1:13" s="16" customFormat="1">
      <c r="A98" s="269">
        <v>88</v>
      </c>
      <c r="B98" s="278" t="s">
        <v>341</v>
      </c>
      <c r="C98" s="279">
        <v>2229.5500000000002</v>
      </c>
      <c r="D98" s="280">
        <v>2216.5166666666669</v>
      </c>
      <c r="E98" s="280">
        <v>2188.0333333333338</v>
      </c>
      <c r="F98" s="280">
        <v>2146.5166666666669</v>
      </c>
      <c r="G98" s="280">
        <v>2118.0333333333338</v>
      </c>
      <c r="H98" s="280">
        <v>2258.0333333333338</v>
      </c>
      <c r="I98" s="280">
        <v>2286.5166666666664</v>
      </c>
      <c r="J98" s="280">
        <v>2328.0333333333338</v>
      </c>
      <c r="K98" s="278">
        <v>2245</v>
      </c>
      <c r="L98" s="278">
        <v>2175</v>
      </c>
      <c r="M98" s="278">
        <v>3.0970000000000001E-2</v>
      </c>
    </row>
    <row r="99" spans="1:13" s="16" customFormat="1">
      <c r="A99" s="269">
        <v>89</v>
      </c>
      <c r="B99" s="278" t="s">
        <v>82</v>
      </c>
      <c r="C99" s="279">
        <v>605</v>
      </c>
      <c r="D99" s="280">
        <v>601.4</v>
      </c>
      <c r="E99" s="280">
        <v>588.84999999999991</v>
      </c>
      <c r="F99" s="280">
        <v>572.69999999999993</v>
      </c>
      <c r="G99" s="280">
        <v>560.14999999999986</v>
      </c>
      <c r="H99" s="280">
        <v>617.54999999999995</v>
      </c>
      <c r="I99" s="280">
        <v>630.09999999999991</v>
      </c>
      <c r="J99" s="280">
        <v>646.25</v>
      </c>
      <c r="K99" s="278">
        <v>613.95000000000005</v>
      </c>
      <c r="L99" s="278">
        <v>585.25</v>
      </c>
      <c r="M99" s="278">
        <v>9.3048699999999993</v>
      </c>
    </row>
    <row r="100" spans="1:13" s="16" customFormat="1">
      <c r="A100" s="269">
        <v>90</v>
      </c>
      <c r="B100" s="278" t="s">
        <v>335</v>
      </c>
      <c r="C100" s="279">
        <v>124.6</v>
      </c>
      <c r="D100" s="280">
        <v>123.53333333333335</v>
      </c>
      <c r="E100" s="280">
        <v>122.06666666666669</v>
      </c>
      <c r="F100" s="280">
        <v>119.53333333333335</v>
      </c>
      <c r="G100" s="280">
        <v>118.06666666666669</v>
      </c>
      <c r="H100" s="280">
        <v>126.06666666666669</v>
      </c>
      <c r="I100" s="280">
        <v>127.53333333333336</v>
      </c>
      <c r="J100" s="280">
        <v>130.06666666666669</v>
      </c>
      <c r="K100" s="278">
        <v>125</v>
      </c>
      <c r="L100" s="278">
        <v>121</v>
      </c>
      <c r="M100" s="278">
        <v>0.25896000000000002</v>
      </c>
    </row>
    <row r="101" spans="1:13">
      <c r="A101" s="269">
        <v>91</v>
      </c>
      <c r="B101" s="278" t="s">
        <v>342</v>
      </c>
      <c r="C101" s="279">
        <v>171</v>
      </c>
      <c r="D101" s="280">
        <v>170.70000000000002</v>
      </c>
      <c r="E101" s="280">
        <v>166.40000000000003</v>
      </c>
      <c r="F101" s="280">
        <v>161.80000000000001</v>
      </c>
      <c r="G101" s="280">
        <v>157.50000000000003</v>
      </c>
      <c r="H101" s="280">
        <v>175.30000000000004</v>
      </c>
      <c r="I101" s="280">
        <v>179.60000000000005</v>
      </c>
      <c r="J101" s="280">
        <v>184.20000000000005</v>
      </c>
      <c r="K101" s="278">
        <v>175</v>
      </c>
      <c r="L101" s="278">
        <v>166.1</v>
      </c>
      <c r="M101" s="278">
        <v>5.2600000000000001E-2</v>
      </c>
    </row>
    <row r="102" spans="1:13">
      <c r="A102" s="269">
        <v>92</v>
      </c>
      <c r="B102" s="278" t="s">
        <v>343</v>
      </c>
      <c r="C102" s="279">
        <v>128.1</v>
      </c>
      <c r="D102" s="280">
        <v>128.16666666666666</v>
      </c>
      <c r="E102" s="280">
        <v>124.33333333333331</v>
      </c>
      <c r="F102" s="280">
        <v>120.56666666666666</v>
      </c>
      <c r="G102" s="280">
        <v>116.73333333333332</v>
      </c>
      <c r="H102" s="280">
        <v>131.93333333333331</v>
      </c>
      <c r="I102" s="280">
        <v>135.76666666666662</v>
      </c>
      <c r="J102" s="280">
        <v>139.5333333333333</v>
      </c>
      <c r="K102" s="278">
        <v>132</v>
      </c>
      <c r="L102" s="278">
        <v>124.4</v>
      </c>
      <c r="M102" s="278">
        <v>10.82639</v>
      </c>
    </row>
    <row r="103" spans="1:13">
      <c r="A103" s="269">
        <v>93</v>
      </c>
      <c r="B103" s="278" t="s">
        <v>344</v>
      </c>
      <c r="C103" s="279">
        <v>63.85</v>
      </c>
      <c r="D103" s="280">
        <v>63.716666666666661</v>
      </c>
      <c r="E103" s="280">
        <v>61.833333333333329</v>
      </c>
      <c r="F103" s="280">
        <v>59.81666666666667</v>
      </c>
      <c r="G103" s="280">
        <v>57.933333333333337</v>
      </c>
      <c r="H103" s="280">
        <v>65.73333333333332</v>
      </c>
      <c r="I103" s="280">
        <v>67.61666666666666</v>
      </c>
      <c r="J103" s="280">
        <v>69.633333333333312</v>
      </c>
      <c r="K103" s="278">
        <v>65.599999999999994</v>
      </c>
      <c r="L103" s="278">
        <v>61.7</v>
      </c>
      <c r="M103" s="278">
        <v>4.01736</v>
      </c>
    </row>
    <row r="104" spans="1:13">
      <c r="A104" s="269">
        <v>94</v>
      </c>
      <c r="B104" s="278" t="s">
        <v>83</v>
      </c>
      <c r="C104" s="279">
        <v>150.35</v>
      </c>
      <c r="D104" s="280">
        <v>147.26666666666665</v>
      </c>
      <c r="E104" s="280">
        <v>140.08333333333331</v>
      </c>
      <c r="F104" s="280">
        <v>129.81666666666666</v>
      </c>
      <c r="G104" s="280">
        <v>122.63333333333333</v>
      </c>
      <c r="H104" s="280">
        <v>157.5333333333333</v>
      </c>
      <c r="I104" s="280">
        <v>164.71666666666664</v>
      </c>
      <c r="J104" s="280">
        <v>174.98333333333329</v>
      </c>
      <c r="K104" s="278">
        <v>154.44999999999999</v>
      </c>
      <c r="L104" s="278">
        <v>137</v>
      </c>
      <c r="M104" s="278">
        <v>80.701840000000004</v>
      </c>
    </row>
    <row r="105" spans="1:13">
      <c r="A105" s="269">
        <v>95</v>
      </c>
      <c r="B105" s="278" t="s">
        <v>345</v>
      </c>
      <c r="C105" s="279">
        <v>283.95</v>
      </c>
      <c r="D105" s="280">
        <v>285.01666666666671</v>
      </c>
      <c r="E105" s="280">
        <v>279.03333333333342</v>
      </c>
      <c r="F105" s="280">
        <v>274.11666666666673</v>
      </c>
      <c r="G105" s="280">
        <v>268.13333333333344</v>
      </c>
      <c r="H105" s="280">
        <v>289.93333333333339</v>
      </c>
      <c r="I105" s="280">
        <v>295.91666666666663</v>
      </c>
      <c r="J105" s="280">
        <v>300.83333333333337</v>
      </c>
      <c r="K105" s="278">
        <v>291</v>
      </c>
      <c r="L105" s="278">
        <v>280.10000000000002</v>
      </c>
      <c r="M105" s="278">
        <v>1.1589100000000001</v>
      </c>
    </row>
    <row r="106" spans="1:13">
      <c r="A106" s="269">
        <v>96</v>
      </c>
      <c r="B106" s="278" t="s">
        <v>84</v>
      </c>
      <c r="C106" s="279">
        <v>587.20000000000005</v>
      </c>
      <c r="D106" s="280">
        <v>590.65</v>
      </c>
      <c r="E106" s="280">
        <v>581.54999999999995</v>
      </c>
      <c r="F106" s="280">
        <v>575.9</v>
      </c>
      <c r="G106" s="280">
        <v>566.79999999999995</v>
      </c>
      <c r="H106" s="280">
        <v>596.29999999999995</v>
      </c>
      <c r="I106" s="280">
        <v>605.40000000000009</v>
      </c>
      <c r="J106" s="280">
        <v>611.04999999999995</v>
      </c>
      <c r="K106" s="278">
        <v>599.75</v>
      </c>
      <c r="L106" s="278">
        <v>585</v>
      </c>
      <c r="M106" s="278">
        <v>61.823889999999999</v>
      </c>
    </row>
    <row r="107" spans="1:13">
      <c r="A107" s="269">
        <v>97</v>
      </c>
      <c r="B107" s="278" t="s">
        <v>85</v>
      </c>
      <c r="C107" s="279">
        <v>140.69999999999999</v>
      </c>
      <c r="D107" s="280">
        <v>139</v>
      </c>
      <c r="E107" s="280">
        <v>136.69999999999999</v>
      </c>
      <c r="F107" s="280">
        <v>132.69999999999999</v>
      </c>
      <c r="G107" s="280">
        <v>130.39999999999998</v>
      </c>
      <c r="H107" s="280">
        <v>143</v>
      </c>
      <c r="I107" s="280">
        <v>145.30000000000001</v>
      </c>
      <c r="J107" s="280">
        <v>149.30000000000001</v>
      </c>
      <c r="K107" s="278">
        <v>141.30000000000001</v>
      </c>
      <c r="L107" s="278">
        <v>135</v>
      </c>
      <c r="M107" s="278">
        <v>56.043529999999997</v>
      </c>
    </row>
    <row r="108" spans="1:13">
      <c r="A108" s="269">
        <v>98</v>
      </c>
      <c r="B108" s="286" t="s">
        <v>346</v>
      </c>
      <c r="C108" s="279">
        <v>254.25</v>
      </c>
      <c r="D108" s="280">
        <v>255.65</v>
      </c>
      <c r="E108" s="280">
        <v>251.35000000000002</v>
      </c>
      <c r="F108" s="280">
        <v>248.45000000000002</v>
      </c>
      <c r="G108" s="280">
        <v>244.15000000000003</v>
      </c>
      <c r="H108" s="280">
        <v>258.55</v>
      </c>
      <c r="I108" s="280">
        <v>262.85000000000002</v>
      </c>
      <c r="J108" s="280">
        <v>265.75</v>
      </c>
      <c r="K108" s="278">
        <v>259.95</v>
      </c>
      <c r="L108" s="278">
        <v>252.75</v>
      </c>
      <c r="M108" s="278">
        <v>1.13246</v>
      </c>
    </row>
    <row r="109" spans="1:13">
      <c r="A109" s="269">
        <v>99</v>
      </c>
      <c r="B109" s="278" t="s">
        <v>86</v>
      </c>
      <c r="C109" s="279">
        <v>1507.95</v>
      </c>
      <c r="D109" s="280">
        <v>1476.7166666666665</v>
      </c>
      <c r="E109" s="280">
        <v>1435.2333333333329</v>
      </c>
      <c r="F109" s="280">
        <v>1362.5166666666664</v>
      </c>
      <c r="G109" s="280">
        <v>1321.0333333333328</v>
      </c>
      <c r="H109" s="280">
        <v>1549.4333333333329</v>
      </c>
      <c r="I109" s="280">
        <v>1590.9166666666665</v>
      </c>
      <c r="J109" s="280">
        <v>1663.633333333333</v>
      </c>
      <c r="K109" s="278">
        <v>1518.2</v>
      </c>
      <c r="L109" s="278">
        <v>1404</v>
      </c>
      <c r="M109" s="278">
        <v>30.23742</v>
      </c>
    </row>
    <row r="110" spans="1:13">
      <c r="A110" s="269">
        <v>100</v>
      </c>
      <c r="B110" s="278" t="s">
        <v>87</v>
      </c>
      <c r="C110" s="279">
        <v>367</v>
      </c>
      <c r="D110" s="280">
        <v>365.45</v>
      </c>
      <c r="E110" s="280">
        <v>360.04999999999995</v>
      </c>
      <c r="F110" s="280">
        <v>353.09999999999997</v>
      </c>
      <c r="G110" s="280">
        <v>347.69999999999993</v>
      </c>
      <c r="H110" s="280">
        <v>372.4</v>
      </c>
      <c r="I110" s="280">
        <v>377.79999999999995</v>
      </c>
      <c r="J110" s="280">
        <v>384.75</v>
      </c>
      <c r="K110" s="278">
        <v>370.85</v>
      </c>
      <c r="L110" s="278">
        <v>358.5</v>
      </c>
      <c r="M110" s="278">
        <v>8.0882500000000004</v>
      </c>
    </row>
    <row r="111" spans="1:13">
      <c r="A111" s="269">
        <v>101</v>
      </c>
      <c r="B111" s="278" t="s">
        <v>237</v>
      </c>
      <c r="C111" s="279">
        <v>540</v>
      </c>
      <c r="D111" s="280">
        <v>532.33333333333337</v>
      </c>
      <c r="E111" s="280">
        <v>515.66666666666674</v>
      </c>
      <c r="F111" s="280">
        <v>491.33333333333337</v>
      </c>
      <c r="G111" s="280">
        <v>474.66666666666674</v>
      </c>
      <c r="H111" s="280">
        <v>556.66666666666674</v>
      </c>
      <c r="I111" s="280">
        <v>573.33333333333348</v>
      </c>
      <c r="J111" s="280">
        <v>597.66666666666674</v>
      </c>
      <c r="K111" s="278">
        <v>549</v>
      </c>
      <c r="L111" s="278">
        <v>508</v>
      </c>
      <c r="M111" s="278">
        <v>1.30993</v>
      </c>
    </row>
    <row r="112" spans="1:13">
      <c r="A112" s="269">
        <v>102</v>
      </c>
      <c r="B112" s="278" t="s">
        <v>347</v>
      </c>
      <c r="C112" s="279">
        <v>423.05</v>
      </c>
      <c r="D112" s="280">
        <v>412.40000000000003</v>
      </c>
      <c r="E112" s="280">
        <v>401.75000000000006</v>
      </c>
      <c r="F112" s="280">
        <v>380.45000000000005</v>
      </c>
      <c r="G112" s="280">
        <v>369.80000000000007</v>
      </c>
      <c r="H112" s="280">
        <v>433.70000000000005</v>
      </c>
      <c r="I112" s="280">
        <v>444.35</v>
      </c>
      <c r="J112" s="280">
        <v>465.65000000000003</v>
      </c>
      <c r="K112" s="278">
        <v>423.05</v>
      </c>
      <c r="L112" s="278">
        <v>391.1</v>
      </c>
      <c r="M112" s="278">
        <v>1.7116199999999999</v>
      </c>
    </row>
    <row r="113" spans="1:13">
      <c r="A113" s="269">
        <v>103</v>
      </c>
      <c r="B113" s="278" t="s">
        <v>332</v>
      </c>
      <c r="C113" s="279">
        <v>1422.4</v>
      </c>
      <c r="D113" s="280">
        <v>1409.5166666666667</v>
      </c>
      <c r="E113" s="280">
        <v>1389.0333333333333</v>
      </c>
      <c r="F113" s="280">
        <v>1355.6666666666667</v>
      </c>
      <c r="G113" s="280">
        <v>1335.1833333333334</v>
      </c>
      <c r="H113" s="280">
        <v>1442.8833333333332</v>
      </c>
      <c r="I113" s="280">
        <v>1463.3666666666663</v>
      </c>
      <c r="J113" s="280">
        <v>1496.7333333333331</v>
      </c>
      <c r="K113" s="278">
        <v>1430</v>
      </c>
      <c r="L113" s="278">
        <v>1376.15</v>
      </c>
      <c r="M113" s="278">
        <v>0.31537999999999999</v>
      </c>
    </row>
    <row r="114" spans="1:13">
      <c r="A114" s="269">
        <v>104</v>
      </c>
      <c r="B114" s="278" t="s">
        <v>238</v>
      </c>
      <c r="C114" s="279">
        <v>219.25</v>
      </c>
      <c r="D114" s="280">
        <v>219.28333333333333</v>
      </c>
      <c r="E114" s="280">
        <v>213.21666666666667</v>
      </c>
      <c r="F114" s="280">
        <v>207.18333333333334</v>
      </c>
      <c r="G114" s="280">
        <v>201.11666666666667</v>
      </c>
      <c r="H114" s="280">
        <v>225.31666666666666</v>
      </c>
      <c r="I114" s="280">
        <v>231.38333333333333</v>
      </c>
      <c r="J114" s="280">
        <v>237.41666666666666</v>
      </c>
      <c r="K114" s="278">
        <v>225.35</v>
      </c>
      <c r="L114" s="278">
        <v>213.25</v>
      </c>
      <c r="M114" s="278">
        <v>9.2677200000000006</v>
      </c>
    </row>
    <row r="115" spans="1:13">
      <c r="A115" s="269">
        <v>105</v>
      </c>
      <c r="B115" s="278" t="s">
        <v>236</v>
      </c>
      <c r="C115" s="279">
        <v>125.4</v>
      </c>
      <c r="D115" s="280">
        <v>126.5</v>
      </c>
      <c r="E115" s="280">
        <v>123.69999999999999</v>
      </c>
      <c r="F115" s="280">
        <v>121.99999999999999</v>
      </c>
      <c r="G115" s="280">
        <v>119.19999999999997</v>
      </c>
      <c r="H115" s="280">
        <v>128.19999999999999</v>
      </c>
      <c r="I115" s="280">
        <v>131</v>
      </c>
      <c r="J115" s="280">
        <v>132.70000000000002</v>
      </c>
      <c r="K115" s="278">
        <v>129.30000000000001</v>
      </c>
      <c r="L115" s="278">
        <v>124.8</v>
      </c>
      <c r="M115" s="278">
        <v>9.2300699999999996</v>
      </c>
    </row>
    <row r="116" spans="1:13">
      <c r="A116" s="269">
        <v>106</v>
      </c>
      <c r="B116" s="278" t="s">
        <v>88</v>
      </c>
      <c r="C116" s="279">
        <v>411.55</v>
      </c>
      <c r="D116" s="280">
        <v>408.18333333333334</v>
      </c>
      <c r="E116" s="280">
        <v>402.36666666666667</v>
      </c>
      <c r="F116" s="280">
        <v>393.18333333333334</v>
      </c>
      <c r="G116" s="280">
        <v>387.36666666666667</v>
      </c>
      <c r="H116" s="280">
        <v>417.36666666666667</v>
      </c>
      <c r="I116" s="280">
        <v>423.18333333333339</v>
      </c>
      <c r="J116" s="280">
        <v>432.36666666666667</v>
      </c>
      <c r="K116" s="278">
        <v>414</v>
      </c>
      <c r="L116" s="278">
        <v>399</v>
      </c>
      <c r="M116" s="278">
        <v>7.8360599999999998</v>
      </c>
    </row>
    <row r="117" spans="1:13">
      <c r="A117" s="269">
        <v>107</v>
      </c>
      <c r="B117" s="278" t="s">
        <v>348</v>
      </c>
      <c r="C117" s="279">
        <v>214.9</v>
      </c>
      <c r="D117" s="280">
        <v>217.95000000000002</v>
      </c>
      <c r="E117" s="280">
        <v>210.95000000000005</v>
      </c>
      <c r="F117" s="280">
        <v>207.00000000000003</v>
      </c>
      <c r="G117" s="280">
        <v>200.00000000000006</v>
      </c>
      <c r="H117" s="280">
        <v>221.90000000000003</v>
      </c>
      <c r="I117" s="280">
        <v>228.89999999999998</v>
      </c>
      <c r="J117" s="280">
        <v>232.85000000000002</v>
      </c>
      <c r="K117" s="278">
        <v>224.95</v>
      </c>
      <c r="L117" s="278">
        <v>214</v>
      </c>
      <c r="M117" s="278">
        <v>4.2829199999999998</v>
      </c>
    </row>
    <row r="118" spans="1:13">
      <c r="A118" s="269">
        <v>108</v>
      </c>
      <c r="B118" s="278" t="s">
        <v>89</v>
      </c>
      <c r="C118" s="279">
        <v>502.7</v>
      </c>
      <c r="D118" s="280">
        <v>501.01666666666665</v>
      </c>
      <c r="E118" s="280">
        <v>497.23333333333329</v>
      </c>
      <c r="F118" s="280">
        <v>491.76666666666665</v>
      </c>
      <c r="G118" s="280">
        <v>487.98333333333329</v>
      </c>
      <c r="H118" s="280">
        <v>506.48333333333329</v>
      </c>
      <c r="I118" s="280">
        <v>510.26666666666659</v>
      </c>
      <c r="J118" s="280">
        <v>515.73333333333335</v>
      </c>
      <c r="K118" s="278">
        <v>504.8</v>
      </c>
      <c r="L118" s="278">
        <v>495.55</v>
      </c>
      <c r="M118" s="278">
        <v>28.019549999999999</v>
      </c>
    </row>
    <row r="119" spans="1:13">
      <c r="A119" s="269">
        <v>109</v>
      </c>
      <c r="B119" s="278" t="s">
        <v>239</v>
      </c>
      <c r="C119" s="279">
        <v>525.20000000000005</v>
      </c>
      <c r="D119" s="280">
        <v>531.38333333333333</v>
      </c>
      <c r="E119" s="280">
        <v>517.51666666666665</v>
      </c>
      <c r="F119" s="280">
        <v>509.83333333333337</v>
      </c>
      <c r="G119" s="280">
        <v>495.9666666666667</v>
      </c>
      <c r="H119" s="280">
        <v>539.06666666666661</v>
      </c>
      <c r="I119" s="280">
        <v>552.93333333333317</v>
      </c>
      <c r="J119" s="280">
        <v>560.61666666666656</v>
      </c>
      <c r="K119" s="278">
        <v>545.25</v>
      </c>
      <c r="L119" s="278">
        <v>523.70000000000005</v>
      </c>
      <c r="M119" s="278">
        <v>0.62495999999999996</v>
      </c>
    </row>
    <row r="120" spans="1:13">
      <c r="A120" s="269">
        <v>110</v>
      </c>
      <c r="B120" s="278" t="s">
        <v>349</v>
      </c>
      <c r="C120" s="279">
        <v>77.900000000000006</v>
      </c>
      <c r="D120" s="280">
        <v>78.083333333333329</v>
      </c>
      <c r="E120" s="280">
        <v>77.316666666666663</v>
      </c>
      <c r="F120" s="280">
        <v>76.733333333333334</v>
      </c>
      <c r="G120" s="280">
        <v>75.966666666666669</v>
      </c>
      <c r="H120" s="280">
        <v>78.666666666666657</v>
      </c>
      <c r="I120" s="280">
        <v>79.433333333333337</v>
      </c>
      <c r="J120" s="280">
        <v>80.016666666666652</v>
      </c>
      <c r="K120" s="278">
        <v>78.849999999999994</v>
      </c>
      <c r="L120" s="278">
        <v>77.5</v>
      </c>
      <c r="M120" s="278">
        <v>0.59774000000000005</v>
      </c>
    </row>
    <row r="121" spans="1:13">
      <c r="A121" s="269">
        <v>111</v>
      </c>
      <c r="B121" s="278" t="s">
        <v>356</v>
      </c>
      <c r="C121" s="279">
        <v>250.85</v>
      </c>
      <c r="D121" s="280">
        <v>250.66666666666666</v>
      </c>
      <c r="E121" s="280">
        <v>244.63333333333333</v>
      </c>
      <c r="F121" s="280">
        <v>238.41666666666666</v>
      </c>
      <c r="G121" s="280">
        <v>232.38333333333333</v>
      </c>
      <c r="H121" s="280">
        <v>256.88333333333333</v>
      </c>
      <c r="I121" s="280">
        <v>262.91666666666669</v>
      </c>
      <c r="J121" s="280">
        <v>269.13333333333333</v>
      </c>
      <c r="K121" s="278">
        <v>256.7</v>
      </c>
      <c r="L121" s="278">
        <v>244.45</v>
      </c>
      <c r="M121" s="278">
        <v>1.32972</v>
      </c>
    </row>
    <row r="122" spans="1:13">
      <c r="A122" s="269">
        <v>112</v>
      </c>
      <c r="B122" s="278" t="s">
        <v>357</v>
      </c>
      <c r="C122" s="279">
        <v>83.95</v>
      </c>
      <c r="D122" s="280">
        <v>82.75</v>
      </c>
      <c r="E122" s="280">
        <v>79.650000000000006</v>
      </c>
      <c r="F122" s="280">
        <v>75.350000000000009</v>
      </c>
      <c r="G122" s="280">
        <v>72.250000000000014</v>
      </c>
      <c r="H122" s="280">
        <v>87.05</v>
      </c>
      <c r="I122" s="280">
        <v>90.149999999999991</v>
      </c>
      <c r="J122" s="280">
        <v>94.449999999999989</v>
      </c>
      <c r="K122" s="278">
        <v>85.85</v>
      </c>
      <c r="L122" s="278">
        <v>78.45</v>
      </c>
      <c r="M122" s="278">
        <v>3.7903500000000001</v>
      </c>
    </row>
    <row r="123" spans="1:13">
      <c r="A123" s="269">
        <v>113</v>
      </c>
      <c r="B123" s="278" t="s">
        <v>350</v>
      </c>
      <c r="C123" s="279">
        <v>88.05</v>
      </c>
      <c r="D123" s="280">
        <v>88.399999999999991</v>
      </c>
      <c r="E123" s="280">
        <v>84.949999999999989</v>
      </c>
      <c r="F123" s="280">
        <v>81.849999999999994</v>
      </c>
      <c r="G123" s="280">
        <v>78.399999999999991</v>
      </c>
      <c r="H123" s="280">
        <v>91.499999999999986</v>
      </c>
      <c r="I123" s="280">
        <v>94.95</v>
      </c>
      <c r="J123" s="280">
        <v>98.049999999999983</v>
      </c>
      <c r="K123" s="278">
        <v>91.85</v>
      </c>
      <c r="L123" s="278">
        <v>85.3</v>
      </c>
      <c r="M123" s="278">
        <v>8.3450699999999998</v>
      </c>
    </row>
    <row r="124" spans="1:13">
      <c r="A124" s="269">
        <v>114</v>
      </c>
      <c r="B124" s="278" t="s">
        <v>351</v>
      </c>
      <c r="C124" s="279">
        <v>271</v>
      </c>
      <c r="D124" s="280">
        <v>273.8</v>
      </c>
      <c r="E124" s="280">
        <v>264.65000000000003</v>
      </c>
      <c r="F124" s="280">
        <v>258.3</v>
      </c>
      <c r="G124" s="280">
        <v>249.15000000000003</v>
      </c>
      <c r="H124" s="280">
        <v>280.15000000000003</v>
      </c>
      <c r="I124" s="280">
        <v>289.3</v>
      </c>
      <c r="J124" s="280">
        <v>295.65000000000003</v>
      </c>
      <c r="K124" s="278">
        <v>282.95</v>
      </c>
      <c r="L124" s="278">
        <v>267.45</v>
      </c>
      <c r="M124" s="278">
        <v>1.2829299999999999</v>
      </c>
    </row>
    <row r="125" spans="1:13">
      <c r="A125" s="269">
        <v>115</v>
      </c>
      <c r="B125" s="278" t="s">
        <v>352</v>
      </c>
      <c r="C125" s="279">
        <v>457.35</v>
      </c>
      <c r="D125" s="280">
        <v>455.84999999999997</v>
      </c>
      <c r="E125" s="280">
        <v>446.74999999999994</v>
      </c>
      <c r="F125" s="280">
        <v>436.15</v>
      </c>
      <c r="G125" s="280">
        <v>427.04999999999995</v>
      </c>
      <c r="H125" s="280">
        <v>466.44999999999993</v>
      </c>
      <c r="I125" s="280">
        <v>475.54999999999995</v>
      </c>
      <c r="J125" s="280">
        <v>486.14999999999992</v>
      </c>
      <c r="K125" s="278">
        <v>464.95</v>
      </c>
      <c r="L125" s="278">
        <v>445.25</v>
      </c>
      <c r="M125" s="278">
        <v>5.7157400000000003</v>
      </c>
    </row>
    <row r="126" spans="1:13">
      <c r="A126" s="269">
        <v>116</v>
      </c>
      <c r="B126" s="278" t="s">
        <v>353</v>
      </c>
      <c r="C126" s="279">
        <v>70.3</v>
      </c>
      <c r="D126" s="280">
        <v>69.283333333333331</v>
      </c>
      <c r="E126" s="280">
        <v>66.766666666666666</v>
      </c>
      <c r="F126" s="280">
        <v>63.233333333333334</v>
      </c>
      <c r="G126" s="280">
        <v>60.716666666666669</v>
      </c>
      <c r="H126" s="280">
        <v>72.816666666666663</v>
      </c>
      <c r="I126" s="280">
        <v>75.333333333333314</v>
      </c>
      <c r="J126" s="280">
        <v>78.86666666666666</v>
      </c>
      <c r="K126" s="278">
        <v>71.8</v>
      </c>
      <c r="L126" s="278">
        <v>65.75</v>
      </c>
      <c r="M126" s="278">
        <v>20.50376</v>
      </c>
    </row>
    <row r="127" spans="1:13">
      <c r="A127" s="269">
        <v>117</v>
      </c>
      <c r="B127" s="278" t="s">
        <v>355</v>
      </c>
      <c r="C127" s="279">
        <v>14.35</v>
      </c>
      <c r="D127" s="280">
        <v>14.25</v>
      </c>
      <c r="E127" s="280">
        <v>14.15</v>
      </c>
      <c r="F127" s="280">
        <v>13.950000000000001</v>
      </c>
      <c r="G127" s="280">
        <v>13.850000000000001</v>
      </c>
      <c r="H127" s="280">
        <v>14.45</v>
      </c>
      <c r="I127" s="280">
        <v>14.55</v>
      </c>
      <c r="J127" s="280">
        <v>14.749999999999998</v>
      </c>
      <c r="K127" s="278">
        <v>14.35</v>
      </c>
      <c r="L127" s="278">
        <v>14.05</v>
      </c>
      <c r="M127" s="278">
        <v>8.1895799999999994</v>
      </c>
    </row>
    <row r="128" spans="1:13">
      <c r="A128" s="269">
        <v>118</v>
      </c>
      <c r="B128" s="278" t="s">
        <v>91</v>
      </c>
      <c r="C128" s="279">
        <v>4.75</v>
      </c>
      <c r="D128" s="280">
        <v>4.7166666666666659</v>
      </c>
      <c r="E128" s="280">
        <v>4.5833333333333321</v>
      </c>
      <c r="F128" s="280">
        <v>4.4166666666666661</v>
      </c>
      <c r="G128" s="280">
        <v>4.2833333333333323</v>
      </c>
      <c r="H128" s="280">
        <v>4.883333333333332</v>
      </c>
      <c r="I128" s="280">
        <v>5.0166666666666666</v>
      </c>
      <c r="J128" s="280">
        <v>5.1833333333333318</v>
      </c>
      <c r="K128" s="278">
        <v>4.8499999999999996</v>
      </c>
      <c r="L128" s="278">
        <v>4.55</v>
      </c>
      <c r="M128" s="278">
        <v>43.759729999999998</v>
      </c>
    </row>
    <row r="129" spans="1:13">
      <c r="A129" s="269">
        <v>119</v>
      </c>
      <c r="B129" s="278" t="s">
        <v>92</v>
      </c>
      <c r="C129" s="279">
        <v>2384.5</v>
      </c>
      <c r="D129" s="280">
        <v>2387.0333333333333</v>
      </c>
      <c r="E129" s="280">
        <v>2361.1166666666668</v>
      </c>
      <c r="F129" s="280">
        <v>2337.7333333333336</v>
      </c>
      <c r="G129" s="280">
        <v>2311.8166666666671</v>
      </c>
      <c r="H129" s="280">
        <v>2410.4166666666665</v>
      </c>
      <c r="I129" s="280">
        <v>2436.3333333333335</v>
      </c>
      <c r="J129" s="280">
        <v>2459.7166666666662</v>
      </c>
      <c r="K129" s="278">
        <v>2412.9499999999998</v>
      </c>
      <c r="L129" s="278">
        <v>2363.65</v>
      </c>
      <c r="M129" s="278">
        <v>5.9684999999999997</v>
      </c>
    </row>
    <row r="130" spans="1:13">
      <c r="A130" s="269">
        <v>120</v>
      </c>
      <c r="B130" s="278" t="s">
        <v>358</v>
      </c>
      <c r="C130" s="279">
        <v>4193.25</v>
      </c>
      <c r="D130" s="280">
        <v>4137.3</v>
      </c>
      <c r="E130" s="280">
        <v>4022.6000000000004</v>
      </c>
      <c r="F130" s="280">
        <v>3851.9500000000003</v>
      </c>
      <c r="G130" s="280">
        <v>3737.2500000000005</v>
      </c>
      <c r="H130" s="280">
        <v>4307.9500000000007</v>
      </c>
      <c r="I130" s="280">
        <v>4422.6499999999996</v>
      </c>
      <c r="J130" s="280">
        <v>4593.3</v>
      </c>
      <c r="K130" s="278">
        <v>4252</v>
      </c>
      <c r="L130" s="278">
        <v>3966.65</v>
      </c>
      <c r="M130" s="278">
        <v>0.83531</v>
      </c>
    </row>
    <row r="131" spans="1:13">
      <c r="A131" s="269">
        <v>121</v>
      </c>
      <c r="B131" s="278" t="s">
        <v>94</v>
      </c>
      <c r="C131" s="279">
        <v>133.55000000000001</v>
      </c>
      <c r="D131" s="280">
        <v>132.85</v>
      </c>
      <c r="E131" s="280">
        <v>130.5</v>
      </c>
      <c r="F131" s="280">
        <v>127.45000000000002</v>
      </c>
      <c r="G131" s="280">
        <v>125.10000000000002</v>
      </c>
      <c r="H131" s="280">
        <v>135.89999999999998</v>
      </c>
      <c r="I131" s="280">
        <v>138.24999999999994</v>
      </c>
      <c r="J131" s="280">
        <v>141.29999999999995</v>
      </c>
      <c r="K131" s="278">
        <v>135.19999999999999</v>
      </c>
      <c r="L131" s="278">
        <v>129.80000000000001</v>
      </c>
      <c r="M131" s="278">
        <v>112.50707</v>
      </c>
    </row>
    <row r="132" spans="1:13">
      <c r="A132" s="269">
        <v>122</v>
      </c>
      <c r="B132" s="278" t="s">
        <v>232</v>
      </c>
      <c r="C132" s="279">
        <v>2290.0500000000002</v>
      </c>
      <c r="D132" s="280">
        <v>2278.35</v>
      </c>
      <c r="E132" s="280">
        <v>2236.6999999999998</v>
      </c>
      <c r="F132" s="280">
        <v>2183.35</v>
      </c>
      <c r="G132" s="280">
        <v>2141.6999999999998</v>
      </c>
      <c r="H132" s="280">
        <v>2331.6999999999998</v>
      </c>
      <c r="I132" s="280">
        <v>2373.3500000000004</v>
      </c>
      <c r="J132" s="280">
        <v>2426.6999999999998</v>
      </c>
      <c r="K132" s="278">
        <v>2320</v>
      </c>
      <c r="L132" s="278">
        <v>2225</v>
      </c>
      <c r="M132" s="278">
        <v>2.3200400000000001</v>
      </c>
    </row>
    <row r="133" spans="1:13">
      <c r="A133" s="269">
        <v>123</v>
      </c>
      <c r="B133" s="278" t="s">
        <v>95</v>
      </c>
      <c r="C133" s="279">
        <v>4056.8</v>
      </c>
      <c r="D133" s="280">
        <v>4037.4500000000003</v>
      </c>
      <c r="E133" s="280">
        <v>3980.6000000000004</v>
      </c>
      <c r="F133" s="280">
        <v>3904.4</v>
      </c>
      <c r="G133" s="280">
        <v>3847.55</v>
      </c>
      <c r="H133" s="280">
        <v>4113.6500000000005</v>
      </c>
      <c r="I133" s="280">
        <v>4170.5</v>
      </c>
      <c r="J133" s="280">
        <v>4246.7000000000007</v>
      </c>
      <c r="K133" s="278">
        <v>4094.3</v>
      </c>
      <c r="L133" s="278">
        <v>3961.25</v>
      </c>
      <c r="M133" s="278">
        <v>17.834520000000001</v>
      </c>
    </row>
    <row r="134" spans="1:13">
      <c r="A134" s="269">
        <v>124</v>
      </c>
      <c r="B134" s="278" t="s">
        <v>1265</v>
      </c>
      <c r="C134" s="279">
        <v>437.75</v>
      </c>
      <c r="D134" s="280">
        <v>436.25</v>
      </c>
      <c r="E134" s="280">
        <v>421.5</v>
      </c>
      <c r="F134" s="280">
        <v>405.25</v>
      </c>
      <c r="G134" s="280">
        <v>390.5</v>
      </c>
      <c r="H134" s="280">
        <v>452.5</v>
      </c>
      <c r="I134" s="280">
        <v>467.25</v>
      </c>
      <c r="J134" s="280">
        <v>483.5</v>
      </c>
      <c r="K134" s="278">
        <v>451</v>
      </c>
      <c r="L134" s="278">
        <v>420</v>
      </c>
      <c r="M134" s="278">
        <v>0.15443999999999999</v>
      </c>
    </row>
    <row r="135" spans="1:13">
      <c r="A135" s="269">
        <v>125</v>
      </c>
      <c r="B135" s="278" t="s">
        <v>240</v>
      </c>
      <c r="C135" s="279">
        <v>36.6</v>
      </c>
      <c r="D135" s="280">
        <v>36.733333333333334</v>
      </c>
      <c r="E135" s="280">
        <v>35.366666666666667</v>
      </c>
      <c r="F135" s="280">
        <v>34.133333333333333</v>
      </c>
      <c r="G135" s="280">
        <v>32.766666666666666</v>
      </c>
      <c r="H135" s="280">
        <v>37.966666666666669</v>
      </c>
      <c r="I135" s="280">
        <v>39.333333333333343</v>
      </c>
      <c r="J135" s="280">
        <v>40.56666666666667</v>
      </c>
      <c r="K135" s="278">
        <v>38.1</v>
      </c>
      <c r="L135" s="278">
        <v>35.5</v>
      </c>
      <c r="M135" s="278">
        <v>20.386130000000001</v>
      </c>
    </row>
    <row r="136" spans="1:13">
      <c r="A136" s="269">
        <v>126</v>
      </c>
      <c r="B136" s="278" t="s">
        <v>96</v>
      </c>
      <c r="C136" s="279">
        <v>13703.3</v>
      </c>
      <c r="D136" s="280">
        <v>13616.083333333334</v>
      </c>
      <c r="E136" s="280">
        <v>13287.216666666667</v>
      </c>
      <c r="F136" s="280">
        <v>12871.133333333333</v>
      </c>
      <c r="G136" s="280">
        <v>12542.266666666666</v>
      </c>
      <c r="H136" s="280">
        <v>14032.166666666668</v>
      </c>
      <c r="I136" s="280">
        <v>14361.033333333333</v>
      </c>
      <c r="J136" s="280">
        <v>14777.116666666669</v>
      </c>
      <c r="K136" s="278">
        <v>13944.95</v>
      </c>
      <c r="L136" s="278">
        <v>13200</v>
      </c>
      <c r="M136" s="278">
        <v>2.7657699999999998</v>
      </c>
    </row>
    <row r="137" spans="1:13">
      <c r="A137" s="269">
        <v>127</v>
      </c>
      <c r="B137" s="278" t="s">
        <v>360</v>
      </c>
      <c r="C137" s="279">
        <v>147.19999999999999</v>
      </c>
      <c r="D137" s="280">
        <v>148.06666666666669</v>
      </c>
      <c r="E137" s="280">
        <v>141.23333333333338</v>
      </c>
      <c r="F137" s="280">
        <v>135.26666666666668</v>
      </c>
      <c r="G137" s="280">
        <v>128.43333333333337</v>
      </c>
      <c r="H137" s="280">
        <v>154.03333333333339</v>
      </c>
      <c r="I137" s="280">
        <v>160.8666666666667</v>
      </c>
      <c r="J137" s="280">
        <v>166.8333333333334</v>
      </c>
      <c r="K137" s="278">
        <v>154.9</v>
      </c>
      <c r="L137" s="278">
        <v>142.1</v>
      </c>
      <c r="M137" s="278">
        <v>3.6773500000000001</v>
      </c>
    </row>
    <row r="138" spans="1:13">
      <c r="A138" s="269">
        <v>128</v>
      </c>
      <c r="B138" s="278" t="s">
        <v>361</v>
      </c>
      <c r="C138" s="279">
        <v>75.2</v>
      </c>
      <c r="D138" s="280">
        <v>75.3</v>
      </c>
      <c r="E138" s="280">
        <v>74.099999999999994</v>
      </c>
      <c r="F138" s="280">
        <v>73</v>
      </c>
      <c r="G138" s="280">
        <v>71.8</v>
      </c>
      <c r="H138" s="280">
        <v>76.399999999999991</v>
      </c>
      <c r="I138" s="280">
        <v>77.600000000000009</v>
      </c>
      <c r="J138" s="280">
        <v>78.699999999999989</v>
      </c>
      <c r="K138" s="278">
        <v>76.5</v>
      </c>
      <c r="L138" s="278">
        <v>74.2</v>
      </c>
      <c r="M138" s="278">
        <v>1.8067899999999999</v>
      </c>
    </row>
    <row r="139" spans="1:13">
      <c r="A139" s="269">
        <v>129</v>
      </c>
      <c r="B139" s="278" t="s">
        <v>362</v>
      </c>
      <c r="C139" s="279">
        <v>127.15</v>
      </c>
      <c r="D139" s="280">
        <v>126.94999999999999</v>
      </c>
      <c r="E139" s="280">
        <v>123.89999999999998</v>
      </c>
      <c r="F139" s="280">
        <v>120.64999999999999</v>
      </c>
      <c r="G139" s="280">
        <v>117.59999999999998</v>
      </c>
      <c r="H139" s="280">
        <v>130.19999999999999</v>
      </c>
      <c r="I139" s="280">
        <v>133.25</v>
      </c>
      <c r="J139" s="280">
        <v>136.49999999999997</v>
      </c>
      <c r="K139" s="278">
        <v>130</v>
      </c>
      <c r="L139" s="278">
        <v>123.7</v>
      </c>
      <c r="M139" s="278">
        <v>0.31302999999999997</v>
      </c>
    </row>
    <row r="140" spans="1:13">
      <c r="A140" s="269">
        <v>130</v>
      </c>
      <c r="B140" s="278" t="s">
        <v>241</v>
      </c>
      <c r="C140" s="279">
        <v>203.95</v>
      </c>
      <c r="D140" s="280">
        <v>203.28333333333333</v>
      </c>
      <c r="E140" s="280">
        <v>199.66666666666666</v>
      </c>
      <c r="F140" s="280">
        <v>195.38333333333333</v>
      </c>
      <c r="G140" s="280">
        <v>191.76666666666665</v>
      </c>
      <c r="H140" s="280">
        <v>207.56666666666666</v>
      </c>
      <c r="I140" s="280">
        <v>211.18333333333334</v>
      </c>
      <c r="J140" s="280">
        <v>215.46666666666667</v>
      </c>
      <c r="K140" s="278">
        <v>206.9</v>
      </c>
      <c r="L140" s="278">
        <v>199</v>
      </c>
      <c r="M140" s="278">
        <v>4.3415600000000003</v>
      </c>
    </row>
    <row r="141" spans="1:13">
      <c r="A141" s="269">
        <v>131</v>
      </c>
      <c r="B141" s="278" t="s">
        <v>242</v>
      </c>
      <c r="C141" s="279">
        <v>578.4</v>
      </c>
      <c r="D141" s="280">
        <v>580.93333333333328</v>
      </c>
      <c r="E141" s="280">
        <v>561.96666666666658</v>
      </c>
      <c r="F141" s="280">
        <v>545.5333333333333</v>
      </c>
      <c r="G141" s="280">
        <v>526.56666666666661</v>
      </c>
      <c r="H141" s="280">
        <v>597.36666666666656</v>
      </c>
      <c r="I141" s="280">
        <v>616.33333333333326</v>
      </c>
      <c r="J141" s="280">
        <v>632.76666666666654</v>
      </c>
      <c r="K141" s="278">
        <v>599.9</v>
      </c>
      <c r="L141" s="278">
        <v>564.5</v>
      </c>
      <c r="M141" s="278">
        <v>14.83756</v>
      </c>
    </row>
    <row r="142" spans="1:13">
      <c r="A142" s="269">
        <v>132</v>
      </c>
      <c r="B142" s="278" t="s">
        <v>243</v>
      </c>
      <c r="C142" s="279">
        <v>66.2</v>
      </c>
      <c r="D142" s="280">
        <v>65.600000000000009</v>
      </c>
      <c r="E142" s="280">
        <v>64.500000000000014</v>
      </c>
      <c r="F142" s="280">
        <v>62.800000000000004</v>
      </c>
      <c r="G142" s="280">
        <v>61.70000000000001</v>
      </c>
      <c r="H142" s="280">
        <v>67.300000000000011</v>
      </c>
      <c r="I142" s="280">
        <v>68.400000000000006</v>
      </c>
      <c r="J142" s="280">
        <v>70.100000000000023</v>
      </c>
      <c r="K142" s="278">
        <v>66.7</v>
      </c>
      <c r="L142" s="278">
        <v>63.9</v>
      </c>
      <c r="M142" s="278">
        <v>7.3530699999999998</v>
      </c>
    </row>
    <row r="143" spans="1:13">
      <c r="A143" s="269">
        <v>133</v>
      </c>
      <c r="B143" s="278" t="s">
        <v>97</v>
      </c>
      <c r="C143" s="279">
        <v>47.4</v>
      </c>
      <c r="D143" s="280">
        <v>46.35</v>
      </c>
      <c r="E143" s="280">
        <v>44.800000000000004</v>
      </c>
      <c r="F143" s="280">
        <v>42.2</v>
      </c>
      <c r="G143" s="280">
        <v>40.650000000000006</v>
      </c>
      <c r="H143" s="280">
        <v>48.95</v>
      </c>
      <c r="I143" s="280">
        <v>50.5</v>
      </c>
      <c r="J143" s="280">
        <v>53.1</v>
      </c>
      <c r="K143" s="278">
        <v>47.9</v>
      </c>
      <c r="L143" s="278">
        <v>43.75</v>
      </c>
      <c r="M143" s="278">
        <v>158.61376999999999</v>
      </c>
    </row>
    <row r="144" spans="1:13">
      <c r="A144" s="269">
        <v>134</v>
      </c>
      <c r="B144" s="278" t="s">
        <v>363</v>
      </c>
      <c r="C144" s="279">
        <v>467.6</v>
      </c>
      <c r="D144" s="280">
        <v>473.88333333333338</v>
      </c>
      <c r="E144" s="280">
        <v>458.81666666666678</v>
      </c>
      <c r="F144" s="280">
        <v>450.03333333333342</v>
      </c>
      <c r="G144" s="280">
        <v>434.96666666666681</v>
      </c>
      <c r="H144" s="280">
        <v>482.66666666666674</v>
      </c>
      <c r="I144" s="280">
        <v>497.73333333333335</v>
      </c>
      <c r="J144" s="280">
        <v>506.51666666666671</v>
      </c>
      <c r="K144" s="278">
        <v>488.95</v>
      </c>
      <c r="L144" s="278">
        <v>465.1</v>
      </c>
      <c r="M144" s="278">
        <v>0.49595</v>
      </c>
    </row>
    <row r="145" spans="1:13">
      <c r="A145" s="269">
        <v>135</v>
      </c>
      <c r="B145" s="278" t="s">
        <v>98</v>
      </c>
      <c r="C145" s="279">
        <v>749.75</v>
      </c>
      <c r="D145" s="280">
        <v>739.93333333333339</v>
      </c>
      <c r="E145" s="280">
        <v>725.11666666666679</v>
      </c>
      <c r="F145" s="280">
        <v>700.48333333333335</v>
      </c>
      <c r="G145" s="280">
        <v>685.66666666666674</v>
      </c>
      <c r="H145" s="280">
        <v>764.56666666666683</v>
      </c>
      <c r="I145" s="280">
        <v>779.38333333333344</v>
      </c>
      <c r="J145" s="280">
        <v>804.01666666666688</v>
      </c>
      <c r="K145" s="278">
        <v>754.75</v>
      </c>
      <c r="L145" s="278">
        <v>715.3</v>
      </c>
      <c r="M145" s="278">
        <v>29.821660000000001</v>
      </c>
    </row>
    <row r="146" spans="1:13">
      <c r="A146" s="269">
        <v>136</v>
      </c>
      <c r="B146" s="278" t="s">
        <v>364</v>
      </c>
      <c r="C146" s="279">
        <v>172.65</v>
      </c>
      <c r="D146" s="280">
        <v>172.88333333333333</v>
      </c>
      <c r="E146" s="280">
        <v>169.86666666666665</v>
      </c>
      <c r="F146" s="280">
        <v>167.08333333333331</v>
      </c>
      <c r="G146" s="280">
        <v>164.06666666666663</v>
      </c>
      <c r="H146" s="280">
        <v>175.66666666666666</v>
      </c>
      <c r="I146" s="280">
        <v>178.68333333333331</v>
      </c>
      <c r="J146" s="280">
        <v>181.46666666666667</v>
      </c>
      <c r="K146" s="278">
        <v>175.9</v>
      </c>
      <c r="L146" s="278">
        <v>170.1</v>
      </c>
      <c r="M146" s="278">
        <v>0.33411000000000002</v>
      </c>
    </row>
    <row r="147" spans="1:13">
      <c r="A147" s="269">
        <v>137</v>
      </c>
      <c r="B147" s="278" t="s">
        <v>99</v>
      </c>
      <c r="C147" s="279">
        <v>147.19999999999999</v>
      </c>
      <c r="D147" s="280">
        <v>144.98333333333332</v>
      </c>
      <c r="E147" s="280">
        <v>141.26666666666665</v>
      </c>
      <c r="F147" s="280">
        <v>135.33333333333334</v>
      </c>
      <c r="G147" s="280">
        <v>131.61666666666667</v>
      </c>
      <c r="H147" s="280">
        <v>150.91666666666663</v>
      </c>
      <c r="I147" s="280">
        <v>154.63333333333327</v>
      </c>
      <c r="J147" s="280">
        <v>160.56666666666661</v>
      </c>
      <c r="K147" s="278">
        <v>148.69999999999999</v>
      </c>
      <c r="L147" s="278">
        <v>139.05000000000001</v>
      </c>
      <c r="M147" s="278">
        <v>40.686920000000001</v>
      </c>
    </row>
    <row r="148" spans="1:13">
      <c r="A148" s="269">
        <v>138</v>
      </c>
      <c r="B148" s="278" t="s">
        <v>244</v>
      </c>
      <c r="C148" s="279">
        <v>8.5</v>
      </c>
      <c r="D148" s="280">
        <v>8.5</v>
      </c>
      <c r="E148" s="280">
        <v>8.5</v>
      </c>
      <c r="F148" s="280">
        <v>8.5</v>
      </c>
      <c r="G148" s="280">
        <v>8.5</v>
      </c>
      <c r="H148" s="280">
        <v>8.5</v>
      </c>
      <c r="I148" s="280">
        <v>8.5</v>
      </c>
      <c r="J148" s="280">
        <v>8.5</v>
      </c>
      <c r="K148" s="278">
        <v>8.5</v>
      </c>
      <c r="L148" s="278">
        <v>8.5</v>
      </c>
      <c r="M148" s="278">
        <v>3.48794</v>
      </c>
    </row>
    <row r="149" spans="1:13">
      <c r="A149" s="269">
        <v>139</v>
      </c>
      <c r="B149" s="278" t="s">
        <v>365</v>
      </c>
      <c r="C149" s="279">
        <v>245.45</v>
      </c>
      <c r="D149" s="280">
        <v>240.81666666666669</v>
      </c>
      <c r="E149" s="280">
        <v>231.63333333333338</v>
      </c>
      <c r="F149" s="280">
        <v>217.81666666666669</v>
      </c>
      <c r="G149" s="280">
        <v>208.63333333333338</v>
      </c>
      <c r="H149" s="280">
        <v>254.63333333333338</v>
      </c>
      <c r="I149" s="280">
        <v>263.81666666666672</v>
      </c>
      <c r="J149" s="280">
        <v>277.63333333333338</v>
      </c>
      <c r="K149" s="278">
        <v>250</v>
      </c>
      <c r="L149" s="278">
        <v>227</v>
      </c>
      <c r="M149" s="278">
        <v>6.8774199999999999</v>
      </c>
    </row>
    <row r="150" spans="1:13">
      <c r="A150" s="269">
        <v>140</v>
      </c>
      <c r="B150" s="278" t="s">
        <v>100</v>
      </c>
      <c r="C150" s="279">
        <v>44.05</v>
      </c>
      <c r="D150" s="280">
        <v>43.466666666666669</v>
      </c>
      <c r="E150" s="280">
        <v>42.583333333333336</v>
      </c>
      <c r="F150" s="280">
        <v>41.116666666666667</v>
      </c>
      <c r="G150" s="280">
        <v>40.233333333333334</v>
      </c>
      <c r="H150" s="280">
        <v>44.933333333333337</v>
      </c>
      <c r="I150" s="280">
        <v>45.816666666666663</v>
      </c>
      <c r="J150" s="280">
        <v>47.283333333333339</v>
      </c>
      <c r="K150" s="278">
        <v>44.35</v>
      </c>
      <c r="L150" s="278">
        <v>42</v>
      </c>
      <c r="M150" s="278">
        <v>242.73867999999999</v>
      </c>
    </row>
    <row r="151" spans="1:13">
      <c r="A151" s="269">
        <v>141</v>
      </c>
      <c r="B151" s="278" t="s">
        <v>368</v>
      </c>
      <c r="C151" s="279">
        <v>235.65</v>
      </c>
      <c r="D151" s="280">
        <v>237.4</v>
      </c>
      <c r="E151" s="280">
        <v>230.35000000000002</v>
      </c>
      <c r="F151" s="280">
        <v>225.05</v>
      </c>
      <c r="G151" s="280">
        <v>218.00000000000003</v>
      </c>
      <c r="H151" s="280">
        <v>242.70000000000002</v>
      </c>
      <c r="I151" s="280">
        <v>249.75000000000003</v>
      </c>
      <c r="J151" s="280">
        <v>255.05</v>
      </c>
      <c r="K151" s="278">
        <v>244.45</v>
      </c>
      <c r="L151" s="278">
        <v>232.1</v>
      </c>
      <c r="M151" s="278">
        <v>1.34988</v>
      </c>
    </row>
    <row r="152" spans="1:13">
      <c r="A152" s="269">
        <v>142</v>
      </c>
      <c r="B152" s="278" t="s">
        <v>367</v>
      </c>
      <c r="C152" s="279">
        <v>2093.9499999999998</v>
      </c>
      <c r="D152" s="280">
        <v>2085.2666666666664</v>
      </c>
      <c r="E152" s="280">
        <v>2039.7833333333328</v>
      </c>
      <c r="F152" s="280">
        <v>1985.6166666666663</v>
      </c>
      <c r="G152" s="280">
        <v>1940.1333333333328</v>
      </c>
      <c r="H152" s="280">
        <v>2139.4333333333329</v>
      </c>
      <c r="I152" s="280">
        <v>2184.9166666666665</v>
      </c>
      <c r="J152" s="280">
        <v>2239.083333333333</v>
      </c>
      <c r="K152" s="278">
        <v>2130.75</v>
      </c>
      <c r="L152" s="278">
        <v>2031.1</v>
      </c>
      <c r="M152" s="278">
        <v>5.1920000000000001E-2</v>
      </c>
    </row>
    <row r="153" spans="1:13">
      <c r="A153" s="269">
        <v>143</v>
      </c>
      <c r="B153" s="278" t="s">
        <v>369</v>
      </c>
      <c r="C153" s="279">
        <v>414.15</v>
      </c>
      <c r="D153" s="280">
        <v>410.36666666666662</v>
      </c>
      <c r="E153" s="280">
        <v>403.83333333333326</v>
      </c>
      <c r="F153" s="280">
        <v>393.51666666666665</v>
      </c>
      <c r="G153" s="280">
        <v>386.98333333333329</v>
      </c>
      <c r="H153" s="280">
        <v>420.68333333333322</v>
      </c>
      <c r="I153" s="280">
        <v>427.21666666666664</v>
      </c>
      <c r="J153" s="280">
        <v>437.53333333333319</v>
      </c>
      <c r="K153" s="278">
        <v>416.9</v>
      </c>
      <c r="L153" s="278">
        <v>400.05</v>
      </c>
      <c r="M153" s="278">
        <v>0.18054000000000001</v>
      </c>
    </row>
    <row r="154" spans="1:13">
      <c r="A154" s="269">
        <v>144</v>
      </c>
      <c r="B154" s="278" t="s">
        <v>372</v>
      </c>
      <c r="C154" s="279">
        <v>141.55000000000001</v>
      </c>
      <c r="D154" s="280">
        <v>140.03333333333333</v>
      </c>
      <c r="E154" s="280">
        <v>138.51666666666665</v>
      </c>
      <c r="F154" s="280">
        <v>135.48333333333332</v>
      </c>
      <c r="G154" s="280">
        <v>133.96666666666664</v>
      </c>
      <c r="H154" s="280">
        <v>143.06666666666666</v>
      </c>
      <c r="I154" s="280">
        <v>144.58333333333337</v>
      </c>
      <c r="J154" s="280">
        <v>147.61666666666667</v>
      </c>
      <c r="K154" s="278">
        <v>141.55000000000001</v>
      </c>
      <c r="L154" s="278">
        <v>137</v>
      </c>
      <c r="M154" s="278">
        <v>1.7838400000000001</v>
      </c>
    </row>
    <row r="155" spans="1:13">
      <c r="A155" s="269">
        <v>145</v>
      </c>
      <c r="B155" s="278" t="s">
        <v>366</v>
      </c>
      <c r="C155" s="279">
        <v>356.75</v>
      </c>
      <c r="D155" s="280">
        <v>348.66666666666669</v>
      </c>
      <c r="E155" s="280">
        <v>336.38333333333338</v>
      </c>
      <c r="F155" s="280">
        <v>316.01666666666671</v>
      </c>
      <c r="G155" s="280">
        <v>303.73333333333341</v>
      </c>
      <c r="H155" s="280">
        <v>369.03333333333336</v>
      </c>
      <c r="I155" s="280">
        <v>381.31666666666666</v>
      </c>
      <c r="J155" s="280">
        <v>401.68333333333334</v>
      </c>
      <c r="K155" s="278">
        <v>360.95</v>
      </c>
      <c r="L155" s="278">
        <v>328.3</v>
      </c>
      <c r="M155" s="278">
        <v>1.499E-2</v>
      </c>
    </row>
    <row r="156" spans="1:13">
      <c r="A156" s="269">
        <v>146</v>
      </c>
      <c r="B156" s="278" t="s">
        <v>371</v>
      </c>
      <c r="C156" s="279">
        <v>123.25</v>
      </c>
      <c r="D156" s="280">
        <v>121.98333333333333</v>
      </c>
      <c r="E156" s="280">
        <v>119.06666666666666</v>
      </c>
      <c r="F156" s="280">
        <v>114.88333333333333</v>
      </c>
      <c r="G156" s="280">
        <v>111.96666666666665</v>
      </c>
      <c r="H156" s="280">
        <v>126.16666666666667</v>
      </c>
      <c r="I156" s="280">
        <v>129.08333333333331</v>
      </c>
      <c r="J156" s="280">
        <v>133.26666666666668</v>
      </c>
      <c r="K156" s="278">
        <v>124.9</v>
      </c>
      <c r="L156" s="278">
        <v>117.8</v>
      </c>
      <c r="M156" s="278">
        <v>16.954940000000001</v>
      </c>
    </row>
    <row r="157" spans="1:13">
      <c r="A157" s="269">
        <v>147</v>
      </c>
      <c r="B157" s="278" t="s">
        <v>245</v>
      </c>
      <c r="C157" s="279">
        <v>93.05</v>
      </c>
      <c r="D157" s="280">
        <v>93.05</v>
      </c>
      <c r="E157" s="280">
        <v>93.05</v>
      </c>
      <c r="F157" s="280">
        <v>93.05</v>
      </c>
      <c r="G157" s="280">
        <v>93.05</v>
      </c>
      <c r="H157" s="280">
        <v>93.05</v>
      </c>
      <c r="I157" s="280">
        <v>93.05</v>
      </c>
      <c r="J157" s="280">
        <v>93.05</v>
      </c>
      <c r="K157" s="278">
        <v>93.05</v>
      </c>
      <c r="L157" s="278">
        <v>93.05</v>
      </c>
      <c r="M157" s="278">
        <v>1.1250599999999999</v>
      </c>
    </row>
    <row r="158" spans="1:13">
      <c r="A158" s="269">
        <v>148</v>
      </c>
      <c r="B158" s="278" t="s">
        <v>370</v>
      </c>
      <c r="C158" s="279">
        <v>34.799999999999997</v>
      </c>
      <c r="D158" s="280">
        <v>34.93333333333333</v>
      </c>
      <c r="E158" s="280">
        <v>33.36666666666666</v>
      </c>
      <c r="F158" s="280">
        <v>31.93333333333333</v>
      </c>
      <c r="G158" s="280">
        <v>30.36666666666666</v>
      </c>
      <c r="H158" s="280">
        <v>36.36666666666666</v>
      </c>
      <c r="I158" s="280">
        <v>37.933333333333337</v>
      </c>
      <c r="J158" s="280">
        <v>39.36666666666666</v>
      </c>
      <c r="K158" s="278">
        <v>36.5</v>
      </c>
      <c r="L158" s="278">
        <v>33.5</v>
      </c>
      <c r="M158" s="278">
        <v>7.5777200000000002</v>
      </c>
    </row>
    <row r="159" spans="1:13">
      <c r="A159" s="269">
        <v>149</v>
      </c>
      <c r="B159" s="278" t="s">
        <v>101</v>
      </c>
      <c r="C159" s="279">
        <v>84.2</v>
      </c>
      <c r="D159" s="280">
        <v>83.2</v>
      </c>
      <c r="E159" s="280">
        <v>81.300000000000011</v>
      </c>
      <c r="F159" s="280">
        <v>78.400000000000006</v>
      </c>
      <c r="G159" s="280">
        <v>76.500000000000014</v>
      </c>
      <c r="H159" s="280">
        <v>86.100000000000009</v>
      </c>
      <c r="I159" s="280">
        <v>88.000000000000014</v>
      </c>
      <c r="J159" s="280">
        <v>90.9</v>
      </c>
      <c r="K159" s="278">
        <v>85.1</v>
      </c>
      <c r="L159" s="278">
        <v>80.3</v>
      </c>
      <c r="M159" s="278">
        <v>138.45818</v>
      </c>
    </row>
    <row r="160" spans="1:13">
      <c r="A160" s="269">
        <v>150</v>
      </c>
      <c r="B160" s="278" t="s">
        <v>376</v>
      </c>
      <c r="C160" s="279">
        <v>1424.85</v>
      </c>
      <c r="D160" s="280">
        <v>1386.4833333333333</v>
      </c>
      <c r="E160" s="280">
        <v>1333.3666666666668</v>
      </c>
      <c r="F160" s="280">
        <v>1241.8833333333334</v>
      </c>
      <c r="G160" s="280">
        <v>1188.7666666666669</v>
      </c>
      <c r="H160" s="280">
        <v>1477.9666666666667</v>
      </c>
      <c r="I160" s="280">
        <v>1531.083333333333</v>
      </c>
      <c r="J160" s="280">
        <v>1622.5666666666666</v>
      </c>
      <c r="K160" s="278">
        <v>1439.6</v>
      </c>
      <c r="L160" s="278">
        <v>1295</v>
      </c>
      <c r="M160" s="278">
        <v>0.44822000000000001</v>
      </c>
    </row>
    <row r="161" spans="1:13">
      <c r="A161" s="269">
        <v>151</v>
      </c>
      <c r="B161" s="278" t="s">
        <v>377</v>
      </c>
      <c r="C161" s="279">
        <v>1220.25</v>
      </c>
      <c r="D161" s="280">
        <v>1207.0833333333333</v>
      </c>
      <c r="E161" s="280">
        <v>1179.1666666666665</v>
      </c>
      <c r="F161" s="280">
        <v>1138.0833333333333</v>
      </c>
      <c r="G161" s="280">
        <v>1110.1666666666665</v>
      </c>
      <c r="H161" s="280">
        <v>1248.1666666666665</v>
      </c>
      <c r="I161" s="280">
        <v>1276.083333333333</v>
      </c>
      <c r="J161" s="280">
        <v>1317.1666666666665</v>
      </c>
      <c r="K161" s="278">
        <v>1235</v>
      </c>
      <c r="L161" s="278">
        <v>1166</v>
      </c>
      <c r="M161" s="278">
        <v>0.21265999999999999</v>
      </c>
    </row>
    <row r="162" spans="1:13">
      <c r="A162" s="269">
        <v>152</v>
      </c>
      <c r="B162" s="278" t="s">
        <v>378</v>
      </c>
      <c r="C162" s="279">
        <v>10.65</v>
      </c>
      <c r="D162" s="280">
        <v>10.65</v>
      </c>
      <c r="E162" s="280">
        <v>10.65</v>
      </c>
      <c r="F162" s="280">
        <v>10.65</v>
      </c>
      <c r="G162" s="280">
        <v>10.65</v>
      </c>
      <c r="H162" s="280">
        <v>10.65</v>
      </c>
      <c r="I162" s="280">
        <v>10.65</v>
      </c>
      <c r="J162" s="280">
        <v>10.65</v>
      </c>
      <c r="K162" s="278">
        <v>10.65</v>
      </c>
      <c r="L162" s="278">
        <v>10.65</v>
      </c>
      <c r="M162" s="278">
        <v>0.46027000000000001</v>
      </c>
    </row>
    <row r="163" spans="1:13">
      <c r="A163" s="269">
        <v>153</v>
      </c>
      <c r="B163" s="278" t="s">
        <v>373</v>
      </c>
      <c r="C163" s="279">
        <v>430.5</v>
      </c>
      <c r="D163" s="280">
        <v>430.51666666666665</v>
      </c>
      <c r="E163" s="280">
        <v>425.0333333333333</v>
      </c>
      <c r="F163" s="280">
        <v>419.56666666666666</v>
      </c>
      <c r="G163" s="280">
        <v>414.08333333333331</v>
      </c>
      <c r="H163" s="280">
        <v>435.98333333333329</v>
      </c>
      <c r="I163" s="280">
        <v>441.46666666666664</v>
      </c>
      <c r="J163" s="280">
        <v>446.93333333333328</v>
      </c>
      <c r="K163" s="278">
        <v>436</v>
      </c>
      <c r="L163" s="278">
        <v>425.05</v>
      </c>
      <c r="M163" s="278">
        <v>0.17252000000000001</v>
      </c>
    </row>
    <row r="164" spans="1:13">
      <c r="A164" s="269">
        <v>154</v>
      </c>
      <c r="B164" s="278" t="s">
        <v>383</v>
      </c>
      <c r="C164" s="279">
        <v>220.7</v>
      </c>
      <c r="D164" s="280">
        <v>219.85</v>
      </c>
      <c r="E164" s="280">
        <v>208</v>
      </c>
      <c r="F164" s="280">
        <v>195.3</v>
      </c>
      <c r="G164" s="280">
        <v>183.45000000000002</v>
      </c>
      <c r="H164" s="280">
        <v>232.54999999999998</v>
      </c>
      <c r="I164" s="280">
        <v>244.39999999999995</v>
      </c>
      <c r="J164" s="280">
        <v>257.09999999999997</v>
      </c>
      <c r="K164" s="278">
        <v>231.7</v>
      </c>
      <c r="L164" s="278">
        <v>207.15</v>
      </c>
      <c r="M164" s="278">
        <v>5.5531499999999996</v>
      </c>
    </row>
    <row r="165" spans="1:13">
      <c r="A165" s="269">
        <v>155</v>
      </c>
      <c r="B165" s="278" t="s">
        <v>374</v>
      </c>
      <c r="C165" s="279">
        <v>90.05</v>
      </c>
      <c r="D165" s="280">
        <v>89.866666666666674</v>
      </c>
      <c r="E165" s="280">
        <v>87.183333333333351</v>
      </c>
      <c r="F165" s="280">
        <v>84.316666666666677</v>
      </c>
      <c r="G165" s="280">
        <v>81.633333333333354</v>
      </c>
      <c r="H165" s="280">
        <v>92.733333333333348</v>
      </c>
      <c r="I165" s="280">
        <v>95.416666666666686</v>
      </c>
      <c r="J165" s="280">
        <v>98.283333333333346</v>
      </c>
      <c r="K165" s="278">
        <v>92.55</v>
      </c>
      <c r="L165" s="278">
        <v>87</v>
      </c>
      <c r="M165" s="278">
        <v>2.3380999999999998</v>
      </c>
    </row>
    <row r="166" spans="1:13">
      <c r="A166" s="269">
        <v>156</v>
      </c>
      <c r="B166" s="278" t="s">
        <v>375</v>
      </c>
      <c r="C166" s="279">
        <v>104</v>
      </c>
      <c r="D166" s="280">
        <v>104.88333333333333</v>
      </c>
      <c r="E166" s="280">
        <v>101.81666666666665</v>
      </c>
      <c r="F166" s="280">
        <v>99.633333333333326</v>
      </c>
      <c r="G166" s="280">
        <v>96.566666666666649</v>
      </c>
      <c r="H166" s="280">
        <v>107.06666666666665</v>
      </c>
      <c r="I166" s="280">
        <v>110.13333333333331</v>
      </c>
      <c r="J166" s="280">
        <v>112.31666666666665</v>
      </c>
      <c r="K166" s="278">
        <v>107.95</v>
      </c>
      <c r="L166" s="278">
        <v>102.7</v>
      </c>
      <c r="M166" s="278">
        <v>1.5814999999999999</v>
      </c>
    </row>
    <row r="167" spans="1:13">
      <c r="A167" s="269">
        <v>157</v>
      </c>
      <c r="B167" s="278" t="s">
        <v>246</v>
      </c>
      <c r="C167" s="279">
        <v>145.94999999999999</v>
      </c>
      <c r="D167" s="280">
        <v>147.66666666666666</v>
      </c>
      <c r="E167" s="280">
        <v>143.33333333333331</v>
      </c>
      <c r="F167" s="280">
        <v>140.71666666666667</v>
      </c>
      <c r="G167" s="280">
        <v>136.38333333333333</v>
      </c>
      <c r="H167" s="280">
        <v>150.2833333333333</v>
      </c>
      <c r="I167" s="280">
        <v>154.61666666666662</v>
      </c>
      <c r="J167" s="280">
        <v>157.23333333333329</v>
      </c>
      <c r="K167" s="278">
        <v>152</v>
      </c>
      <c r="L167" s="278">
        <v>145.05000000000001</v>
      </c>
      <c r="M167" s="278">
        <v>4.2582599999999999</v>
      </c>
    </row>
    <row r="168" spans="1:13">
      <c r="A168" s="269">
        <v>158</v>
      </c>
      <c r="B168" s="278" t="s">
        <v>379</v>
      </c>
      <c r="C168" s="279">
        <v>5321.65</v>
      </c>
      <c r="D168" s="280">
        <v>5332.2166666666662</v>
      </c>
      <c r="E168" s="280">
        <v>5269.4333333333325</v>
      </c>
      <c r="F168" s="280">
        <v>5217.2166666666662</v>
      </c>
      <c r="G168" s="280">
        <v>5154.4333333333325</v>
      </c>
      <c r="H168" s="280">
        <v>5384.4333333333325</v>
      </c>
      <c r="I168" s="280">
        <v>5447.2166666666672</v>
      </c>
      <c r="J168" s="280">
        <v>5499.4333333333325</v>
      </c>
      <c r="K168" s="278">
        <v>5395</v>
      </c>
      <c r="L168" s="278">
        <v>5280</v>
      </c>
      <c r="M168" s="278">
        <v>3.3820000000000003E-2</v>
      </c>
    </row>
    <row r="169" spans="1:13">
      <c r="A169" s="269">
        <v>159</v>
      </c>
      <c r="B169" s="278" t="s">
        <v>380</v>
      </c>
      <c r="C169" s="279">
        <v>1436.25</v>
      </c>
      <c r="D169" s="280">
        <v>1445.4166666666667</v>
      </c>
      <c r="E169" s="280">
        <v>1420.8333333333335</v>
      </c>
      <c r="F169" s="280">
        <v>1405.4166666666667</v>
      </c>
      <c r="G169" s="280">
        <v>1380.8333333333335</v>
      </c>
      <c r="H169" s="280">
        <v>1460.8333333333335</v>
      </c>
      <c r="I169" s="280">
        <v>1485.416666666667</v>
      </c>
      <c r="J169" s="280">
        <v>1500.8333333333335</v>
      </c>
      <c r="K169" s="278">
        <v>1470</v>
      </c>
      <c r="L169" s="278">
        <v>1430</v>
      </c>
      <c r="M169" s="278">
        <v>0.20558000000000001</v>
      </c>
    </row>
    <row r="170" spans="1:13">
      <c r="A170" s="269">
        <v>160</v>
      </c>
      <c r="B170" s="278" t="s">
        <v>102</v>
      </c>
      <c r="C170" s="279">
        <v>318.2</v>
      </c>
      <c r="D170" s="280">
        <v>320.2833333333333</v>
      </c>
      <c r="E170" s="280">
        <v>310.66666666666663</v>
      </c>
      <c r="F170" s="280">
        <v>303.13333333333333</v>
      </c>
      <c r="G170" s="280">
        <v>293.51666666666665</v>
      </c>
      <c r="H170" s="280">
        <v>327.81666666666661</v>
      </c>
      <c r="I170" s="280">
        <v>337.43333333333328</v>
      </c>
      <c r="J170" s="280">
        <v>344.96666666666658</v>
      </c>
      <c r="K170" s="278">
        <v>329.9</v>
      </c>
      <c r="L170" s="278">
        <v>312.75</v>
      </c>
      <c r="M170" s="278">
        <v>74.295270000000002</v>
      </c>
    </row>
    <row r="171" spans="1:13">
      <c r="A171" s="269">
        <v>161</v>
      </c>
      <c r="B171" s="278" t="s">
        <v>388</v>
      </c>
      <c r="C171" s="279">
        <v>39.9</v>
      </c>
      <c r="D171" s="280">
        <v>39.733333333333334</v>
      </c>
      <c r="E171" s="280">
        <v>38.966666666666669</v>
      </c>
      <c r="F171" s="280">
        <v>38.033333333333331</v>
      </c>
      <c r="G171" s="280">
        <v>37.266666666666666</v>
      </c>
      <c r="H171" s="280">
        <v>40.666666666666671</v>
      </c>
      <c r="I171" s="280">
        <v>41.433333333333337</v>
      </c>
      <c r="J171" s="280">
        <v>42.366666666666674</v>
      </c>
      <c r="K171" s="278">
        <v>40.5</v>
      </c>
      <c r="L171" s="278">
        <v>38.799999999999997</v>
      </c>
      <c r="M171" s="278">
        <v>3.56149</v>
      </c>
    </row>
    <row r="172" spans="1:13">
      <c r="A172" s="269">
        <v>162</v>
      </c>
      <c r="B172" s="278" t="s">
        <v>104</v>
      </c>
      <c r="C172" s="279">
        <v>17.3</v>
      </c>
      <c r="D172" s="280">
        <v>17.166666666666668</v>
      </c>
      <c r="E172" s="280">
        <v>16.983333333333334</v>
      </c>
      <c r="F172" s="280">
        <v>16.666666666666668</v>
      </c>
      <c r="G172" s="280">
        <v>16.483333333333334</v>
      </c>
      <c r="H172" s="280">
        <v>17.483333333333334</v>
      </c>
      <c r="I172" s="280">
        <v>17.666666666666664</v>
      </c>
      <c r="J172" s="280">
        <v>17.983333333333334</v>
      </c>
      <c r="K172" s="278">
        <v>17.350000000000001</v>
      </c>
      <c r="L172" s="278">
        <v>16.850000000000001</v>
      </c>
      <c r="M172" s="278">
        <v>46.418590000000002</v>
      </c>
    </row>
    <row r="173" spans="1:13">
      <c r="A173" s="269">
        <v>163</v>
      </c>
      <c r="B173" s="278" t="s">
        <v>389</v>
      </c>
      <c r="C173" s="279">
        <v>137.4</v>
      </c>
      <c r="D173" s="280">
        <v>135.58333333333334</v>
      </c>
      <c r="E173" s="280">
        <v>130.76666666666668</v>
      </c>
      <c r="F173" s="280">
        <v>124.13333333333333</v>
      </c>
      <c r="G173" s="280">
        <v>119.31666666666666</v>
      </c>
      <c r="H173" s="280">
        <v>142.2166666666667</v>
      </c>
      <c r="I173" s="280">
        <v>147.03333333333336</v>
      </c>
      <c r="J173" s="280">
        <v>153.66666666666671</v>
      </c>
      <c r="K173" s="278">
        <v>140.4</v>
      </c>
      <c r="L173" s="278">
        <v>128.94999999999999</v>
      </c>
      <c r="M173" s="278">
        <v>7.5106299999999999</v>
      </c>
    </row>
    <row r="174" spans="1:13">
      <c r="A174" s="269">
        <v>164</v>
      </c>
      <c r="B174" s="278" t="s">
        <v>381</v>
      </c>
      <c r="C174" s="279">
        <v>1040.45</v>
      </c>
      <c r="D174" s="280">
        <v>1013.9499999999999</v>
      </c>
      <c r="E174" s="280">
        <v>958.89999999999986</v>
      </c>
      <c r="F174" s="280">
        <v>877.34999999999991</v>
      </c>
      <c r="G174" s="280">
        <v>822.29999999999984</v>
      </c>
      <c r="H174" s="280">
        <v>1095.5</v>
      </c>
      <c r="I174" s="280">
        <v>1150.5499999999997</v>
      </c>
      <c r="J174" s="280">
        <v>1232.0999999999999</v>
      </c>
      <c r="K174" s="278">
        <v>1069</v>
      </c>
      <c r="L174" s="278">
        <v>932.4</v>
      </c>
      <c r="M174" s="278">
        <v>3.9352900000000002</v>
      </c>
    </row>
    <row r="175" spans="1:13">
      <c r="A175" s="269">
        <v>165</v>
      </c>
      <c r="B175" s="278" t="s">
        <v>247</v>
      </c>
      <c r="C175" s="279">
        <v>378.75</v>
      </c>
      <c r="D175" s="280">
        <v>381.18333333333339</v>
      </c>
      <c r="E175" s="280">
        <v>373.4166666666668</v>
      </c>
      <c r="F175" s="280">
        <v>368.08333333333343</v>
      </c>
      <c r="G175" s="280">
        <v>360.31666666666683</v>
      </c>
      <c r="H175" s="280">
        <v>386.51666666666677</v>
      </c>
      <c r="I175" s="280">
        <v>394.28333333333342</v>
      </c>
      <c r="J175" s="280">
        <v>399.61666666666673</v>
      </c>
      <c r="K175" s="278">
        <v>388.95</v>
      </c>
      <c r="L175" s="278">
        <v>375.85</v>
      </c>
      <c r="M175" s="278">
        <v>0.50673000000000001</v>
      </c>
    </row>
    <row r="176" spans="1:13">
      <c r="A176" s="269">
        <v>166</v>
      </c>
      <c r="B176" s="278" t="s">
        <v>105</v>
      </c>
      <c r="C176" s="279">
        <v>531.15</v>
      </c>
      <c r="D176" s="280">
        <v>526.83333333333337</v>
      </c>
      <c r="E176" s="280">
        <v>519.66666666666674</v>
      </c>
      <c r="F176" s="280">
        <v>508.18333333333339</v>
      </c>
      <c r="G176" s="280">
        <v>501.01666666666677</v>
      </c>
      <c r="H176" s="280">
        <v>538.31666666666672</v>
      </c>
      <c r="I176" s="280">
        <v>545.48333333333346</v>
      </c>
      <c r="J176" s="280">
        <v>556.9666666666667</v>
      </c>
      <c r="K176" s="278">
        <v>534</v>
      </c>
      <c r="L176" s="278">
        <v>515.35</v>
      </c>
      <c r="M176" s="278">
        <v>19.075569999999999</v>
      </c>
    </row>
    <row r="177" spans="1:13">
      <c r="A177" s="269">
        <v>167</v>
      </c>
      <c r="B177" s="278" t="s">
        <v>248</v>
      </c>
      <c r="C177" s="279">
        <v>265</v>
      </c>
      <c r="D177" s="280">
        <v>268.45</v>
      </c>
      <c r="E177" s="280">
        <v>256.64999999999998</v>
      </c>
      <c r="F177" s="280">
        <v>248.3</v>
      </c>
      <c r="G177" s="280">
        <v>236.5</v>
      </c>
      <c r="H177" s="280">
        <v>276.79999999999995</v>
      </c>
      <c r="I177" s="280">
        <v>288.60000000000002</v>
      </c>
      <c r="J177" s="280">
        <v>296.94999999999993</v>
      </c>
      <c r="K177" s="278">
        <v>280.25</v>
      </c>
      <c r="L177" s="278">
        <v>260.10000000000002</v>
      </c>
      <c r="M177" s="278">
        <v>7.1174799999999996</v>
      </c>
    </row>
    <row r="178" spans="1:13">
      <c r="A178" s="269">
        <v>168</v>
      </c>
      <c r="B178" s="278" t="s">
        <v>249</v>
      </c>
      <c r="C178" s="279">
        <v>667.55</v>
      </c>
      <c r="D178" s="280">
        <v>667.81666666666661</v>
      </c>
      <c r="E178" s="280">
        <v>654.73333333333323</v>
      </c>
      <c r="F178" s="280">
        <v>641.91666666666663</v>
      </c>
      <c r="G178" s="280">
        <v>628.83333333333326</v>
      </c>
      <c r="H178" s="280">
        <v>680.63333333333321</v>
      </c>
      <c r="I178" s="280">
        <v>693.7166666666667</v>
      </c>
      <c r="J178" s="280">
        <v>706.53333333333319</v>
      </c>
      <c r="K178" s="278">
        <v>680.9</v>
      </c>
      <c r="L178" s="278">
        <v>655</v>
      </c>
      <c r="M178" s="278">
        <v>3.3159900000000002</v>
      </c>
    </row>
    <row r="179" spans="1:13">
      <c r="A179" s="269">
        <v>169</v>
      </c>
      <c r="B179" s="278" t="s">
        <v>390</v>
      </c>
      <c r="C179" s="279">
        <v>54.9</v>
      </c>
      <c r="D179" s="280">
        <v>54.566666666666663</v>
      </c>
      <c r="E179" s="280">
        <v>53.633333333333326</v>
      </c>
      <c r="F179" s="280">
        <v>52.36666666666666</v>
      </c>
      <c r="G179" s="280">
        <v>51.433333333333323</v>
      </c>
      <c r="H179" s="280">
        <v>55.833333333333329</v>
      </c>
      <c r="I179" s="280">
        <v>56.766666666666666</v>
      </c>
      <c r="J179" s="280">
        <v>58.033333333333331</v>
      </c>
      <c r="K179" s="278">
        <v>55.5</v>
      </c>
      <c r="L179" s="278">
        <v>53.3</v>
      </c>
      <c r="M179" s="278">
        <v>2.4639700000000002</v>
      </c>
    </row>
    <row r="180" spans="1:13">
      <c r="A180" s="269">
        <v>170</v>
      </c>
      <c r="B180" s="278" t="s">
        <v>382</v>
      </c>
      <c r="C180" s="279">
        <v>160.44999999999999</v>
      </c>
      <c r="D180" s="280">
        <v>160.54999999999998</v>
      </c>
      <c r="E180" s="280">
        <v>157.09999999999997</v>
      </c>
      <c r="F180" s="280">
        <v>153.74999999999997</v>
      </c>
      <c r="G180" s="280">
        <v>150.29999999999995</v>
      </c>
      <c r="H180" s="280">
        <v>163.89999999999998</v>
      </c>
      <c r="I180" s="280">
        <v>167.34999999999997</v>
      </c>
      <c r="J180" s="280">
        <v>170.7</v>
      </c>
      <c r="K180" s="278">
        <v>164</v>
      </c>
      <c r="L180" s="278">
        <v>157.19999999999999</v>
      </c>
      <c r="M180" s="278">
        <v>14.121790000000001</v>
      </c>
    </row>
    <row r="181" spans="1:13">
      <c r="A181" s="269">
        <v>171</v>
      </c>
      <c r="B181" s="278" t="s">
        <v>250</v>
      </c>
      <c r="C181" s="279">
        <v>228.2</v>
      </c>
      <c r="D181" s="280">
        <v>224.96666666666667</v>
      </c>
      <c r="E181" s="280">
        <v>221.73333333333335</v>
      </c>
      <c r="F181" s="280">
        <v>215.26666666666668</v>
      </c>
      <c r="G181" s="280">
        <v>212.03333333333336</v>
      </c>
      <c r="H181" s="280">
        <v>231.43333333333334</v>
      </c>
      <c r="I181" s="280">
        <v>234.66666666666663</v>
      </c>
      <c r="J181" s="280">
        <v>241.13333333333333</v>
      </c>
      <c r="K181" s="278">
        <v>228.2</v>
      </c>
      <c r="L181" s="278">
        <v>218.5</v>
      </c>
      <c r="M181" s="278">
        <v>8.0076400000000003</v>
      </c>
    </row>
    <row r="182" spans="1:13">
      <c r="A182" s="269">
        <v>172</v>
      </c>
      <c r="B182" s="278" t="s">
        <v>106</v>
      </c>
      <c r="C182" s="279">
        <v>510.4</v>
      </c>
      <c r="D182" s="280">
        <v>508.71666666666664</v>
      </c>
      <c r="E182" s="280">
        <v>504.13333333333333</v>
      </c>
      <c r="F182" s="280">
        <v>497.86666666666667</v>
      </c>
      <c r="G182" s="280">
        <v>493.28333333333336</v>
      </c>
      <c r="H182" s="280">
        <v>514.98333333333335</v>
      </c>
      <c r="I182" s="280">
        <v>519.56666666666661</v>
      </c>
      <c r="J182" s="280">
        <v>525.83333333333326</v>
      </c>
      <c r="K182" s="278">
        <v>513.29999999999995</v>
      </c>
      <c r="L182" s="278">
        <v>502.45</v>
      </c>
      <c r="M182" s="278">
        <v>23.24747</v>
      </c>
    </row>
    <row r="183" spans="1:13">
      <c r="A183" s="269">
        <v>173</v>
      </c>
      <c r="B183" s="278" t="s">
        <v>384</v>
      </c>
      <c r="C183" s="279">
        <v>82.85</v>
      </c>
      <c r="D183" s="280">
        <v>82.36666666666666</v>
      </c>
      <c r="E183" s="280">
        <v>80.73333333333332</v>
      </c>
      <c r="F183" s="280">
        <v>78.61666666666666</v>
      </c>
      <c r="G183" s="280">
        <v>76.98333333333332</v>
      </c>
      <c r="H183" s="280">
        <v>84.48333333333332</v>
      </c>
      <c r="I183" s="280">
        <v>86.116666666666674</v>
      </c>
      <c r="J183" s="280">
        <v>88.23333333333332</v>
      </c>
      <c r="K183" s="278">
        <v>84</v>
      </c>
      <c r="L183" s="278">
        <v>80.25</v>
      </c>
      <c r="M183" s="278">
        <v>0.67425000000000002</v>
      </c>
    </row>
    <row r="184" spans="1:13">
      <c r="A184" s="269">
        <v>174</v>
      </c>
      <c r="B184" s="278" t="s">
        <v>385</v>
      </c>
      <c r="C184" s="279">
        <v>497.65</v>
      </c>
      <c r="D184" s="280">
        <v>497.91666666666669</v>
      </c>
      <c r="E184" s="280">
        <v>489.73333333333335</v>
      </c>
      <c r="F184" s="280">
        <v>481.81666666666666</v>
      </c>
      <c r="G184" s="280">
        <v>473.63333333333333</v>
      </c>
      <c r="H184" s="280">
        <v>505.83333333333337</v>
      </c>
      <c r="I184" s="280">
        <v>514.01666666666665</v>
      </c>
      <c r="J184" s="280">
        <v>521.93333333333339</v>
      </c>
      <c r="K184" s="278">
        <v>506.1</v>
      </c>
      <c r="L184" s="278">
        <v>490</v>
      </c>
      <c r="M184" s="278">
        <v>0.16752</v>
      </c>
    </row>
    <row r="185" spans="1:13">
      <c r="A185" s="269">
        <v>175</v>
      </c>
      <c r="B185" s="278" t="s">
        <v>391</v>
      </c>
      <c r="C185" s="279">
        <v>43.65</v>
      </c>
      <c r="D185" s="280">
        <v>43.116666666666667</v>
      </c>
      <c r="E185" s="280">
        <v>41.833333333333336</v>
      </c>
      <c r="F185" s="280">
        <v>40.016666666666666</v>
      </c>
      <c r="G185" s="280">
        <v>38.733333333333334</v>
      </c>
      <c r="H185" s="280">
        <v>44.933333333333337</v>
      </c>
      <c r="I185" s="280">
        <v>46.216666666666669</v>
      </c>
      <c r="J185" s="280">
        <v>48.033333333333339</v>
      </c>
      <c r="K185" s="278">
        <v>44.4</v>
      </c>
      <c r="L185" s="278">
        <v>41.3</v>
      </c>
      <c r="M185" s="278">
        <v>2.64947</v>
      </c>
    </row>
    <row r="186" spans="1:13">
      <c r="A186" s="269">
        <v>176</v>
      </c>
      <c r="B186" s="278" t="s">
        <v>251</v>
      </c>
      <c r="C186" s="279">
        <v>189.3</v>
      </c>
      <c r="D186" s="280">
        <v>190.96666666666667</v>
      </c>
      <c r="E186" s="280">
        <v>186.23333333333335</v>
      </c>
      <c r="F186" s="280">
        <v>183.16666666666669</v>
      </c>
      <c r="G186" s="280">
        <v>178.43333333333337</v>
      </c>
      <c r="H186" s="280">
        <v>194.03333333333333</v>
      </c>
      <c r="I186" s="280">
        <v>198.76666666666662</v>
      </c>
      <c r="J186" s="280">
        <v>201.83333333333331</v>
      </c>
      <c r="K186" s="278">
        <v>195.7</v>
      </c>
      <c r="L186" s="278">
        <v>187.9</v>
      </c>
      <c r="M186" s="278">
        <v>2.9060199999999998</v>
      </c>
    </row>
    <row r="187" spans="1:13">
      <c r="A187" s="269">
        <v>177</v>
      </c>
      <c r="B187" s="278" t="s">
        <v>386</v>
      </c>
      <c r="C187" s="279">
        <v>327.8</v>
      </c>
      <c r="D187" s="280">
        <v>323.61666666666667</v>
      </c>
      <c r="E187" s="280">
        <v>316.53333333333336</v>
      </c>
      <c r="F187" s="280">
        <v>305.26666666666671</v>
      </c>
      <c r="G187" s="280">
        <v>298.18333333333339</v>
      </c>
      <c r="H187" s="280">
        <v>334.88333333333333</v>
      </c>
      <c r="I187" s="280">
        <v>341.96666666666658</v>
      </c>
      <c r="J187" s="280">
        <v>353.23333333333329</v>
      </c>
      <c r="K187" s="278">
        <v>330.7</v>
      </c>
      <c r="L187" s="278">
        <v>312.35000000000002</v>
      </c>
      <c r="M187" s="278">
        <v>0.86197000000000001</v>
      </c>
    </row>
    <row r="188" spans="1:13">
      <c r="A188" s="269">
        <v>178</v>
      </c>
      <c r="B188" s="278" t="s">
        <v>387</v>
      </c>
      <c r="C188" s="279">
        <v>267.39999999999998</v>
      </c>
      <c r="D188" s="280">
        <v>263.23333333333335</v>
      </c>
      <c r="E188" s="280">
        <v>253.9666666666667</v>
      </c>
      <c r="F188" s="280">
        <v>240.53333333333336</v>
      </c>
      <c r="G188" s="280">
        <v>231.26666666666671</v>
      </c>
      <c r="H188" s="280">
        <v>276.66666666666669</v>
      </c>
      <c r="I188" s="280">
        <v>285.93333333333334</v>
      </c>
      <c r="J188" s="280">
        <v>299.36666666666667</v>
      </c>
      <c r="K188" s="278">
        <v>272.5</v>
      </c>
      <c r="L188" s="278">
        <v>249.8</v>
      </c>
      <c r="M188" s="278">
        <v>6.4949500000000002</v>
      </c>
    </row>
    <row r="189" spans="1:13">
      <c r="A189" s="269">
        <v>179</v>
      </c>
      <c r="B189" s="278" t="s">
        <v>392</v>
      </c>
      <c r="C189" s="279">
        <v>555.54999999999995</v>
      </c>
      <c r="D189" s="280">
        <v>555.7833333333333</v>
      </c>
      <c r="E189" s="280">
        <v>536.76666666666665</v>
      </c>
      <c r="F189" s="280">
        <v>517.98333333333335</v>
      </c>
      <c r="G189" s="280">
        <v>498.9666666666667</v>
      </c>
      <c r="H189" s="280">
        <v>574.56666666666661</v>
      </c>
      <c r="I189" s="280">
        <v>593.58333333333326</v>
      </c>
      <c r="J189" s="280">
        <v>612.36666666666656</v>
      </c>
      <c r="K189" s="278">
        <v>574.79999999999995</v>
      </c>
      <c r="L189" s="278">
        <v>537</v>
      </c>
      <c r="M189" s="278">
        <v>0.10786999999999999</v>
      </c>
    </row>
    <row r="190" spans="1:13">
      <c r="A190" s="269">
        <v>180</v>
      </c>
      <c r="B190" s="278" t="s">
        <v>400</v>
      </c>
      <c r="C190" s="279">
        <v>540.75</v>
      </c>
      <c r="D190" s="280">
        <v>540.88333333333333</v>
      </c>
      <c r="E190" s="280">
        <v>534.9666666666667</v>
      </c>
      <c r="F190" s="280">
        <v>529.18333333333339</v>
      </c>
      <c r="G190" s="280">
        <v>523.26666666666677</v>
      </c>
      <c r="H190" s="280">
        <v>546.66666666666663</v>
      </c>
      <c r="I190" s="280">
        <v>552.58333333333337</v>
      </c>
      <c r="J190" s="280">
        <v>558.36666666666656</v>
      </c>
      <c r="K190" s="278">
        <v>546.79999999999995</v>
      </c>
      <c r="L190" s="278">
        <v>535.1</v>
      </c>
      <c r="M190" s="278">
        <v>0.16322</v>
      </c>
    </row>
    <row r="191" spans="1:13">
      <c r="A191" s="269">
        <v>181</v>
      </c>
      <c r="B191" s="278" t="s">
        <v>394</v>
      </c>
      <c r="C191" s="279">
        <v>507.35</v>
      </c>
      <c r="D191" s="280">
        <v>508.58333333333331</v>
      </c>
      <c r="E191" s="280">
        <v>499.16666666666663</v>
      </c>
      <c r="F191" s="280">
        <v>490.98333333333329</v>
      </c>
      <c r="G191" s="280">
        <v>481.56666666666661</v>
      </c>
      <c r="H191" s="280">
        <v>516.76666666666665</v>
      </c>
      <c r="I191" s="280">
        <v>526.18333333333328</v>
      </c>
      <c r="J191" s="280">
        <v>534.36666666666667</v>
      </c>
      <c r="K191" s="278">
        <v>518</v>
      </c>
      <c r="L191" s="278">
        <v>500.4</v>
      </c>
      <c r="M191" s="278">
        <v>2.1909999999999999E-2</v>
      </c>
    </row>
    <row r="192" spans="1:13">
      <c r="A192" s="269">
        <v>182</v>
      </c>
      <c r="B192" s="278" t="s">
        <v>107</v>
      </c>
      <c r="C192" s="279">
        <v>517.9</v>
      </c>
      <c r="D192" s="280">
        <v>508.9666666666667</v>
      </c>
      <c r="E192" s="280">
        <v>495.93333333333339</v>
      </c>
      <c r="F192" s="280">
        <v>473.9666666666667</v>
      </c>
      <c r="G192" s="280">
        <v>460.93333333333339</v>
      </c>
      <c r="H192" s="280">
        <v>530.93333333333339</v>
      </c>
      <c r="I192" s="280">
        <v>543.9666666666667</v>
      </c>
      <c r="J192" s="280">
        <v>565.93333333333339</v>
      </c>
      <c r="K192" s="278">
        <v>522</v>
      </c>
      <c r="L192" s="278">
        <v>487</v>
      </c>
      <c r="M192" s="278">
        <v>28.74821</v>
      </c>
    </row>
    <row r="193" spans="1:13">
      <c r="A193" s="269">
        <v>183</v>
      </c>
      <c r="B193" s="278" t="s">
        <v>109</v>
      </c>
      <c r="C193" s="279">
        <v>462.4</v>
      </c>
      <c r="D193" s="280">
        <v>460.61666666666662</v>
      </c>
      <c r="E193" s="280">
        <v>451.78333333333325</v>
      </c>
      <c r="F193" s="280">
        <v>441.16666666666663</v>
      </c>
      <c r="G193" s="280">
        <v>432.33333333333326</v>
      </c>
      <c r="H193" s="280">
        <v>471.23333333333323</v>
      </c>
      <c r="I193" s="280">
        <v>480.06666666666661</v>
      </c>
      <c r="J193" s="280">
        <v>490.68333333333322</v>
      </c>
      <c r="K193" s="278">
        <v>469.45</v>
      </c>
      <c r="L193" s="278">
        <v>450</v>
      </c>
      <c r="M193" s="278">
        <v>37.680509999999998</v>
      </c>
    </row>
    <row r="194" spans="1:13">
      <c r="A194" s="269">
        <v>184</v>
      </c>
      <c r="B194" s="278" t="s">
        <v>110</v>
      </c>
      <c r="C194" s="279">
        <v>1664.15</v>
      </c>
      <c r="D194" s="280">
        <v>1656.4333333333334</v>
      </c>
      <c r="E194" s="280">
        <v>1633.8666666666668</v>
      </c>
      <c r="F194" s="280">
        <v>1603.5833333333335</v>
      </c>
      <c r="G194" s="280">
        <v>1581.0166666666669</v>
      </c>
      <c r="H194" s="280">
        <v>1686.7166666666667</v>
      </c>
      <c r="I194" s="280">
        <v>1709.2833333333333</v>
      </c>
      <c r="J194" s="280">
        <v>1739.5666666666666</v>
      </c>
      <c r="K194" s="278">
        <v>1679</v>
      </c>
      <c r="L194" s="278">
        <v>1626.15</v>
      </c>
      <c r="M194" s="278">
        <v>53.017499999999998</v>
      </c>
    </row>
    <row r="195" spans="1:13">
      <c r="A195" s="269">
        <v>185</v>
      </c>
      <c r="B195" s="278" t="s">
        <v>253</v>
      </c>
      <c r="C195" s="279">
        <v>2626.25</v>
      </c>
      <c r="D195" s="280">
        <v>2615.75</v>
      </c>
      <c r="E195" s="280">
        <v>2585.5</v>
      </c>
      <c r="F195" s="280">
        <v>2544.75</v>
      </c>
      <c r="G195" s="280">
        <v>2514.5</v>
      </c>
      <c r="H195" s="280">
        <v>2656.5</v>
      </c>
      <c r="I195" s="280">
        <v>2686.75</v>
      </c>
      <c r="J195" s="280">
        <v>2727.5</v>
      </c>
      <c r="K195" s="278">
        <v>2646</v>
      </c>
      <c r="L195" s="278">
        <v>2575</v>
      </c>
      <c r="M195" s="278">
        <v>4.0667200000000001</v>
      </c>
    </row>
    <row r="196" spans="1:13">
      <c r="A196" s="269">
        <v>186</v>
      </c>
      <c r="B196" s="278" t="s">
        <v>111</v>
      </c>
      <c r="C196" s="279">
        <v>928.6</v>
      </c>
      <c r="D196" s="280">
        <v>922.96666666666658</v>
      </c>
      <c r="E196" s="280">
        <v>912.93333333333317</v>
      </c>
      <c r="F196" s="280">
        <v>897.26666666666654</v>
      </c>
      <c r="G196" s="280">
        <v>887.23333333333312</v>
      </c>
      <c r="H196" s="280">
        <v>938.63333333333321</v>
      </c>
      <c r="I196" s="280">
        <v>948.66666666666674</v>
      </c>
      <c r="J196" s="280">
        <v>964.33333333333326</v>
      </c>
      <c r="K196" s="278">
        <v>933</v>
      </c>
      <c r="L196" s="278">
        <v>907.3</v>
      </c>
      <c r="M196" s="278">
        <v>191.44677999999999</v>
      </c>
    </row>
    <row r="197" spans="1:13">
      <c r="A197" s="269">
        <v>187</v>
      </c>
      <c r="B197" s="278" t="s">
        <v>254</v>
      </c>
      <c r="C197" s="279">
        <v>503.65</v>
      </c>
      <c r="D197" s="280">
        <v>501</v>
      </c>
      <c r="E197" s="280">
        <v>493</v>
      </c>
      <c r="F197" s="280">
        <v>482.35</v>
      </c>
      <c r="G197" s="280">
        <v>474.35</v>
      </c>
      <c r="H197" s="280">
        <v>511.65</v>
      </c>
      <c r="I197" s="280">
        <v>519.65</v>
      </c>
      <c r="J197" s="280">
        <v>530.29999999999995</v>
      </c>
      <c r="K197" s="278">
        <v>509</v>
      </c>
      <c r="L197" s="278">
        <v>490.35</v>
      </c>
      <c r="M197" s="278">
        <v>21.03584</v>
      </c>
    </row>
    <row r="198" spans="1:13">
      <c r="A198" s="269">
        <v>188</v>
      </c>
      <c r="B198" s="278" t="s">
        <v>252</v>
      </c>
      <c r="C198" s="279">
        <v>907.1</v>
      </c>
      <c r="D198" s="280">
        <v>907.1</v>
      </c>
      <c r="E198" s="280">
        <v>907.1</v>
      </c>
      <c r="F198" s="280">
        <v>907.1</v>
      </c>
      <c r="G198" s="280">
        <v>907.1</v>
      </c>
      <c r="H198" s="280">
        <v>907.1</v>
      </c>
      <c r="I198" s="280">
        <v>907.1</v>
      </c>
      <c r="J198" s="280">
        <v>907.1</v>
      </c>
      <c r="K198" s="278">
        <v>907.1</v>
      </c>
      <c r="L198" s="278">
        <v>907.1</v>
      </c>
      <c r="M198" s="278">
        <v>0.24868000000000001</v>
      </c>
    </row>
    <row r="199" spans="1:13">
      <c r="A199" s="269">
        <v>189</v>
      </c>
      <c r="B199" s="278" t="s">
        <v>395</v>
      </c>
      <c r="C199" s="279">
        <v>156.19999999999999</v>
      </c>
      <c r="D199" s="280">
        <v>154.86666666666665</v>
      </c>
      <c r="E199" s="280">
        <v>152.6333333333333</v>
      </c>
      <c r="F199" s="280">
        <v>149.06666666666666</v>
      </c>
      <c r="G199" s="280">
        <v>146.83333333333331</v>
      </c>
      <c r="H199" s="280">
        <v>158.43333333333328</v>
      </c>
      <c r="I199" s="280">
        <v>160.66666666666663</v>
      </c>
      <c r="J199" s="280">
        <v>164.23333333333326</v>
      </c>
      <c r="K199" s="278">
        <v>157.1</v>
      </c>
      <c r="L199" s="278">
        <v>151.30000000000001</v>
      </c>
      <c r="M199" s="278">
        <v>3.1445099999999999</v>
      </c>
    </row>
    <row r="200" spans="1:13">
      <c r="A200" s="269">
        <v>190</v>
      </c>
      <c r="B200" s="278" t="s">
        <v>396</v>
      </c>
      <c r="C200" s="279">
        <v>289.55</v>
      </c>
      <c r="D200" s="280">
        <v>286.83333333333331</v>
      </c>
      <c r="E200" s="280">
        <v>279.86666666666662</v>
      </c>
      <c r="F200" s="280">
        <v>270.18333333333328</v>
      </c>
      <c r="G200" s="280">
        <v>263.21666666666658</v>
      </c>
      <c r="H200" s="280">
        <v>296.51666666666665</v>
      </c>
      <c r="I200" s="280">
        <v>303.48333333333335</v>
      </c>
      <c r="J200" s="280">
        <v>313.16666666666669</v>
      </c>
      <c r="K200" s="278">
        <v>293.8</v>
      </c>
      <c r="L200" s="278">
        <v>277.14999999999998</v>
      </c>
      <c r="M200" s="278">
        <v>0.66008</v>
      </c>
    </row>
    <row r="201" spans="1:13">
      <c r="A201" s="269">
        <v>191</v>
      </c>
      <c r="B201" s="278" t="s">
        <v>112</v>
      </c>
      <c r="C201" s="279">
        <v>1887.65</v>
      </c>
      <c r="D201" s="280">
        <v>1863.1833333333334</v>
      </c>
      <c r="E201" s="280">
        <v>1821.3666666666668</v>
      </c>
      <c r="F201" s="280">
        <v>1755.0833333333335</v>
      </c>
      <c r="G201" s="280">
        <v>1713.2666666666669</v>
      </c>
      <c r="H201" s="280">
        <v>1929.4666666666667</v>
      </c>
      <c r="I201" s="280">
        <v>1971.2833333333333</v>
      </c>
      <c r="J201" s="280">
        <v>2037.5666666666666</v>
      </c>
      <c r="K201" s="278">
        <v>1905</v>
      </c>
      <c r="L201" s="278">
        <v>1796.9</v>
      </c>
      <c r="M201" s="278">
        <v>27.373809999999999</v>
      </c>
    </row>
    <row r="202" spans="1:13">
      <c r="A202" s="269">
        <v>192</v>
      </c>
      <c r="B202" s="278" t="s">
        <v>113</v>
      </c>
      <c r="C202" s="279">
        <v>263.64999999999998</v>
      </c>
      <c r="D202" s="280">
        <v>264.56666666666666</v>
      </c>
      <c r="E202" s="280">
        <v>258.13333333333333</v>
      </c>
      <c r="F202" s="280">
        <v>252.61666666666667</v>
      </c>
      <c r="G202" s="280">
        <v>246.18333333333334</v>
      </c>
      <c r="H202" s="280">
        <v>270.08333333333331</v>
      </c>
      <c r="I202" s="280">
        <v>276.51666666666659</v>
      </c>
      <c r="J202" s="280">
        <v>282.0333333333333</v>
      </c>
      <c r="K202" s="278">
        <v>271</v>
      </c>
      <c r="L202" s="278">
        <v>259.05</v>
      </c>
      <c r="M202" s="278">
        <v>0.82162000000000002</v>
      </c>
    </row>
    <row r="203" spans="1:13">
      <c r="A203" s="269">
        <v>193</v>
      </c>
      <c r="B203" s="278" t="s">
        <v>397</v>
      </c>
      <c r="C203" s="279">
        <v>11.2</v>
      </c>
      <c r="D203" s="280">
        <v>10.866666666666665</v>
      </c>
      <c r="E203" s="280">
        <v>10.533333333333331</v>
      </c>
      <c r="F203" s="280">
        <v>9.8666666666666654</v>
      </c>
      <c r="G203" s="280">
        <v>9.5333333333333314</v>
      </c>
      <c r="H203" s="280">
        <v>11.533333333333331</v>
      </c>
      <c r="I203" s="280">
        <v>11.866666666666664</v>
      </c>
      <c r="J203" s="280">
        <v>12.533333333333331</v>
      </c>
      <c r="K203" s="278">
        <v>11.2</v>
      </c>
      <c r="L203" s="278">
        <v>10.199999999999999</v>
      </c>
      <c r="M203" s="278">
        <v>11.51407</v>
      </c>
    </row>
    <row r="204" spans="1:13">
      <c r="A204" s="269">
        <v>194</v>
      </c>
      <c r="B204" s="278" t="s">
        <v>399</v>
      </c>
      <c r="C204" s="279">
        <v>58.25</v>
      </c>
      <c r="D204" s="280">
        <v>57.833333333333336</v>
      </c>
      <c r="E204" s="280">
        <v>56.916666666666671</v>
      </c>
      <c r="F204" s="280">
        <v>55.583333333333336</v>
      </c>
      <c r="G204" s="280">
        <v>54.666666666666671</v>
      </c>
      <c r="H204" s="280">
        <v>59.166666666666671</v>
      </c>
      <c r="I204" s="280">
        <v>60.083333333333343</v>
      </c>
      <c r="J204" s="280">
        <v>61.416666666666671</v>
      </c>
      <c r="K204" s="278">
        <v>58.75</v>
      </c>
      <c r="L204" s="278">
        <v>56.5</v>
      </c>
      <c r="M204" s="278">
        <v>0.29052</v>
      </c>
    </row>
    <row r="205" spans="1:13">
      <c r="A205" s="269">
        <v>195</v>
      </c>
      <c r="B205" s="278" t="s">
        <v>115</v>
      </c>
      <c r="C205" s="279">
        <v>108.3</v>
      </c>
      <c r="D205" s="280">
        <v>106.60000000000001</v>
      </c>
      <c r="E205" s="280">
        <v>104.45000000000002</v>
      </c>
      <c r="F205" s="280">
        <v>100.60000000000001</v>
      </c>
      <c r="G205" s="280">
        <v>98.450000000000017</v>
      </c>
      <c r="H205" s="280">
        <v>110.45000000000002</v>
      </c>
      <c r="I205" s="280">
        <v>112.60000000000002</v>
      </c>
      <c r="J205" s="280">
        <v>116.45000000000002</v>
      </c>
      <c r="K205" s="278">
        <v>108.75</v>
      </c>
      <c r="L205" s="278">
        <v>102.75</v>
      </c>
      <c r="M205" s="278">
        <v>144.20044999999999</v>
      </c>
    </row>
    <row r="206" spans="1:13">
      <c r="A206" s="269">
        <v>196</v>
      </c>
      <c r="B206" s="278" t="s">
        <v>401</v>
      </c>
      <c r="C206" s="279">
        <v>25.5</v>
      </c>
      <c r="D206" s="280">
        <v>25.433333333333334</v>
      </c>
      <c r="E206" s="280">
        <v>24.766666666666666</v>
      </c>
      <c r="F206" s="280">
        <v>24.033333333333331</v>
      </c>
      <c r="G206" s="280">
        <v>23.366666666666664</v>
      </c>
      <c r="H206" s="280">
        <v>26.166666666666668</v>
      </c>
      <c r="I206" s="280">
        <v>26.833333333333332</v>
      </c>
      <c r="J206" s="280">
        <v>27.56666666666667</v>
      </c>
      <c r="K206" s="278">
        <v>26.1</v>
      </c>
      <c r="L206" s="278">
        <v>24.7</v>
      </c>
      <c r="M206" s="278">
        <v>4.6207700000000003</v>
      </c>
    </row>
    <row r="207" spans="1:13">
      <c r="A207" s="269">
        <v>197</v>
      </c>
      <c r="B207" s="278" t="s">
        <v>116</v>
      </c>
      <c r="C207" s="279">
        <v>212.7</v>
      </c>
      <c r="D207" s="280">
        <v>212.21666666666667</v>
      </c>
      <c r="E207" s="280">
        <v>206.93333333333334</v>
      </c>
      <c r="F207" s="280">
        <v>201.16666666666666</v>
      </c>
      <c r="G207" s="280">
        <v>195.88333333333333</v>
      </c>
      <c r="H207" s="280">
        <v>217.98333333333335</v>
      </c>
      <c r="I207" s="280">
        <v>223.26666666666671</v>
      </c>
      <c r="J207" s="280">
        <v>229.03333333333336</v>
      </c>
      <c r="K207" s="278">
        <v>217.5</v>
      </c>
      <c r="L207" s="278">
        <v>206.45</v>
      </c>
      <c r="M207" s="278">
        <v>48.067480000000003</v>
      </c>
    </row>
    <row r="208" spans="1:13">
      <c r="A208" s="269">
        <v>198</v>
      </c>
      <c r="B208" s="278" t="s">
        <v>117</v>
      </c>
      <c r="C208" s="279">
        <v>2386.15</v>
      </c>
      <c r="D208" s="280">
        <v>2353.9166666666665</v>
      </c>
      <c r="E208" s="280">
        <v>2307.8833333333332</v>
      </c>
      <c r="F208" s="280">
        <v>2229.6166666666668</v>
      </c>
      <c r="G208" s="280">
        <v>2183.5833333333335</v>
      </c>
      <c r="H208" s="280">
        <v>2432.1833333333329</v>
      </c>
      <c r="I208" s="280">
        <v>2478.2166666666667</v>
      </c>
      <c r="J208" s="280">
        <v>2556.4833333333327</v>
      </c>
      <c r="K208" s="278">
        <v>2399.9499999999998</v>
      </c>
      <c r="L208" s="278">
        <v>2275.65</v>
      </c>
      <c r="M208" s="278">
        <v>28.378350000000001</v>
      </c>
    </row>
    <row r="209" spans="1:13">
      <c r="A209" s="269">
        <v>199</v>
      </c>
      <c r="B209" s="278" t="s">
        <v>255</v>
      </c>
      <c r="C209" s="279">
        <v>166.7</v>
      </c>
      <c r="D209" s="280">
        <v>167.21666666666667</v>
      </c>
      <c r="E209" s="280">
        <v>164.53333333333333</v>
      </c>
      <c r="F209" s="280">
        <v>162.36666666666667</v>
      </c>
      <c r="G209" s="280">
        <v>159.68333333333334</v>
      </c>
      <c r="H209" s="280">
        <v>169.38333333333333</v>
      </c>
      <c r="I209" s="280">
        <v>172.06666666666666</v>
      </c>
      <c r="J209" s="280">
        <v>174.23333333333332</v>
      </c>
      <c r="K209" s="278">
        <v>169.9</v>
      </c>
      <c r="L209" s="278">
        <v>165.05</v>
      </c>
      <c r="M209" s="278">
        <v>2.34022</v>
      </c>
    </row>
    <row r="210" spans="1:13">
      <c r="A210" s="269">
        <v>200</v>
      </c>
      <c r="B210" s="278" t="s">
        <v>402</v>
      </c>
      <c r="C210" s="279">
        <v>27959.65</v>
      </c>
      <c r="D210" s="280">
        <v>28182.883333333331</v>
      </c>
      <c r="E210" s="280">
        <v>27376.766666666663</v>
      </c>
      <c r="F210" s="280">
        <v>26793.883333333331</v>
      </c>
      <c r="G210" s="280">
        <v>25987.766666666663</v>
      </c>
      <c r="H210" s="280">
        <v>28765.766666666663</v>
      </c>
      <c r="I210" s="280">
        <v>29571.883333333331</v>
      </c>
      <c r="J210" s="280">
        <v>30154.766666666663</v>
      </c>
      <c r="K210" s="278">
        <v>28989</v>
      </c>
      <c r="L210" s="278">
        <v>27600</v>
      </c>
      <c r="M210" s="278">
        <v>4.1840000000000002E-2</v>
      </c>
    </row>
    <row r="211" spans="1:13">
      <c r="A211" s="269">
        <v>201</v>
      </c>
      <c r="B211" s="278" t="s">
        <v>398</v>
      </c>
      <c r="C211" s="279">
        <v>47.55</v>
      </c>
      <c r="D211" s="280">
        <v>47.25</v>
      </c>
      <c r="E211" s="280">
        <v>46.5</v>
      </c>
      <c r="F211" s="280">
        <v>45.45</v>
      </c>
      <c r="G211" s="280">
        <v>44.7</v>
      </c>
      <c r="H211" s="280">
        <v>48.3</v>
      </c>
      <c r="I211" s="280">
        <v>49.05</v>
      </c>
      <c r="J211" s="280">
        <v>50.099999999999994</v>
      </c>
      <c r="K211" s="278">
        <v>48</v>
      </c>
      <c r="L211" s="278">
        <v>46.2</v>
      </c>
      <c r="M211" s="278">
        <v>4.1841499999999998</v>
      </c>
    </row>
    <row r="212" spans="1:13">
      <c r="A212" s="269">
        <v>202</v>
      </c>
      <c r="B212" s="278" t="s">
        <v>256</v>
      </c>
      <c r="C212" s="279">
        <v>21.95</v>
      </c>
      <c r="D212" s="280">
        <v>22.166666666666668</v>
      </c>
      <c r="E212" s="280">
        <v>21.583333333333336</v>
      </c>
      <c r="F212" s="280">
        <v>21.216666666666669</v>
      </c>
      <c r="G212" s="280">
        <v>20.633333333333336</v>
      </c>
      <c r="H212" s="280">
        <v>22.533333333333335</v>
      </c>
      <c r="I212" s="280">
        <v>23.116666666666671</v>
      </c>
      <c r="J212" s="280">
        <v>23.483333333333334</v>
      </c>
      <c r="K212" s="278">
        <v>22.75</v>
      </c>
      <c r="L212" s="278">
        <v>21.8</v>
      </c>
      <c r="M212" s="278">
        <v>12.343170000000001</v>
      </c>
    </row>
    <row r="213" spans="1:13">
      <c r="A213" s="269">
        <v>203</v>
      </c>
      <c r="B213" s="278" t="s">
        <v>416</v>
      </c>
      <c r="C213" s="279">
        <v>58.9</v>
      </c>
      <c r="D213" s="280">
        <v>58.050000000000004</v>
      </c>
      <c r="E213" s="280">
        <v>57.20000000000001</v>
      </c>
      <c r="F213" s="280">
        <v>55.500000000000007</v>
      </c>
      <c r="G213" s="280">
        <v>54.650000000000013</v>
      </c>
      <c r="H213" s="280">
        <v>59.750000000000007</v>
      </c>
      <c r="I213" s="280">
        <v>60.6</v>
      </c>
      <c r="J213" s="280">
        <v>62.300000000000004</v>
      </c>
      <c r="K213" s="278">
        <v>58.9</v>
      </c>
      <c r="L213" s="278">
        <v>56.35</v>
      </c>
      <c r="M213" s="278">
        <v>14.63932</v>
      </c>
    </row>
    <row r="214" spans="1:13">
      <c r="A214" s="269">
        <v>204</v>
      </c>
      <c r="B214" s="278" t="s">
        <v>118</v>
      </c>
      <c r="C214" s="279">
        <v>115.55</v>
      </c>
      <c r="D214" s="280">
        <v>113.68333333333334</v>
      </c>
      <c r="E214" s="280">
        <v>109.86666666666667</v>
      </c>
      <c r="F214" s="280">
        <v>104.18333333333334</v>
      </c>
      <c r="G214" s="280">
        <v>100.36666666666667</v>
      </c>
      <c r="H214" s="280">
        <v>119.36666666666667</v>
      </c>
      <c r="I214" s="280">
        <v>123.18333333333334</v>
      </c>
      <c r="J214" s="280">
        <v>128.86666666666667</v>
      </c>
      <c r="K214" s="278">
        <v>117.5</v>
      </c>
      <c r="L214" s="278">
        <v>108</v>
      </c>
      <c r="M214" s="278">
        <v>350.37241999999998</v>
      </c>
    </row>
    <row r="215" spans="1:13">
      <c r="A215" s="269">
        <v>205</v>
      </c>
      <c r="B215" s="278" t="s">
        <v>415</v>
      </c>
      <c r="C215" s="279">
        <v>48.05</v>
      </c>
      <c r="D215" s="280">
        <v>47.466666666666669</v>
      </c>
      <c r="E215" s="280">
        <v>45.433333333333337</v>
      </c>
      <c r="F215" s="280">
        <v>42.81666666666667</v>
      </c>
      <c r="G215" s="280">
        <v>40.783333333333339</v>
      </c>
      <c r="H215" s="280">
        <v>50.083333333333336</v>
      </c>
      <c r="I215" s="280">
        <v>52.116666666666667</v>
      </c>
      <c r="J215" s="280">
        <v>54.733333333333334</v>
      </c>
      <c r="K215" s="278">
        <v>49.5</v>
      </c>
      <c r="L215" s="278">
        <v>44.85</v>
      </c>
      <c r="M215" s="278">
        <v>3.1027</v>
      </c>
    </row>
    <row r="216" spans="1:13">
      <c r="A216" s="269">
        <v>206</v>
      </c>
      <c r="B216" s="278" t="s">
        <v>259</v>
      </c>
      <c r="C216" s="279">
        <v>102.15</v>
      </c>
      <c r="D216" s="280">
        <v>102.01666666666667</v>
      </c>
      <c r="E216" s="280">
        <v>98.533333333333331</v>
      </c>
      <c r="F216" s="280">
        <v>94.916666666666671</v>
      </c>
      <c r="G216" s="280">
        <v>91.433333333333337</v>
      </c>
      <c r="H216" s="280">
        <v>105.63333333333333</v>
      </c>
      <c r="I216" s="280">
        <v>109.11666666666665</v>
      </c>
      <c r="J216" s="280">
        <v>112.73333333333332</v>
      </c>
      <c r="K216" s="278">
        <v>105.5</v>
      </c>
      <c r="L216" s="278">
        <v>98.4</v>
      </c>
      <c r="M216" s="278">
        <v>5.9550900000000002</v>
      </c>
    </row>
    <row r="217" spans="1:13">
      <c r="A217" s="269">
        <v>207</v>
      </c>
      <c r="B217" s="278" t="s">
        <v>119</v>
      </c>
      <c r="C217" s="279">
        <v>335.95</v>
      </c>
      <c r="D217" s="280">
        <v>332.33333333333331</v>
      </c>
      <c r="E217" s="280">
        <v>326.66666666666663</v>
      </c>
      <c r="F217" s="280">
        <v>317.38333333333333</v>
      </c>
      <c r="G217" s="280">
        <v>311.71666666666664</v>
      </c>
      <c r="H217" s="280">
        <v>341.61666666666662</v>
      </c>
      <c r="I217" s="280">
        <v>347.28333333333325</v>
      </c>
      <c r="J217" s="280">
        <v>356.56666666666661</v>
      </c>
      <c r="K217" s="278">
        <v>338</v>
      </c>
      <c r="L217" s="278">
        <v>323.05</v>
      </c>
      <c r="M217" s="278">
        <v>491.15661</v>
      </c>
    </row>
    <row r="218" spans="1:13">
      <c r="A218" s="269">
        <v>208</v>
      </c>
      <c r="B218" s="278" t="s">
        <v>257</v>
      </c>
      <c r="C218" s="279">
        <v>1139.4000000000001</v>
      </c>
      <c r="D218" s="280">
        <v>1141.8166666666666</v>
      </c>
      <c r="E218" s="280">
        <v>1123.5833333333333</v>
      </c>
      <c r="F218" s="280">
        <v>1107.7666666666667</v>
      </c>
      <c r="G218" s="280">
        <v>1089.5333333333333</v>
      </c>
      <c r="H218" s="280">
        <v>1157.6333333333332</v>
      </c>
      <c r="I218" s="280">
        <v>1175.8666666666668</v>
      </c>
      <c r="J218" s="280">
        <v>1191.6833333333332</v>
      </c>
      <c r="K218" s="278">
        <v>1160.05</v>
      </c>
      <c r="L218" s="278">
        <v>1126</v>
      </c>
      <c r="M218" s="278">
        <v>3.4831300000000001</v>
      </c>
    </row>
    <row r="219" spans="1:13">
      <c r="A219" s="269">
        <v>209</v>
      </c>
      <c r="B219" s="278" t="s">
        <v>120</v>
      </c>
      <c r="C219" s="279">
        <v>369.35</v>
      </c>
      <c r="D219" s="280">
        <v>365.84999999999997</v>
      </c>
      <c r="E219" s="280">
        <v>359.69999999999993</v>
      </c>
      <c r="F219" s="280">
        <v>350.04999999999995</v>
      </c>
      <c r="G219" s="280">
        <v>343.89999999999992</v>
      </c>
      <c r="H219" s="280">
        <v>375.49999999999994</v>
      </c>
      <c r="I219" s="280">
        <v>381.64999999999992</v>
      </c>
      <c r="J219" s="280">
        <v>391.29999999999995</v>
      </c>
      <c r="K219" s="278">
        <v>372</v>
      </c>
      <c r="L219" s="278">
        <v>356.2</v>
      </c>
      <c r="M219" s="278">
        <v>25.811679999999999</v>
      </c>
    </row>
    <row r="220" spans="1:13">
      <c r="A220" s="269">
        <v>210</v>
      </c>
      <c r="B220" s="278" t="s">
        <v>404</v>
      </c>
      <c r="C220" s="279">
        <v>2197.75</v>
      </c>
      <c r="D220" s="280">
        <v>2173.9333333333334</v>
      </c>
      <c r="E220" s="280">
        <v>2145.8166666666666</v>
      </c>
      <c r="F220" s="280">
        <v>2093.8833333333332</v>
      </c>
      <c r="G220" s="280">
        <v>2065.7666666666664</v>
      </c>
      <c r="H220" s="280">
        <v>2225.8666666666668</v>
      </c>
      <c r="I220" s="280">
        <v>2253.9833333333336</v>
      </c>
      <c r="J220" s="280">
        <v>2305.916666666667</v>
      </c>
      <c r="K220" s="278">
        <v>2202.0500000000002</v>
      </c>
      <c r="L220" s="278">
        <v>2122</v>
      </c>
      <c r="M220" s="278">
        <v>8.5400000000000007E-3</v>
      </c>
    </row>
    <row r="221" spans="1:13">
      <c r="A221" s="269">
        <v>211</v>
      </c>
      <c r="B221" s="278" t="s">
        <v>258</v>
      </c>
      <c r="C221" s="279">
        <v>21.35</v>
      </c>
      <c r="D221" s="280">
        <v>21.3</v>
      </c>
      <c r="E221" s="280">
        <v>20.900000000000002</v>
      </c>
      <c r="F221" s="280">
        <v>20.450000000000003</v>
      </c>
      <c r="G221" s="280">
        <v>20.050000000000004</v>
      </c>
      <c r="H221" s="280">
        <v>21.75</v>
      </c>
      <c r="I221" s="280">
        <v>22.15</v>
      </c>
      <c r="J221" s="280">
        <v>22.599999999999998</v>
      </c>
      <c r="K221" s="278">
        <v>21.7</v>
      </c>
      <c r="L221" s="278">
        <v>20.85</v>
      </c>
      <c r="M221" s="278">
        <v>12.43951</v>
      </c>
    </row>
    <row r="222" spans="1:13">
      <c r="A222" s="269">
        <v>212</v>
      </c>
      <c r="B222" s="278" t="s">
        <v>121</v>
      </c>
      <c r="C222" s="279">
        <v>3.95</v>
      </c>
      <c r="D222" s="280">
        <v>3.9</v>
      </c>
      <c r="E222" s="280">
        <v>3.75</v>
      </c>
      <c r="F222" s="280">
        <v>3.5500000000000003</v>
      </c>
      <c r="G222" s="280">
        <v>3.4000000000000004</v>
      </c>
      <c r="H222" s="280">
        <v>4.0999999999999996</v>
      </c>
      <c r="I222" s="280">
        <v>4.2499999999999991</v>
      </c>
      <c r="J222" s="280">
        <v>4.4499999999999993</v>
      </c>
      <c r="K222" s="278">
        <v>4.05</v>
      </c>
      <c r="L222" s="278">
        <v>3.7</v>
      </c>
      <c r="M222" s="278">
        <v>4378.0847100000001</v>
      </c>
    </row>
    <row r="223" spans="1:13">
      <c r="A223" s="269">
        <v>213</v>
      </c>
      <c r="B223" s="278" t="s">
        <v>405</v>
      </c>
      <c r="C223" s="279">
        <v>15.85</v>
      </c>
      <c r="D223" s="280">
        <v>16.150000000000002</v>
      </c>
      <c r="E223" s="280">
        <v>15.550000000000004</v>
      </c>
      <c r="F223" s="280">
        <v>15.250000000000002</v>
      </c>
      <c r="G223" s="280">
        <v>14.650000000000004</v>
      </c>
      <c r="H223" s="280">
        <v>16.450000000000003</v>
      </c>
      <c r="I223" s="280">
        <v>17.050000000000004</v>
      </c>
      <c r="J223" s="280">
        <v>17.350000000000005</v>
      </c>
      <c r="K223" s="278">
        <v>16.75</v>
      </c>
      <c r="L223" s="278">
        <v>15.85</v>
      </c>
      <c r="M223" s="278">
        <v>23.374120000000001</v>
      </c>
    </row>
    <row r="224" spans="1:13">
      <c r="A224" s="269">
        <v>214</v>
      </c>
      <c r="B224" s="278" t="s">
        <v>122</v>
      </c>
      <c r="C224" s="279">
        <v>23.95</v>
      </c>
      <c r="D224" s="280">
        <v>23.7</v>
      </c>
      <c r="E224" s="280">
        <v>23.049999999999997</v>
      </c>
      <c r="F224" s="280">
        <v>22.15</v>
      </c>
      <c r="G224" s="280">
        <v>21.499999999999996</v>
      </c>
      <c r="H224" s="280">
        <v>24.599999999999998</v>
      </c>
      <c r="I224" s="280">
        <v>25.249999999999996</v>
      </c>
      <c r="J224" s="280">
        <v>26.15</v>
      </c>
      <c r="K224" s="278">
        <v>24.35</v>
      </c>
      <c r="L224" s="278">
        <v>22.8</v>
      </c>
      <c r="M224" s="278">
        <v>233.66864000000001</v>
      </c>
    </row>
    <row r="225" spans="1:13">
      <c r="A225" s="269">
        <v>215</v>
      </c>
      <c r="B225" s="278" t="s">
        <v>417</v>
      </c>
      <c r="C225" s="279">
        <v>156.1</v>
      </c>
      <c r="D225" s="280">
        <v>155.58333333333334</v>
      </c>
      <c r="E225" s="280">
        <v>151.51666666666668</v>
      </c>
      <c r="F225" s="280">
        <v>146.93333333333334</v>
      </c>
      <c r="G225" s="280">
        <v>142.86666666666667</v>
      </c>
      <c r="H225" s="280">
        <v>160.16666666666669</v>
      </c>
      <c r="I225" s="280">
        <v>164.23333333333335</v>
      </c>
      <c r="J225" s="280">
        <v>168.81666666666669</v>
      </c>
      <c r="K225" s="278">
        <v>159.65</v>
      </c>
      <c r="L225" s="278">
        <v>151</v>
      </c>
      <c r="M225" s="278">
        <v>2.8783400000000001</v>
      </c>
    </row>
    <row r="226" spans="1:13">
      <c r="A226" s="269">
        <v>216</v>
      </c>
      <c r="B226" s="278" t="s">
        <v>406</v>
      </c>
      <c r="C226" s="279">
        <v>438.55</v>
      </c>
      <c r="D226" s="280">
        <v>454.75</v>
      </c>
      <c r="E226" s="280">
        <v>419.8</v>
      </c>
      <c r="F226" s="280">
        <v>401.05</v>
      </c>
      <c r="G226" s="280">
        <v>366.1</v>
      </c>
      <c r="H226" s="280">
        <v>473.5</v>
      </c>
      <c r="I226" s="280">
        <v>508.45000000000005</v>
      </c>
      <c r="J226" s="280">
        <v>527.20000000000005</v>
      </c>
      <c r="K226" s="278">
        <v>489.7</v>
      </c>
      <c r="L226" s="278">
        <v>436</v>
      </c>
      <c r="M226" s="278">
        <v>2.0399699999999998</v>
      </c>
    </row>
    <row r="227" spans="1:13">
      <c r="A227" s="269">
        <v>217</v>
      </c>
      <c r="B227" s="278" t="s">
        <v>407</v>
      </c>
      <c r="C227" s="279">
        <v>4.1500000000000004</v>
      </c>
      <c r="D227" s="280">
        <v>4.1166666666666671</v>
      </c>
      <c r="E227" s="280">
        <v>4.0333333333333341</v>
      </c>
      <c r="F227" s="280">
        <v>3.916666666666667</v>
      </c>
      <c r="G227" s="280">
        <v>3.8333333333333339</v>
      </c>
      <c r="H227" s="280">
        <v>4.2333333333333343</v>
      </c>
      <c r="I227" s="280">
        <v>4.3166666666666664</v>
      </c>
      <c r="J227" s="280">
        <v>4.4333333333333345</v>
      </c>
      <c r="K227" s="278">
        <v>4.2</v>
      </c>
      <c r="L227" s="278">
        <v>4</v>
      </c>
      <c r="M227" s="278">
        <v>19.21923</v>
      </c>
    </row>
    <row r="228" spans="1:13">
      <c r="A228" s="269">
        <v>218</v>
      </c>
      <c r="B228" s="278" t="s">
        <v>123</v>
      </c>
      <c r="C228" s="279">
        <v>446.65</v>
      </c>
      <c r="D228" s="280">
        <v>444.61666666666662</v>
      </c>
      <c r="E228" s="280">
        <v>437.38333333333321</v>
      </c>
      <c r="F228" s="280">
        <v>428.11666666666662</v>
      </c>
      <c r="G228" s="280">
        <v>420.88333333333321</v>
      </c>
      <c r="H228" s="280">
        <v>453.88333333333321</v>
      </c>
      <c r="I228" s="280">
        <v>461.11666666666667</v>
      </c>
      <c r="J228" s="280">
        <v>470.38333333333321</v>
      </c>
      <c r="K228" s="278">
        <v>451.85</v>
      </c>
      <c r="L228" s="278">
        <v>435.35</v>
      </c>
      <c r="M228" s="278">
        <v>35.200809999999997</v>
      </c>
    </row>
    <row r="229" spans="1:13">
      <c r="A229" s="269">
        <v>219</v>
      </c>
      <c r="B229" s="278" t="s">
        <v>408</v>
      </c>
      <c r="C229" s="279">
        <v>78.75</v>
      </c>
      <c r="D229" s="280">
        <v>79.600000000000009</v>
      </c>
      <c r="E229" s="280">
        <v>76.800000000000011</v>
      </c>
      <c r="F229" s="280">
        <v>74.850000000000009</v>
      </c>
      <c r="G229" s="280">
        <v>72.050000000000011</v>
      </c>
      <c r="H229" s="280">
        <v>81.550000000000011</v>
      </c>
      <c r="I229" s="280">
        <v>84.35</v>
      </c>
      <c r="J229" s="280">
        <v>86.300000000000011</v>
      </c>
      <c r="K229" s="278">
        <v>82.4</v>
      </c>
      <c r="L229" s="278">
        <v>77.650000000000006</v>
      </c>
      <c r="M229" s="278">
        <v>1.15639</v>
      </c>
    </row>
    <row r="230" spans="1:13">
      <c r="A230" s="269">
        <v>220</v>
      </c>
      <c r="B230" s="278" t="s">
        <v>261</v>
      </c>
      <c r="C230" s="279">
        <v>77.7</v>
      </c>
      <c r="D230" s="280">
        <v>79.466666666666669</v>
      </c>
      <c r="E230" s="280">
        <v>74.983333333333334</v>
      </c>
      <c r="F230" s="280">
        <v>72.266666666666666</v>
      </c>
      <c r="G230" s="280">
        <v>67.783333333333331</v>
      </c>
      <c r="H230" s="280">
        <v>82.183333333333337</v>
      </c>
      <c r="I230" s="280">
        <v>86.666666666666686</v>
      </c>
      <c r="J230" s="280">
        <v>89.38333333333334</v>
      </c>
      <c r="K230" s="278">
        <v>83.95</v>
      </c>
      <c r="L230" s="278">
        <v>76.75</v>
      </c>
      <c r="M230" s="278">
        <v>79.013919999999999</v>
      </c>
    </row>
    <row r="231" spans="1:13">
      <c r="A231" s="269">
        <v>221</v>
      </c>
      <c r="B231" s="278" t="s">
        <v>413</v>
      </c>
      <c r="C231" s="279">
        <v>103.25</v>
      </c>
      <c r="D231" s="280">
        <v>102.83333333333333</v>
      </c>
      <c r="E231" s="280">
        <v>101.06666666666666</v>
      </c>
      <c r="F231" s="280">
        <v>98.88333333333334</v>
      </c>
      <c r="G231" s="280">
        <v>97.116666666666674</v>
      </c>
      <c r="H231" s="280">
        <v>105.01666666666665</v>
      </c>
      <c r="I231" s="280">
        <v>106.78333333333333</v>
      </c>
      <c r="J231" s="280">
        <v>108.96666666666664</v>
      </c>
      <c r="K231" s="278">
        <v>104.6</v>
      </c>
      <c r="L231" s="278">
        <v>100.65</v>
      </c>
      <c r="M231" s="278">
        <v>11.0044</v>
      </c>
    </row>
    <row r="232" spans="1:13">
      <c r="A232" s="269">
        <v>222</v>
      </c>
      <c r="B232" s="278" t="s">
        <v>1617</v>
      </c>
      <c r="C232" s="279">
        <v>2270.4499999999998</v>
      </c>
      <c r="D232" s="280">
        <v>2252.8166666666666</v>
      </c>
      <c r="E232" s="280">
        <v>2186.6333333333332</v>
      </c>
      <c r="F232" s="280">
        <v>2102.8166666666666</v>
      </c>
      <c r="G232" s="280">
        <v>2036.6333333333332</v>
      </c>
      <c r="H232" s="280">
        <v>2336.6333333333332</v>
      </c>
      <c r="I232" s="280">
        <v>2402.8166666666666</v>
      </c>
      <c r="J232" s="280">
        <v>2486.6333333333332</v>
      </c>
      <c r="K232" s="278">
        <v>2319</v>
      </c>
      <c r="L232" s="278">
        <v>2169</v>
      </c>
      <c r="M232" s="278">
        <v>0.34837000000000001</v>
      </c>
    </row>
    <row r="233" spans="1:13">
      <c r="A233" s="269">
        <v>223</v>
      </c>
      <c r="B233" s="278" t="s">
        <v>260</v>
      </c>
      <c r="C233" s="279">
        <v>48.95</v>
      </c>
      <c r="D233" s="280">
        <v>49.283333333333331</v>
      </c>
      <c r="E233" s="280">
        <v>47.666666666666664</v>
      </c>
      <c r="F233" s="280">
        <v>46.383333333333333</v>
      </c>
      <c r="G233" s="280">
        <v>44.766666666666666</v>
      </c>
      <c r="H233" s="280">
        <v>50.566666666666663</v>
      </c>
      <c r="I233" s="280">
        <v>52.183333333333337</v>
      </c>
      <c r="J233" s="280">
        <v>53.466666666666661</v>
      </c>
      <c r="K233" s="278">
        <v>50.9</v>
      </c>
      <c r="L233" s="278">
        <v>48</v>
      </c>
      <c r="M233" s="278">
        <v>27.1677</v>
      </c>
    </row>
    <row r="234" spans="1:13">
      <c r="A234" s="269">
        <v>224</v>
      </c>
      <c r="B234" s="278" t="s">
        <v>124</v>
      </c>
      <c r="C234" s="279">
        <v>959.7</v>
      </c>
      <c r="D234" s="280">
        <v>974.35</v>
      </c>
      <c r="E234" s="280">
        <v>938.7</v>
      </c>
      <c r="F234" s="280">
        <v>917.7</v>
      </c>
      <c r="G234" s="280">
        <v>882.05000000000007</v>
      </c>
      <c r="H234" s="280">
        <v>995.35</v>
      </c>
      <c r="I234" s="280">
        <v>1031</v>
      </c>
      <c r="J234" s="280">
        <v>1052</v>
      </c>
      <c r="K234" s="278">
        <v>1010</v>
      </c>
      <c r="L234" s="278">
        <v>953.35</v>
      </c>
      <c r="M234" s="278">
        <v>24.25067</v>
      </c>
    </row>
    <row r="235" spans="1:13">
      <c r="A235" s="269">
        <v>225</v>
      </c>
      <c r="B235" s="278" t="s">
        <v>419</v>
      </c>
      <c r="C235" s="279">
        <v>268.25</v>
      </c>
      <c r="D235" s="280">
        <v>267.58333333333331</v>
      </c>
      <c r="E235" s="280">
        <v>264.66666666666663</v>
      </c>
      <c r="F235" s="280">
        <v>261.08333333333331</v>
      </c>
      <c r="G235" s="280">
        <v>258.16666666666663</v>
      </c>
      <c r="H235" s="280">
        <v>271.16666666666663</v>
      </c>
      <c r="I235" s="280">
        <v>274.08333333333326</v>
      </c>
      <c r="J235" s="280">
        <v>277.66666666666663</v>
      </c>
      <c r="K235" s="278">
        <v>270.5</v>
      </c>
      <c r="L235" s="278">
        <v>264</v>
      </c>
      <c r="M235" s="278">
        <v>2.0501900000000002</v>
      </c>
    </row>
    <row r="236" spans="1:13">
      <c r="A236" s="269">
        <v>226</v>
      </c>
      <c r="B236" s="278" t="s">
        <v>125</v>
      </c>
      <c r="C236" s="279">
        <v>415.9</v>
      </c>
      <c r="D236" s="280">
        <v>407</v>
      </c>
      <c r="E236" s="280">
        <v>393.5</v>
      </c>
      <c r="F236" s="280">
        <v>371.1</v>
      </c>
      <c r="G236" s="280">
        <v>357.6</v>
      </c>
      <c r="H236" s="280">
        <v>429.4</v>
      </c>
      <c r="I236" s="280">
        <v>442.9</v>
      </c>
      <c r="J236" s="280">
        <v>465.29999999999995</v>
      </c>
      <c r="K236" s="278">
        <v>420.5</v>
      </c>
      <c r="L236" s="278">
        <v>384.6</v>
      </c>
      <c r="M236" s="278">
        <v>289.08724000000001</v>
      </c>
    </row>
    <row r="237" spans="1:13">
      <c r="A237" s="269">
        <v>227</v>
      </c>
      <c r="B237" s="278" t="s">
        <v>420</v>
      </c>
      <c r="C237" s="279">
        <v>37.15</v>
      </c>
      <c r="D237" s="280">
        <v>36.449999999999996</v>
      </c>
      <c r="E237" s="280">
        <v>35.349999999999994</v>
      </c>
      <c r="F237" s="280">
        <v>33.549999999999997</v>
      </c>
      <c r="G237" s="280">
        <v>32.449999999999996</v>
      </c>
      <c r="H237" s="280">
        <v>38.249999999999993</v>
      </c>
      <c r="I237" s="280">
        <v>39.35</v>
      </c>
      <c r="J237" s="280">
        <v>41.149999999999991</v>
      </c>
      <c r="K237" s="278">
        <v>37.549999999999997</v>
      </c>
      <c r="L237" s="278">
        <v>34.65</v>
      </c>
      <c r="M237" s="278">
        <v>38.062109999999997</v>
      </c>
    </row>
    <row r="238" spans="1:13">
      <c r="A238" s="269">
        <v>228</v>
      </c>
      <c r="B238" s="278" t="s">
        <v>126</v>
      </c>
      <c r="C238" s="279">
        <v>167.55</v>
      </c>
      <c r="D238" s="280">
        <v>166.65</v>
      </c>
      <c r="E238" s="280">
        <v>164.9</v>
      </c>
      <c r="F238" s="280">
        <v>162.25</v>
      </c>
      <c r="G238" s="280">
        <v>160.5</v>
      </c>
      <c r="H238" s="280">
        <v>169.3</v>
      </c>
      <c r="I238" s="280">
        <v>171.05</v>
      </c>
      <c r="J238" s="280">
        <v>173.70000000000002</v>
      </c>
      <c r="K238" s="278">
        <v>168.4</v>
      </c>
      <c r="L238" s="278">
        <v>164</v>
      </c>
      <c r="M238" s="278">
        <v>55.509129999999999</v>
      </c>
    </row>
    <row r="239" spans="1:13">
      <c r="A239" s="269">
        <v>229</v>
      </c>
      <c r="B239" s="278" t="s">
        <v>127</v>
      </c>
      <c r="C239" s="279">
        <v>641.85</v>
      </c>
      <c r="D239" s="280">
        <v>638.29999999999995</v>
      </c>
      <c r="E239" s="280">
        <v>631.59999999999991</v>
      </c>
      <c r="F239" s="280">
        <v>621.34999999999991</v>
      </c>
      <c r="G239" s="280">
        <v>614.64999999999986</v>
      </c>
      <c r="H239" s="280">
        <v>648.54999999999995</v>
      </c>
      <c r="I239" s="280">
        <v>655.25</v>
      </c>
      <c r="J239" s="280">
        <v>665.5</v>
      </c>
      <c r="K239" s="278">
        <v>645</v>
      </c>
      <c r="L239" s="278">
        <v>628.04999999999995</v>
      </c>
      <c r="M239" s="278">
        <v>82.671589999999995</v>
      </c>
    </row>
    <row r="240" spans="1:13">
      <c r="A240" s="269">
        <v>230</v>
      </c>
      <c r="B240" s="278" t="s">
        <v>421</v>
      </c>
      <c r="C240" s="279">
        <v>220.35</v>
      </c>
      <c r="D240" s="280">
        <v>219.44999999999996</v>
      </c>
      <c r="E240" s="280">
        <v>216.94999999999993</v>
      </c>
      <c r="F240" s="280">
        <v>213.54999999999998</v>
      </c>
      <c r="G240" s="280">
        <v>211.04999999999995</v>
      </c>
      <c r="H240" s="280">
        <v>222.84999999999991</v>
      </c>
      <c r="I240" s="280">
        <v>225.34999999999997</v>
      </c>
      <c r="J240" s="280">
        <v>228.74999999999989</v>
      </c>
      <c r="K240" s="278">
        <v>221.95</v>
      </c>
      <c r="L240" s="278">
        <v>216.05</v>
      </c>
      <c r="M240" s="278">
        <v>2.6953900000000002</v>
      </c>
    </row>
    <row r="241" spans="1:13">
      <c r="A241" s="269">
        <v>231</v>
      </c>
      <c r="B241" s="278" t="s">
        <v>422</v>
      </c>
      <c r="C241" s="279">
        <v>79.8</v>
      </c>
      <c r="D241" s="280">
        <v>80.866666666666674</v>
      </c>
      <c r="E241" s="280">
        <v>78.733333333333348</v>
      </c>
      <c r="F241" s="280">
        <v>77.666666666666671</v>
      </c>
      <c r="G241" s="280">
        <v>75.533333333333346</v>
      </c>
      <c r="H241" s="280">
        <v>81.933333333333351</v>
      </c>
      <c r="I241" s="280">
        <v>84.066666666666677</v>
      </c>
      <c r="J241" s="280">
        <v>85.133333333333354</v>
      </c>
      <c r="K241" s="278">
        <v>83</v>
      </c>
      <c r="L241" s="278">
        <v>79.8</v>
      </c>
      <c r="M241" s="278">
        <v>1.02695</v>
      </c>
    </row>
    <row r="242" spans="1:13">
      <c r="A242" s="269">
        <v>232</v>
      </c>
      <c r="B242" s="278" t="s">
        <v>418</v>
      </c>
      <c r="C242" s="279">
        <v>7.7</v>
      </c>
      <c r="D242" s="280">
        <v>7.7</v>
      </c>
      <c r="E242" s="280">
        <v>7.5</v>
      </c>
      <c r="F242" s="280">
        <v>7.3</v>
      </c>
      <c r="G242" s="280">
        <v>7.1</v>
      </c>
      <c r="H242" s="280">
        <v>7.9</v>
      </c>
      <c r="I242" s="280">
        <v>8.1000000000000014</v>
      </c>
      <c r="J242" s="280">
        <v>8.3000000000000007</v>
      </c>
      <c r="K242" s="278">
        <v>7.9</v>
      </c>
      <c r="L242" s="278">
        <v>7.5</v>
      </c>
      <c r="M242" s="278">
        <v>12.88747</v>
      </c>
    </row>
    <row r="243" spans="1:13">
      <c r="A243" s="269">
        <v>233</v>
      </c>
      <c r="B243" s="278" t="s">
        <v>128</v>
      </c>
      <c r="C243" s="279">
        <v>83</v>
      </c>
      <c r="D243" s="280">
        <v>81.966666666666669</v>
      </c>
      <c r="E243" s="280">
        <v>80.183333333333337</v>
      </c>
      <c r="F243" s="280">
        <v>77.366666666666674</v>
      </c>
      <c r="G243" s="280">
        <v>75.583333333333343</v>
      </c>
      <c r="H243" s="280">
        <v>84.783333333333331</v>
      </c>
      <c r="I243" s="280">
        <v>86.566666666666663</v>
      </c>
      <c r="J243" s="280">
        <v>89.383333333333326</v>
      </c>
      <c r="K243" s="278">
        <v>83.75</v>
      </c>
      <c r="L243" s="278">
        <v>79.150000000000006</v>
      </c>
      <c r="M243" s="278">
        <v>153.16399999999999</v>
      </c>
    </row>
    <row r="244" spans="1:13">
      <c r="A244" s="269">
        <v>234</v>
      </c>
      <c r="B244" s="278" t="s">
        <v>263</v>
      </c>
      <c r="C244" s="279">
        <v>1561.55</v>
      </c>
      <c r="D244" s="280">
        <v>1570.1166666666668</v>
      </c>
      <c r="E244" s="280">
        <v>1541.4333333333336</v>
      </c>
      <c r="F244" s="280">
        <v>1521.3166666666668</v>
      </c>
      <c r="G244" s="280">
        <v>1492.6333333333337</v>
      </c>
      <c r="H244" s="280">
        <v>1590.2333333333336</v>
      </c>
      <c r="I244" s="280">
        <v>1618.916666666667</v>
      </c>
      <c r="J244" s="280">
        <v>1639.0333333333335</v>
      </c>
      <c r="K244" s="278">
        <v>1598.8</v>
      </c>
      <c r="L244" s="278">
        <v>1550</v>
      </c>
      <c r="M244" s="278">
        <v>5.4375400000000003</v>
      </c>
    </row>
    <row r="245" spans="1:13">
      <c r="A245" s="269">
        <v>235</v>
      </c>
      <c r="B245" s="278" t="s">
        <v>409</v>
      </c>
      <c r="C245" s="279">
        <v>76.900000000000006</v>
      </c>
      <c r="D245" s="280">
        <v>76.933333333333337</v>
      </c>
      <c r="E245" s="280">
        <v>74.966666666666669</v>
      </c>
      <c r="F245" s="280">
        <v>73.033333333333331</v>
      </c>
      <c r="G245" s="280">
        <v>71.066666666666663</v>
      </c>
      <c r="H245" s="280">
        <v>78.866666666666674</v>
      </c>
      <c r="I245" s="280">
        <v>80.833333333333343</v>
      </c>
      <c r="J245" s="280">
        <v>82.76666666666668</v>
      </c>
      <c r="K245" s="278">
        <v>78.900000000000006</v>
      </c>
      <c r="L245" s="278">
        <v>75</v>
      </c>
      <c r="M245" s="278">
        <v>4.4688299999999996</v>
      </c>
    </row>
    <row r="246" spans="1:13">
      <c r="A246" s="269">
        <v>236</v>
      </c>
      <c r="B246" s="278" t="s">
        <v>410</v>
      </c>
      <c r="C246" s="279">
        <v>85</v>
      </c>
      <c r="D246" s="280">
        <v>85.333333333333329</v>
      </c>
      <c r="E246" s="280">
        <v>82.766666666666652</v>
      </c>
      <c r="F246" s="280">
        <v>80.533333333333317</v>
      </c>
      <c r="G246" s="280">
        <v>77.96666666666664</v>
      </c>
      <c r="H246" s="280">
        <v>87.566666666666663</v>
      </c>
      <c r="I246" s="280">
        <v>90.133333333333354</v>
      </c>
      <c r="J246" s="280">
        <v>92.366666666666674</v>
      </c>
      <c r="K246" s="278">
        <v>87.9</v>
      </c>
      <c r="L246" s="278">
        <v>83.1</v>
      </c>
      <c r="M246" s="278">
        <v>5.4776499999999997</v>
      </c>
    </row>
    <row r="247" spans="1:13">
      <c r="A247" s="269">
        <v>237</v>
      </c>
      <c r="B247" s="278" t="s">
        <v>403</v>
      </c>
      <c r="C247" s="279">
        <v>320.14999999999998</v>
      </c>
      <c r="D247" s="280">
        <v>321.83333333333331</v>
      </c>
      <c r="E247" s="280">
        <v>313.36666666666662</v>
      </c>
      <c r="F247" s="280">
        <v>306.58333333333331</v>
      </c>
      <c r="G247" s="280">
        <v>298.11666666666662</v>
      </c>
      <c r="H247" s="280">
        <v>328.61666666666662</v>
      </c>
      <c r="I247" s="280">
        <v>337.08333333333331</v>
      </c>
      <c r="J247" s="280">
        <v>343.86666666666662</v>
      </c>
      <c r="K247" s="278">
        <v>330.3</v>
      </c>
      <c r="L247" s="278">
        <v>315.05</v>
      </c>
      <c r="M247" s="278">
        <v>1.6243099999999999</v>
      </c>
    </row>
    <row r="248" spans="1:13">
      <c r="A248" s="269">
        <v>238</v>
      </c>
      <c r="B248" s="278" t="s">
        <v>129</v>
      </c>
      <c r="C248" s="279">
        <v>182.25</v>
      </c>
      <c r="D248" s="280">
        <v>180.6</v>
      </c>
      <c r="E248" s="280">
        <v>177.64999999999998</v>
      </c>
      <c r="F248" s="280">
        <v>173.04999999999998</v>
      </c>
      <c r="G248" s="280">
        <v>170.09999999999997</v>
      </c>
      <c r="H248" s="280">
        <v>185.2</v>
      </c>
      <c r="I248" s="280">
        <v>188.14999999999998</v>
      </c>
      <c r="J248" s="280">
        <v>192.75</v>
      </c>
      <c r="K248" s="278">
        <v>183.55</v>
      </c>
      <c r="L248" s="278">
        <v>176</v>
      </c>
      <c r="M248" s="278">
        <v>251.64098999999999</v>
      </c>
    </row>
    <row r="249" spans="1:13">
      <c r="A249" s="269">
        <v>239</v>
      </c>
      <c r="B249" s="278" t="s">
        <v>414</v>
      </c>
      <c r="C249" s="279">
        <v>161.4</v>
      </c>
      <c r="D249" s="280">
        <v>159.68333333333334</v>
      </c>
      <c r="E249" s="280">
        <v>155.41666666666669</v>
      </c>
      <c r="F249" s="280">
        <v>149.43333333333334</v>
      </c>
      <c r="G249" s="280">
        <v>145.16666666666669</v>
      </c>
      <c r="H249" s="280">
        <v>165.66666666666669</v>
      </c>
      <c r="I249" s="280">
        <v>169.93333333333334</v>
      </c>
      <c r="J249" s="280">
        <v>175.91666666666669</v>
      </c>
      <c r="K249" s="278">
        <v>163.95</v>
      </c>
      <c r="L249" s="278">
        <v>153.69999999999999</v>
      </c>
      <c r="M249" s="278">
        <v>0.45369999999999999</v>
      </c>
    </row>
    <row r="250" spans="1:13">
      <c r="A250" s="269">
        <v>240</v>
      </c>
      <c r="B250" s="278" t="s">
        <v>411</v>
      </c>
      <c r="C250" s="279">
        <v>40.1</v>
      </c>
      <c r="D250" s="280">
        <v>40.383333333333333</v>
      </c>
      <c r="E250" s="280">
        <v>39.566666666666663</v>
      </c>
      <c r="F250" s="280">
        <v>39.033333333333331</v>
      </c>
      <c r="G250" s="280">
        <v>38.216666666666661</v>
      </c>
      <c r="H250" s="280">
        <v>40.916666666666664</v>
      </c>
      <c r="I250" s="280">
        <v>41.733333333333341</v>
      </c>
      <c r="J250" s="280">
        <v>42.266666666666666</v>
      </c>
      <c r="K250" s="278">
        <v>41.2</v>
      </c>
      <c r="L250" s="278">
        <v>39.85</v>
      </c>
      <c r="M250" s="278">
        <v>1.0518400000000001</v>
      </c>
    </row>
    <row r="251" spans="1:13">
      <c r="A251" s="269">
        <v>241</v>
      </c>
      <c r="B251" s="278" t="s">
        <v>412</v>
      </c>
      <c r="C251" s="279">
        <v>78.3</v>
      </c>
      <c r="D251" s="280">
        <v>79.3</v>
      </c>
      <c r="E251" s="280">
        <v>75.599999999999994</v>
      </c>
      <c r="F251" s="280">
        <v>72.899999999999991</v>
      </c>
      <c r="G251" s="280">
        <v>69.199999999999989</v>
      </c>
      <c r="H251" s="280">
        <v>82</v>
      </c>
      <c r="I251" s="280">
        <v>85.700000000000017</v>
      </c>
      <c r="J251" s="280">
        <v>88.4</v>
      </c>
      <c r="K251" s="278">
        <v>83</v>
      </c>
      <c r="L251" s="278">
        <v>76.599999999999994</v>
      </c>
      <c r="M251" s="278">
        <v>5.6273299999999997</v>
      </c>
    </row>
    <row r="252" spans="1:13">
      <c r="A252" s="269">
        <v>242</v>
      </c>
      <c r="B252" s="278" t="s">
        <v>432</v>
      </c>
      <c r="C252" s="279">
        <v>17.25</v>
      </c>
      <c r="D252" s="280">
        <v>17.466666666666665</v>
      </c>
      <c r="E252" s="280">
        <v>16.383333333333329</v>
      </c>
      <c r="F252" s="280">
        <v>15.516666666666666</v>
      </c>
      <c r="G252" s="280">
        <v>14.43333333333333</v>
      </c>
      <c r="H252" s="280">
        <v>18.333333333333329</v>
      </c>
      <c r="I252" s="280">
        <v>19.416666666666664</v>
      </c>
      <c r="J252" s="280">
        <v>20.283333333333328</v>
      </c>
      <c r="K252" s="278">
        <v>18.55</v>
      </c>
      <c r="L252" s="278">
        <v>16.600000000000001</v>
      </c>
      <c r="M252" s="278">
        <v>30.895140000000001</v>
      </c>
    </row>
    <row r="253" spans="1:13">
      <c r="A253" s="269">
        <v>243</v>
      </c>
      <c r="B253" s="278" t="s">
        <v>429</v>
      </c>
      <c r="C253" s="279">
        <v>45.1</v>
      </c>
      <c r="D253" s="280">
        <v>46.533333333333339</v>
      </c>
      <c r="E253" s="280">
        <v>43.116666666666674</v>
      </c>
      <c r="F253" s="280">
        <v>41.133333333333333</v>
      </c>
      <c r="G253" s="280">
        <v>37.716666666666669</v>
      </c>
      <c r="H253" s="280">
        <v>48.51666666666668</v>
      </c>
      <c r="I253" s="280">
        <v>51.933333333333351</v>
      </c>
      <c r="J253" s="280">
        <v>53.916666666666686</v>
      </c>
      <c r="K253" s="278">
        <v>49.95</v>
      </c>
      <c r="L253" s="278">
        <v>44.55</v>
      </c>
      <c r="M253" s="278">
        <v>2.0308299999999999</v>
      </c>
    </row>
    <row r="254" spans="1:13">
      <c r="A254" s="269">
        <v>244</v>
      </c>
      <c r="B254" s="278" t="s">
        <v>430</v>
      </c>
      <c r="C254" s="279">
        <v>67.849999999999994</v>
      </c>
      <c r="D254" s="280">
        <v>67.666666666666671</v>
      </c>
      <c r="E254" s="280">
        <v>64.733333333333348</v>
      </c>
      <c r="F254" s="280">
        <v>61.616666666666674</v>
      </c>
      <c r="G254" s="280">
        <v>58.683333333333351</v>
      </c>
      <c r="H254" s="280">
        <v>70.783333333333346</v>
      </c>
      <c r="I254" s="280">
        <v>73.716666666666654</v>
      </c>
      <c r="J254" s="280">
        <v>76.833333333333343</v>
      </c>
      <c r="K254" s="278">
        <v>70.599999999999994</v>
      </c>
      <c r="L254" s="278">
        <v>64.55</v>
      </c>
      <c r="M254" s="278">
        <v>42.695700000000002</v>
      </c>
    </row>
    <row r="255" spans="1:13">
      <c r="A255" s="269">
        <v>245</v>
      </c>
      <c r="B255" s="278" t="s">
        <v>433</v>
      </c>
      <c r="C255" s="279">
        <v>26.3</v>
      </c>
      <c r="D255" s="280">
        <v>26.3</v>
      </c>
      <c r="E255" s="280">
        <v>25.8</v>
      </c>
      <c r="F255" s="280">
        <v>25.3</v>
      </c>
      <c r="G255" s="280">
        <v>24.8</v>
      </c>
      <c r="H255" s="280">
        <v>26.8</v>
      </c>
      <c r="I255" s="280">
        <v>27.3</v>
      </c>
      <c r="J255" s="280">
        <v>27.8</v>
      </c>
      <c r="K255" s="278">
        <v>26.8</v>
      </c>
      <c r="L255" s="278">
        <v>25.8</v>
      </c>
      <c r="M255" s="278">
        <v>6.4019000000000004</v>
      </c>
    </row>
    <row r="256" spans="1:13">
      <c r="A256" s="269">
        <v>246</v>
      </c>
      <c r="B256" s="278" t="s">
        <v>423</v>
      </c>
      <c r="C256" s="279">
        <v>559.65</v>
      </c>
      <c r="D256" s="280">
        <v>559.91666666666663</v>
      </c>
      <c r="E256" s="280">
        <v>554.83333333333326</v>
      </c>
      <c r="F256" s="280">
        <v>550.01666666666665</v>
      </c>
      <c r="G256" s="280">
        <v>544.93333333333328</v>
      </c>
      <c r="H256" s="280">
        <v>564.73333333333323</v>
      </c>
      <c r="I256" s="280">
        <v>569.81666666666649</v>
      </c>
      <c r="J256" s="280">
        <v>574.63333333333321</v>
      </c>
      <c r="K256" s="278">
        <v>565</v>
      </c>
      <c r="L256" s="278">
        <v>555.1</v>
      </c>
      <c r="M256" s="278">
        <v>2.3403700000000001</v>
      </c>
    </row>
    <row r="257" spans="1:13">
      <c r="A257" s="269">
        <v>247</v>
      </c>
      <c r="B257" s="278" t="s">
        <v>437</v>
      </c>
      <c r="C257" s="279">
        <v>2133.25</v>
      </c>
      <c r="D257" s="280">
        <v>2122.75</v>
      </c>
      <c r="E257" s="280">
        <v>2070.5</v>
      </c>
      <c r="F257" s="280">
        <v>2007.75</v>
      </c>
      <c r="G257" s="280">
        <v>1955.5</v>
      </c>
      <c r="H257" s="280">
        <v>2185.5</v>
      </c>
      <c r="I257" s="280">
        <v>2237.75</v>
      </c>
      <c r="J257" s="280">
        <v>2300.5</v>
      </c>
      <c r="K257" s="278">
        <v>2175</v>
      </c>
      <c r="L257" s="278">
        <v>2060</v>
      </c>
      <c r="M257" s="278">
        <v>3.4380000000000001E-2</v>
      </c>
    </row>
    <row r="258" spans="1:13">
      <c r="A258" s="269">
        <v>248</v>
      </c>
      <c r="B258" s="278" t="s">
        <v>434</v>
      </c>
      <c r="C258" s="279">
        <v>51.65</v>
      </c>
      <c r="D258" s="280">
        <v>52.133333333333326</v>
      </c>
      <c r="E258" s="280">
        <v>50.816666666666649</v>
      </c>
      <c r="F258" s="280">
        <v>49.98333333333332</v>
      </c>
      <c r="G258" s="280">
        <v>48.666666666666643</v>
      </c>
      <c r="H258" s="280">
        <v>52.966666666666654</v>
      </c>
      <c r="I258" s="280">
        <v>54.283333333333331</v>
      </c>
      <c r="J258" s="280">
        <v>55.11666666666666</v>
      </c>
      <c r="K258" s="278">
        <v>53.45</v>
      </c>
      <c r="L258" s="278">
        <v>51.3</v>
      </c>
      <c r="M258" s="278">
        <v>5.8252800000000002</v>
      </c>
    </row>
    <row r="259" spans="1:13">
      <c r="A259" s="269">
        <v>249</v>
      </c>
      <c r="B259" s="278" t="s">
        <v>130</v>
      </c>
      <c r="C259" s="279">
        <v>85.1</v>
      </c>
      <c r="D259" s="280">
        <v>83.966666666666654</v>
      </c>
      <c r="E259" s="280">
        <v>81.583333333333314</v>
      </c>
      <c r="F259" s="280">
        <v>78.066666666666663</v>
      </c>
      <c r="G259" s="280">
        <v>75.683333333333323</v>
      </c>
      <c r="H259" s="280">
        <v>87.483333333333306</v>
      </c>
      <c r="I259" s="280">
        <v>89.86666666666666</v>
      </c>
      <c r="J259" s="280">
        <v>93.383333333333297</v>
      </c>
      <c r="K259" s="278">
        <v>86.35</v>
      </c>
      <c r="L259" s="278">
        <v>80.45</v>
      </c>
      <c r="M259" s="278">
        <v>200.90402</v>
      </c>
    </row>
    <row r="260" spans="1:13">
      <c r="A260" s="269">
        <v>250</v>
      </c>
      <c r="B260" s="278" t="s">
        <v>431</v>
      </c>
      <c r="C260" s="279">
        <v>5.35</v>
      </c>
      <c r="D260" s="280">
        <v>5.3499999999999988</v>
      </c>
      <c r="E260" s="280">
        <v>5.3499999999999979</v>
      </c>
      <c r="F260" s="280">
        <v>5.3499999999999988</v>
      </c>
      <c r="G260" s="280">
        <v>5.3499999999999979</v>
      </c>
      <c r="H260" s="280">
        <v>5.3499999999999979</v>
      </c>
      <c r="I260" s="280">
        <v>5.35</v>
      </c>
      <c r="J260" s="280">
        <v>5.3499999999999979</v>
      </c>
      <c r="K260" s="278">
        <v>5.35</v>
      </c>
      <c r="L260" s="278">
        <v>5.35</v>
      </c>
      <c r="M260" s="278">
        <v>9.2306699999999999</v>
      </c>
    </row>
    <row r="261" spans="1:13">
      <c r="A261" s="269">
        <v>251</v>
      </c>
      <c r="B261" s="278" t="s">
        <v>424</v>
      </c>
      <c r="C261" s="279">
        <v>1145.95</v>
      </c>
      <c r="D261" s="280">
        <v>1120</v>
      </c>
      <c r="E261" s="280">
        <v>1085</v>
      </c>
      <c r="F261" s="280">
        <v>1024.05</v>
      </c>
      <c r="G261" s="280">
        <v>989.05</v>
      </c>
      <c r="H261" s="280">
        <v>1180.95</v>
      </c>
      <c r="I261" s="280">
        <v>1215.95</v>
      </c>
      <c r="J261" s="280">
        <v>1276.9000000000001</v>
      </c>
      <c r="K261" s="278">
        <v>1155</v>
      </c>
      <c r="L261" s="278">
        <v>1059.05</v>
      </c>
      <c r="M261" s="278">
        <v>1.5497000000000001</v>
      </c>
    </row>
    <row r="262" spans="1:13">
      <c r="A262" s="269">
        <v>252</v>
      </c>
      <c r="B262" s="278" t="s">
        <v>425</v>
      </c>
      <c r="C262" s="279">
        <v>204.6</v>
      </c>
      <c r="D262" s="280">
        <v>203.68333333333331</v>
      </c>
      <c r="E262" s="280">
        <v>199.96666666666661</v>
      </c>
      <c r="F262" s="280">
        <v>195.33333333333331</v>
      </c>
      <c r="G262" s="280">
        <v>191.61666666666662</v>
      </c>
      <c r="H262" s="280">
        <v>208.31666666666661</v>
      </c>
      <c r="I262" s="280">
        <v>212.0333333333333</v>
      </c>
      <c r="J262" s="280">
        <v>216.6666666666666</v>
      </c>
      <c r="K262" s="278">
        <v>207.4</v>
      </c>
      <c r="L262" s="278">
        <v>199.05</v>
      </c>
      <c r="M262" s="278">
        <v>1.9725299999999999</v>
      </c>
    </row>
    <row r="263" spans="1:13">
      <c r="A263" s="269">
        <v>253</v>
      </c>
      <c r="B263" s="278" t="s">
        <v>426</v>
      </c>
      <c r="C263" s="279">
        <v>92.2</v>
      </c>
      <c r="D263" s="280">
        <v>92.283333333333346</v>
      </c>
      <c r="E263" s="280">
        <v>90.616666666666688</v>
      </c>
      <c r="F263" s="280">
        <v>89.033333333333346</v>
      </c>
      <c r="G263" s="280">
        <v>87.366666666666688</v>
      </c>
      <c r="H263" s="280">
        <v>93.866666666666688</v>
      </c>
      <c r="I263" s="280">
        <v>95.533333333333346</v>
      </c>
      <c r="J263" s="280">
        <v>97.116666666666688</v>
      </c>
      <c r="K263" s="278">
        <v>93.95</v>
      </c>
      <c r="L263" s="278">
        <v>90.7</v>
      </c>
      <c r="M263" s="278">
        <v>6.2492799999999997</v>
      </c>
    </row>
    <row r="264" spans="1:13">
      <c r="A264" s="269">
        <v>254</v>
      </c>
      <c r="B264" s="278" t="s">
        <v>427</v>
      </c>
      <c r="C264" s="279">
        <v>52.9</v>
      </c>
      <c r="D264" s="280">
        <v>51.933333333333337</v>
      </c>
      <c r="E264" s="280">
        <v>49.366666666666674</v>
      </c>
      <c r="F264" s="280">
        <v>45.833333333333336</v>
      </c>
      <c r="G264" s="280">
        <v>43.266666666666673</v>
      </c>
      <c r="H264" s="280">
        <v>55.466666666666676</v>
      </c>
      <c r="I264" s="280">
        <v>58.033333333333339</v>
      </c>
      <c r="J264" s="280">
        <v>61.566666666666677</v>
      </c>
      <c r="K264" s="278">
        <v>54.5</v>
      </c>
      <c r="L264" s="278">
        <v>48.4</v>
      </c>
      <c r="M264" s="278">
        <v>13.12289</v>
      </c>
    </row>
    <row r="265" spans="1:13">
      <c r="A265" s="269">
        <v>255</v>
      </c>
      <c r="B265" s="278" t="s">
        <v>428</v>
      </c>
      <c r="C265" s="279">
        <v>67.400000000000006</v>
      </c>
      <c r="D265" s="280">
        <v>68.533333333333346</v>
      </c>
      <c r="E265" s="280">
        <v>64.866666666666688</v>
      </c>
      <c r="F265" s="280">
        <v>62.333333333333343</v>
      </c>
      <c r="G265" s="280">
        <v>58.666666666666686</v>
      </c>
      <c r="H265" s="280">
        <v>71.066666666666691</v>
      </c>
      <c r="I265" s="280">
        <v>74.733333333333348</v>
      </c>
      <c r="J265" s="280">
        <v>77.266666666666694</v>
      </c>
      <c r="K265" s="278">
        <v>72.2</v>
      </c>
      <c r="L265" s="278">
        <v>66</v>
      </c>
      <c r="M265" s="278">
        <v>7.7903500000000001</v>
      </c>
    </row>
    <row r="266" spans="1:13">
      <c r="A266" s="269">
        <v>256</v>
      </c>
      <c r="B266" s="278" t="s">
        <v>436</v>
      </c>
      <c r="C266" s="279">
        <v>28.55</v>
      </c>
      <c r="D266" s="280">
        <v>28.383333333333336</v>
      </c>
      <c r="E266" s="280">
        <v>27.866666666666674</v>
      </c>
      <c r="F266" s="280">
        <v>27.183333333333337</v>
      </c>
      <c r="G266" s="280">
        <v>26.666666666666675</v>
      </c>
      <c r="H266" s="280">
        <v>29.066666666666674</v>
      </c>
      <c r="I266" s="280">
        <v>29.583333333333332</v>
      </c>
      <c r="J266" s="280">
        <v>30.266666666666673</v>
      </c>
      <c r="K266" s="278">
        <v>28.9</v>
      </c>
      <c r="L266" s="278">
        <v>27.7</v>
      </c>
      <c r="M266" s="278">
        <v>1.7077899999999999</v>
      </c>
    </row>
    <row r="267" spans="1:13">
      <c r="A267" s="269">
        <v>257</v>
      </c>
      <c r="B267" s="278" t="s">
        <v>435</v>
      </c>
      <c r="C267" s="279">
        <v>44.7</v>
      </c>
      <c r="D267" s="280">
        <v>44.866666666666674</v>
      </c>
      <c r="E267" s="280">
        <v>43.783333333333346</v>
      </c>
      <c r="F267" s="280">
        <v>42.866666666666674</v>
      </c>
      <c r="G267" s="280">
        <v>41.783333333333346</v>
      </c>
      <c r="H267" s="280">
        <v>45.783333333333346</v>
      </c>
      <c r="I267" s="280">
        <v>46.866666666666674</v>
      </c>
      <c r="J267" s="280">
        <v>47.783333333333346</v>
      </c>
      <c r="K267" s="278">
        <v>45.95</v>
      </c>
      <c r="L267" s="278">
        <v>43.95</v>
      </c>
      <c r="M267" s="278">
        <v>0.84179000000000004</v>
      </c>
    </row>
    <row r="268" spans="1:13">
      <c r="A268" s="269">
        <v>258</v>
      </c>
      <c r="B268" s="278" t="s">
        <v>264</v>
      </c>
      <c r="C268" s="279">
        <v>40.049999999999997</v>
      </c>
      <c r="D268" s="280">
        <v>40.383333333333333</v>
      </c>
      <c r="E268" s="280">
        <v>39.566666666666663</v>
      </c>
      <c r="F268" s="280">
        <v>39.083333333333329</v>
      </c>
      <c r="G268" s="280">
        <v>38.266666666666659</v>
      </c>
      <c r="H268" s="280">
        <v>40.866666666666667</v>
      </c>
      <c r="I268" s="280">
        <v>41.683333333333344</v>
      </c>
      <c r="J268" s="280">
        <v>42.166666666666671</v>
      </c>
      <c r="K268" s="278">
        <v>41.2</v>
      </c>
      <c r="L268" s="278">
        <v>39.9</v>
      </c>
      <c r="M268" s="278">
        <v>13.12632</v>
      </c>
    </row>
    <row r="269" spans="1:13">
      <c r="A269" s="269">
        <v>259</v>
      </c>
      <c r="B269" s="278" t="s">
        <v>131</v>
      </c>
      <c r="C269" s="279">
        <v>161.19999999999999</v>
      </c>
      <c r="D269" s="280">
        <v>159.9</v>
      </c>
      <c r="E269" s="280">
        <v>156.80000000000001</v>
      </c>
      <c r="F269" s="280">
        <v>152.4</v>
      </c>
      <c r="G269" s="280">
        <v>149.30000000000001</v>
      </c>
      <c r="H269" s="280">
        <v>164.3</v>
      </c>
      <c r="I269" s="280">
        <v>167.39999999999998</v>
      </c>
      <c r="J269" s="280">
        <v>171.8</v>
      </c>
      <c r="K269" s="278">
        <v>163</v>
      </c>
      <c r="L269" s="278">
        <v>155.5</v>
      </c>
      <c r="M269" s="278">
        <v>77.652090000000001</v>
      </c>
    </row>
    <row r="270" spans="1:13">
      <c r="A270" s="269">
        <v>260</v>
      </c>
      <c r="B270" s="278" t="s">
        <v>265</v>
      </c>
      <c r="C270" s="279">
        <v>369.45</v>
      </c>
      <c r="D270" s="280">
        <v>363.83333333333331</v>
      </c>
      <c r="E270" s="280">
        <v>358.21666666666664</v>
      </c>
      <c r="F270" s="280">
        <v>346.98333333333335</v>
      </c>
      <c r="G270" s="280">
        <v>341.36666666666667</v>
      </c>
      <c r="H270" s="280">
        <v>375.06666666666661</v>
      </c>
      <c r="I270" s="280">
        <v>380.68333333333328</v>
      </c>
      <c r="J270" s="280">
        <v>391.91666666666657</v>
      </c>
      <c r="K270" s="278">
        <v>369.45</v>
      </c>
      <c r="L270" s="278">
        <v>352.6</v>
      </c>
      <c r="M270" s="278">
        <v>4.34537</v>
      </c>
    </row>
    <row r="271" spans="1:13">
      <c r="A271" s="269">
        <v>261</v>
      </c>
      <c r="B271" s="278" t="s">
        <v>132</v>
      </c>
      <c r="C271" s="279">
        <v>1511.7</v>
      </c>
      <c r="D271" s="280">
        <v>1510.6333333333332</v>
      </c>
      <c r="E271" s="280">
        <v>1486.2666666666664</v>
      </c>
      <c r="F271" s="280">
        <v>1460.8333333333333</v>
      </c>
      <c r="G271" s="280">
        <v>1436.4666666666665</v>
      </c>
      <c r="H271" s="280">
        <v>1536.0666666666664</v>
      </c>
      <c r="I271" s="280">
        <v>1560.4333333333332</v>
      </c>
      <c r="J271" s="280">
        <v>1585.8666666666663</v>
      </c>
      <c r="K271" s="278">
        <v>1535</v>
      </c>
      <c r="L271" s="278">
        <v>1485.2</v>
      </c>
      <c r="M271" s="278">
        <v>9.3316800000000004</v>
      </c>
    </row>
    <row r="272" spans="1:13">
      <c r="A272" s="269">
        <v>262</v>
      </c>
      <c r="B272" s="278" t="s">
        <v>133</v>
      </c>
      <c r="C272" s="279">
        <v>343.35</v>
      </c>
      <c r="D272" s="280">
        <v>334.2166666666667</v>
      </c>
      <c r="E272" s="280">
        <v>322.43333333333339</v>
      </c>
      <c r="F272" s="280">
        <v>301.51666666666671</v>
      </c>
      <c r="G272" s="280">
        <v>289.73333333333341</v>
      </c>
      <c r="H272" s="280">
        <v>355.13333333333338</v>
      </c>
      <c r="I272" s="280">
        <v>366.91666666666669</v>
      </c>
      <c r="J272" s="280">
        <v>387.83333333333337</v>
      </c>
      <c r="K272" s="278">
        <v>346</v>
      </c>
      <c r="L272" s="278">
        <v>313.3</v>
      </c>
      <c r="M272" s="278">
        <v>28.875900000000001</v>
      </c>
    </row>
    <row r="273" spans="1:13">
      <c r="A273" s="269">
        <v>263</v>
      </c>
      <c r="B273" s="278" t="s">
        <v>438</v>
      </c>
      <c r="C273" s="279">
        <v>117.2</v>
      </c>
      <c r="D273" s="280">
        <v>116.5</v>
      </c>
      <c r="E273" s="280">
        <v>113</v>
      </c>
      <c r="F273" s="280">
        <v>108.8</v>
      </c>
      <c r="G273" s="280">
        <v>105.3</v>
      </c>
      <c r="H273" s="280">
        <v>120.7</v>
      </c>
      <c r="I273" s="280">
        <v>124.2</v>
      </c>
      <c r="J273" s="280">
        <v>128.4</v>
      </c>
      <c r="K273" s="278">
        <v>120</v>
      </c>
      <c r="L273" s="278">
        <v>112.3</v>
      </c>
      <c r="M273" s="278">
        <v>7.3890599999999997</v>
      </c>
    </row>
    <row r="274" spans="1:13">
      <c r="A274" s="269">
        <v>264</v>
      </c>
      <c r="B274" s="278" t="s">
        <v>444</v>
      </c>
      <c r="C274" s="279">
        <v>359.15</v>
      </c>
      <c r="D274" s="280">
        <v>361.55</v>
      </c>
      <c r="E274" s="280">
        <v>353.6</v>
      </c>
      <c r="F274" s="280">
        <v>348.05</v>
      </c>
      <c r="G274" s="280">
        <v>340.1</v>
      </c>
      <c r="H274" s="280">
        <v>367.1</v>
      </c>
      <c r="I274" s="280">
        <v>375.04999999999995</v>
      </c>
      <c r="J274" s="280">
        <v>380.6</v>
      </c>
      <c r="K274" s="278">
        <v>369.5</v>
      </c>
      <c r="L274" s="278">
        <v>356</v>
      </c>
      <c r="M274" s="278">
        <v>1.06881</v>
      </c>
    </row>
    <row r="275" spans="1:13">
      <c r="A275" s="269">
        <v>265</v>
      </c>
      <c r="B275" s="278" t="s">
        <v>445</v>
      </c>
      <c r="C275" s="279">
        <v>229.85</v>
      </c>
      <c r="D275" s="280">
        <v>229.01666666666665</v>
      </c>
      <c r="E275" s="280">
        <v>216.83333333333331</v>
      </c>
      <c r="F275" s="280">
        <v>203.81666666666666</v>
      </c>
      <c r="G275" s="280">
        <v>191.63333333333333</v>
      </c>
      <c r="H275" s="280">
        <v>242.0333333333333</v>
      </c>
      <c r="I275" s="280">
        <v>254.21666666666664</v>
      </c>
      <c r="J275" s="280">
        <v>267.23333333333329</v>
      </c>
      <c r="K275" s="278">
        <v>241.2</v>
      </c>
      <c r="L275" s="278">
        <v>216</v>
      </c>
      <c r="M275" s="278">
        <v>17.352209999999999</v>
      </c>
    </row>
    <row r="276" spans="1:13">
      <c r="A276" s="269">
        <v>266</v>
      </c>
      <c r="B276" s="278" t="s">
        <v>446</v>
      </c>
      <c r="C276" s="279">
        <v>379.65</v>
      </c>
      <c r="D276" s="280">
        <v>382.0333333333333</v>
      </c>
      <c r="E276" s="280">
        <v>372.86666666666662</v>
      </c>
      <c r="F276" s="280">
        <v>366.08333333333331</v>
      </c>
      <c r="G276" s="280">
        <v>356.91666666666663</v>
      </c>
      <c r="H276" s="280">
        <v>388.81666666666661</v>
      </c>
      <c r="I276" s="280">
        <v>397.98333333333335</v>
      </c>
      <c r="J276" s="280">
        <v>404.76666666666659</v>
      </c>
      <c r="K276" s="278">
        <v>391.2</v>
      </c>
      <c r="L276" s="278">
        <v>375.25</v>
      </c>
      <c r="M276" s="278">
        <v>2.4764900000000001</v>
      </c>
    </row>
    <row r="277" spans="1:13">
      <c r="A277" s="269">
        <v>267</v>
      </c>
      <c r="B277" s="278" t="s">
        <v>448</v>
      </c>
      <c r="C277" s="279">
        <v>27</v>
      </c>
      <c r="D277" s="280">
        <v>26.7</v>
      </c>
      <c r="E277" s="280">
        <v>25.9</v>
      </c>
      <c r="F277" s="280">
        <v>24.8</v>
      </c>
      <c r="G277" s="280">
        <v>24</v>
      </c>
      <c r="H277" s="280">
        <v>27.799999999999997</v>
      </c>
      <c r="I277" s="280">
        <v>28.6</v>
      </c>
      <c r="J277" s="280">
        <v>29.699999999999996</v>
      </c>
      <c r="K277" s="278">
        <v>27.5</v>
      </c>
      <c r="L277" s="278">
        <v>25.6</v>
      </c>
      <c r="M277" s="278">
        <v>3.9192100000000001</v>
      </c>
    </row>
    <row r="278" spans="1:13">
      <c r="A278" s="269">
        <v>268</v>
      </c>
      <c r="B278" s="278" t="s">
        <v>450</v>
      </c>
      <c r="C278" s="279">
        <v>182.9</v>
      </c>
      <c r="D278" s="280">
        <v>184.6</v>
      </c>
      <c r="E278" s="280">
        <v>179.2</v>
      </c>
      <c r="F278" s="280">
        <v>175.5</v>
      </c>
      <c r="G278" s="280">
        <v>170.1</v>
      </c>
      <c r="H278" s="280">
        <v>188.29999999999998</v>
      </c>
      <c r="I278" s="280">
        <v>193.70000000000002</v>
      </c>
      <c r="J278" s="280">
        <v>197.39999999999998</v>
      </c>
      <c r="K278" s="278">
        <v>190</v>
      </c>
      <c r="L278" s="278">
        <v>180.9</v>
      </c>
      <c r="M278" s="278">
        <v>7.0155399999999997</v>
      </c>
    </row>
    <row r="279" spans="1:13">
      <c r="A279" s="269">
        <v>269</v>
      </c>
      <c r="B279" s="278" t="s">
        <v>440</v>
      </c>
      <c r="C279" s="279">
        <v>288.25</v>
      </c>
      <c r="D279" s="280">
        <v>282.36666666666667</v>
      </c>
      <c r="E279" s="280">
        <v>275.88333333333333</v>
      </c>
      <c r="F279" s="280">
        <v>263.51666666666665</v>
      </c>
      <c r="G279" s="280">
        <v>257.0333333333333</v>
      </c>
      <c r="H279" s="280">
        <v>294.73333333333335</v>
      </c>
      <c r="I279" s="280">
        <v>301.2166666666667</v>
      </c>
      <c r="J279" s="280">
        <v>313.58333333333337</v>
      </c>
      <c r="K279" s="278">
        <v>288.85000000000002</v>
      </c>
      <c r="L279" s="278">
        <v>270</v>
      </c>
      <c r="M279" s="278">
        <v>2.0548000000000002</v>
      </c>
    </row>
    <row r="280" spans="1:13">
      <c r="A280" s="269">
        <v>270</v>
      </c>
      <c r="B280" s="278" t="s">
        <v>1781</v>
      </c>
      <c r="C280" s="279">
        <v>751.05</v>
      </c>
      <c r="D280" s="280">
        <v>745.68333333333339</v>
      </c>
      <c r="E280" s="280">
        <v>730.36666666666679</v>
      </c>
      <c r="F280" s="280">
        <v>709.68333333333339</v>
      </c>
      <c r="G280" s="280">
        <v>694.36666666666679</v>
      </c>
      <c r="H280" s="280">
        <v>766.36666666666679</v>
      </c>
      <c r="I280" s="280">
        <v>781.68333333333339</v>
      </c>
      <c r="J280" s="280">
        <v>802.36666666666679</v>
      </c>
      <c r="K280" s="278">
        <v>761</v>
      </c>
      <c r="L280" s="278">
        <v>725</v>
      </c>
      <c r="M280" s="278">
        <v>0.60672999999999999</v>
      </c>
    </row>
    <row r="281" spans="1:13">
      <c r="A281" s="269">
        <v>271</v>
      </c>
      <c r="B281" s="278" t="s">
        <v>451</v>
      </c>
      <c r="C281" s="279">
        <v>110.55</v>
      </c>
      <c r="D281" s="280">
        <v>109.21666666666665</v>
      </c>
      <c r="E281" s="280">
        <v>103.43333333333331</v>
      </c>
      <c r="F281" s="280">
        <v>96.316666666666649</v>
      </c>
      <c r="G281" s="280">
        <v>90.533333333333303</v>
      </c>
      <c r="H281" s="280">
        <v>116.33333333333331</v>
      </c>
      <c r="I281" s="280">
        <v>122.11666666666665</v>
      </c>
      <c r="J281" s="280">
        <v>129.23333333333332</v>
      </c>
      <c r="K281" s="278">
        <v>115</v>
      </c>
      <c r="L281" s="278">
        <v>102.1</v>
      </c>
      <c r="M281" s="278">
        <v>0.19791</v>
      </c>
    </row>
    <row r="282" spans="1:13">
      <c r="A282" s="269">
        <v>272</v>
      </c>
      <c r="B282" s="278" t="s">
        <v>441</v>
      </c>
      <c r="C282" s="279">
        <v>208.4</v>
      </c>
      <c r="D282" s="280">
        <v>211.54999999999998</v>
      </c>
      <c r="E282" s="280">
        <v>203.19999999999996</v>
      </c>
      <c r="F282" s="280">
        <v>197.99999999999997</v>
      </c>
      <c r="G282" s="280">
        <v>189.64999999999995</v>
      </c>
      <c r="H282" s="280">
        <v>216.74999999999997</v>
      </c>
      <c r="I282" s="280">
        <v>225.1</v>
      </c>
      <c r="J282" s="280">
        <v>230.29999999999998</v>
      </c>
      <c r="K282" s="278">
        <v>219.9</v>
      </c>
      <c r="L282" s="278">
        <v>206.35</v>
      </c>
      <c r="M282" s="278">
        <v>2.5779999999999998</v>
      </c>
    </row>
    <row r="283" spans="1:13">
      <c r="A283" s="269">
        <v>273</v>
      </c>
      <c r="B283" s="278" t="s">
        <v>452</v>
      </c>
      <c r="C283" s="279">
        <v>164.85</v>
      </c>
      <c r="D283" s="280">
        <v>162.61666666666667</v>
      </c>
      <c r="E283" s="280">
        <v>157.23333333333335</v>
      </c>
      <c r="F283" s="280">
        <v>149.61666666666667</v>
      </c>
      <c r="G283" s="280">
        <v>144.23333333333335</v>
      </c>
      <c r="H283" s="280">
        <v>170.23333333333335</v>
      </c>
      <c r="I283" s="280">
        <v>175.61666666666667</v>
      </c>
      <c r="J283" s="280">
        <v>183.23333333333335</v>
      </c>
      <c r="K283" s="278">
        <v>168</v>
      </c>
      <c r="L283" s="278">
        <v>155</v>
      </c>
      <c r="M283" s="278">
        <v>0.32429000000000002</v>
      </c>
    </row>
    <row r="284" spans="1:13">
      <c r="A284" s="269">
        <v>274</v>
      </c>
      <c r="B284" s="278" t="s">
        <v>134</v>
      </c>
      <c r="C284" s="279">
        <v>1152.1500000000001</v>
      </c>
      <c r="D284" s="280">
        <v>1142.3666666666668</v>
      </c>
      <c r="E284" s="280">
        <v>1117.9833333333336</v>
      </c>
      <c r="F284" s="280">
        <v>1083.8166666666668</v>
      </c>
      <c r="G284" s="280">
        <v>1059.4333333333336</v>
      </c>
      <c r="H284" s="280">
        <v>1176.5333333333335</v>
      </c>
      <c r="I284" s="280">
        <v>1200.9166666666667</v>
      </c>
      <c r="J284" s="280">
        <v>1235.0833333333335</v>
      </c>
      <c r="K284" s="278">
        <v>1166.75</v>
      </c>
      <c r="L284" s="278">
        <v>1108.2</v>
      </c>
      <c r="M284" s="278">
        <v>69.636970000000005</v>
      </c>
    </row>
    <row r="285" spans="1:13">
      <c r="A285" s="269">
        <v>275</v>
      </c>
      <c r="B285" s="278" t="s">
        <v>442</v>
      </c>
      <c r="C285" s="279">
        <v>48.95</v>
      </c>
      <c r="D285" s="280">
        <v>48.316666666666663</v>
      </c>
      <c r="E285" s="280">
        <v>46.333333333333329</v>
      </c>
      <c r="F285" s="280">
        <v>43.716666666666669</v>
      </c>
      <c r="G285" s="280">
        <v>41.733333333333334</v>
      </c>
      <c r="H285" s="280">
        <v>50.933333333333323</v>
      </c>
      <c r="I285" s="280">
        <v>52.916666666666657</v>
      </c>
      <c r="J285" s="280">
        <v>55.533333333333317</v>
      </c>
      <c r="K285" s="278">
        <v>50.3</v>
      </c>
      <c r="L285" s="278">
        <v>45.7</v>
      </c>
      <c r="M285" s="278">
        <v>2.4407000000000001</v>
      </c>
    </row>
    <row r="286" spans="1:13">
      <c r="A286" s="269">
        <v>276</v>
      </c>
      <c r="B286" s="278" t="s">
        <v>439</v>
      </c>
      <c r="C286" s="279">
        <v>447.1</v>
      </c>
      <c r="D286" s="280">
        <v>444.9666666666667</v>
      </c>
      <c r="E286" s="280">
        <v>426.93333333333339</v>
      </c>
      <c r="F286" s="280">
        <v>406.76666666666671</v>
      </c>
      <c r="G286" s="280">
        <v>388.73333333333341</v>
      </c>
      <c r="H286" s="280">
        <v>465.13333333333338</v>
      </c>
      <c r="I286" s="280">
        <v>483.16666666666669</v>
      </c>
      <c r="J286" s="280">
        <v>503.33333333333337</v>
      </c>
      <c r="K286" s="278">
        <v>463</v>
      </c>
      <c r="L286" s="278">
        <v>424.8</v>
      </c>
      <c r="M286" s="278">
        <v>9.2880000000000004E-2</v>
      </c>
    </row>
    <row r="287" spans="1:13">
      <c r="A287" s="269">
        <v>277</v>
      </c>
      <c r="B287" s="278" t="s">
        <v>443</v>
      </c>
      <c r="C287" s="279">
        <v>207.4</v>
      </c>
      <c r="D287" s="280">
        <v>210.58333333333334</v>
      </c>
      <c r="E287" s="280">
        <v>204.2166666666667</v>
      </c>
      <c r="F287" s="280">
        <v>201.03333333333336</v>
      </c>
      <c r="G287" s="280">
        <v>194.66666666666671</v>
      </c>
      <c r="H287" s="280">
        <v>213.76666666666668</v>
      </c>
      <c r="I287" s="280">
        <v>220.1333333333333</v>
      </c>
      <c r="J287" s="280">
        <v>223.31666666666666</v>
      </c>
      <c r="K287" s="278">
        <v>216.95</v>
      </c>
      <c r="L287" s="278">
        <v>207.4</v>
      </c>
      <c r="M287" s="278">
        <v>3.3373499999999998</v>
      </c>
    </row>
    <row r="288" spans="1:13">
      <c r="A288" s="269">
        <v>278</v>
      </c>
      <c r="B288" s="278" t="s">
        <v>449</v>
      </c>
      <c r="C288" s="279">
        <v>372.8</v>
      </c>
      <c r="D288" s="280">
        <v>371.33333333333331</v>
      </c>
      <c r="E288" s="280">
        <v>354.66666666666663</v>
      </c>
      <c r="F288" s="280">
        <v>336.5333333333333</v>
      </c>
      <c r="G288" s="280">
        <v>319.86666666666662</v>
      </c>
      <c r="H288" s="280">
        <v>389.46666666666664</v>
      </c>
      <c r="I288" s="280">
        <v>406.13333333333327</v>
      </c>
      <c r="J288" s="280">
        <v>424.26666666666665</v>
      </c>
      <c r="K288" s="278">
        <v>388</v>
      </c>
      <c r="L288" s="278">
        <v>353.2</v>
      </c>
      <c r="M288" s="278">
        <v>2.3874</v>
      </c>
    </row>
    <row r="289" spans="1:13">
      <c r="A289" s="269">
        <v>279</v>
      </c>
      <c r="B289" s="278" t="s">
        <v>447</v>
      </c>
      <c r="C289" s="279">
        <v>43</v>
      </c>
      <c r="D289" s="280">
        <v>42.933333333333337</v>
      </c>
      <c r="E289" s="280">
        <v>42.116666666666674</v>
      </c>
      <c r="F289" s="280">
        <v>41.233333333333334</v>
      </c>
      <c r="G289" s="280">
        <v>40.416666666666671</v>
      </c>
      <c r="H289" s="280">
        <v>43.816666666666677</v>
      </c>
      <c r="I289" s="280">
        <v>44.63333333333334</v>
      </c>
      <c r="J289" s="280">
        <v>45.51666666666668</v>
      </c>
      <c r="K289" s="278">
        <v>43.75</v>
      </c>
      <c r="L289" s="278">
        <v>42.05</v>
      </c>
      <c r="M289" s="278">
        <v>6.5694499999999998</v>
      </c>
    </row>
    <row r="290" spans="1:13">
      <c r="A290" s="269">
        <v>280</v>
      </c>
      <c r="B290" s="278" t="s">
        <v>135</v>
      </c>
      <c r="C290" s="279">
        <v>59.3</v>
      </c>
      <c r="D290" s="280">
        <v>58.666666666666664</v>
      </c>
      <c r="E290" s="280">
        <v>57.483333333333327</v>
      </c>
      <c r="F290" s="280">
        <v>55.666666666666664</v>
      </c>
      <c r="G290" s="280">
        <v>54.483333333333327</v>
      </c>
      <c r="H290" s="280">
        <v>60.483333333333327</v>
      </c>
      <c r="I290" s="280">
        <v>61.666666666666664</v>
      </c>
      <c r="J290" s="280">
        <v>63.483333333333327</v>
      </c>
      <c r="K290" s="278">
        <v>59.85</v>
      </c>
      <c r="L290" s="278">
        <v>56.85</v>
      </c>
      <c r="M290" s="278">
        <v>112.52067</v>
      </c>
    </row>
    <row r="291" spans="1:13">
      <c r="A291" s="269">
        <v>281</v>
      </c>
      <c r="B291" s="278" t="s">
        <v>454</v>
      </c>
      <c r="C291" s="279">
        <v>15.1</v>
      </c>
      <c r="D291" s="280">
        <v>15.049999999999999</v>
      </c>
      <c r="E291" s="280">
        <v>14.999999999999998</v>
      </c>
      <c r="F291" s="280">
        <v>14.899999999999999</v>
      </c>
      <c r="G291" s="280">
        <v>14.849999999999998</v>
      </c>
      <c r="H291" s="280">
        <v>15.149999999999999</v>
      </c>
      <c r="I291" s="280">
        <v>15.2</v>
      </c>
      <c r="J291" s="280">
        <v>15.299999999999999</v>
      </c>
      <c r="K291" s="278">
        <v>15.1</v>
      </c>
      <c r="L291" s="278">
        <v>14.95</v>
      </c>
      <c r="M291" s="278">
        <v>2.9297399999999998</v>
      </c>
    </row>
    <row r="292" spans="1:13">
      <c r="A292" s="269">
        <v>282</v>
      </c>
      <c r="B292" s="278" t="s">
        <v>359</v>
      </c>
      <c r="C292" s="279">
        <v>1485.35</v>
      </c>
      <c r="D292" s="280">
        <v>1476.3833333333332</v>
      </c>
      <c r="E292" s="280">
        <v>1453.9666666666665</v>
      </c>
      <c r="F292" s="280">
        <v>1422.5833333333333</v>
      </c>
      <c r="G292" s="280">
        <v>1400.1666666666665</v>
      </c>
      <c r="H292" s="280">
        <v>1507.7666666666664</v>
      </c>
      <c r="I292" s="280">
        <v>1530.1833333333334</v>
      </c>
      <c r="J292" s="280">
        <v>1561.5666666666664</v>
      </c>
      <c r="K292" s="278">
        <v>1498.8</v>
      </c>
      <c r="L292" s="278">
        <v>1445</v>
      </c>
      <c r="M292" s="278">
        <v>1.6460900000000001</v>
      </c>
    </row>
    <row r="293" spans="1:13">
      <c r="A293" s="269">
        <v>283</v>
      </c>
      <c r="B293" s="278" t="s">
        <v>455</v>
      </c>
      <c r="C293" s="279">
        <v>468.8</v>
      </c>
      <c r="D293" s="280">
        <v>474.38333333333338</v>
      </c>
      <c r="E293" s="280">
        <v>454.76666666666677</v>
      </c>
      <c r="F293" s="280">
        <v>440.73333333333341</v>
      </c>
      <c r="G293" s="280">
        <v>421.11666666666679</v>
      </c>
      <c r="H293" s="280">
        <v>488.41666666666674</v>
      </c>
      <c r="I293" s="280">
        <v>508.03333333333342</v>
      </c>
      <c r="J293" s="280">
        <v>522.06666666666672</v>
      </c>
      <c r="K293" s="278">
        <v>494</v>
      </c>
      <c r="L293" s="278">
        <v>460.35</v>
      </c>
      <c r="M293" s="278">
        <v>14.150270000000001</v>
      </c>
    </row>
    <row r="294" spans="1:13">
      <c r="A294" s="269">
        <v>284</v>
      </c>
      <c r="B294" s="278" t="s">
        <v>453</v>
      </c>
      <c r="C294" s="279">
        <v>2475.9499999999998</v>
      </c>
      <c r="D294" s="280">
        <v>2464.0333333333333</v>
      </c>
      <c r="E294" s="280">
        <v>2426.9166666666665</v>
      </c>
      <c r="F294" s="280">
        <v>2377.8833333333332</v>
      </c>
      <c r="G294" s="280">
        <v>2340.7666666666664</v>
      </c>
      <c r="H294" s="280">
        <v>2513.0666666666666</v>
      </c>
      <c r="I294" s="280">
        <v>2550.1833333333334</v>
      </c>
      <c r="J294" s="280">
        <v>2599.2166666666667</v>
      </c>
      <c r="K294" s="278">
        <v>2501.15</v>
      </c>
      <c r="L294" s="278">
        <v>2415</v>
      </c>
      <c r="M294" s="278">
        <v>2.6749999999999999E-2</v>
      </c>
    </row>
    <row r="295" spans="1:13">
      <c r="A295" s="269">
        <v>285</v>
      </c>
      <c r="B295" s="278" t="s">
        <v>456</v>
      </c>
      <c r="C295" s="279">
        <v>17.350000000000001</v>
      </c>
      <c r="D295" s="280">
        <v>17.466666666666665</v>
      </c>
      <c r="E295" s="280">
        <v>17.033333333333331</v>
      </c>
      <c r="F295" s="280">
        <v>16.716666666666665</v>
      </c>
      <c r="G295" s="280">
        <v>16.283333333333331</v>
      </c>
      <c r="H295" s="280">
        <v>17.783333333333331</v>
      </c>
      <c r="I295" s="280">
        <v>18.216666666666661</v>
      </c>
      <c r="J295" s="280">
        <v>18.533333333333331</v>
      </c>
      <c r="K295" s="278">
        <v>17.899999999999999</v>
      </c>
      <c r="L295" s="278">
        <v>17.149999999999999</v>
      </c>
      <c r="M295" s="278">
        <v>32.90558</v>
      </c>
    </row>
    <row r="296" spans="1:13">
      <c r="A296" s="269">
        <v>286</v>
      </c>
      <c r="B296" s="278" t="s">
        <v>136</v>
      </c>
      <c r="C296" s="279">
        <v>262.89999999999998</v>
      </c>
      <c r="D296" s="280">
        <v>260.26666666666665</v>
      </c>
      <c r="E296" s="280">
        <v>254.93333333333328</v>
      </c>
      <c r="F296" s="280">
        <v>246.96666666666664</v>
      </c>
      <c r="G296" s="280">
        <v>241.63333333333327</v>
      </c>
      <c r="H296" s="280">
        <v>268.23333333333329</v>
      </c>
      <c r="I296" s="280">
        <v>273.56666666666666</v>
      </c>
      <c r="J296" s="280">
        <v>281.5333333333333</v>
      </c>
      <c r="K296" s="278">
        <v>265.60000000000002</v>
      </c>
      <c r="L296" s="278">
        <v>252.3</v>
      </c>
      <c r="M296" s="278">
        <v>34.075360000000003</v>
      </c>
    </row>
    <row r="297" spans="1:13">
      <c r="A297" s="269">
        <v>287</v>
      </c>
      <c r="B297" s="278" t="s">
        <v>457</v>
      </c>
      <c r="C297" s="279">
        <v>516.20000000000005</v>
      </c>
      <c r="D297" s="280">
        <v>516.75</v>
      </c>
      <c r="E297" s="280">
        <v>505.45000000000005</v>
      </c>
      <c r="F297" s="280">
        <v>494.70000000000005</v>
      </c>
      <c r="G297" s="280">
        <v>483.40000000000009</v>
      </c>
      <c r="H297" s="280">
        <v>527.5</v>
      </c>
      <c r="I297" s="280">
        <v>538.79999999999995</v>
      </c>
      <c r="J297" s="280">
        <v>549.54999999999995</v>
      </c>
      <c r="K297" s="278">
        <v>528.04999999999995</v>
      </c>
      <c r="L297" s="278">
        <v>506</v>
      </c>
      <c r="M297" s="278">
        <v>0.37125000000000002</v>
      </c>
    </row>
    <row r="298" spans="1:13">
      <c r="A298" s="269">
        <v>288</v>
      </c>
      <c r="B298" s="278" t="s">
        <v>137</v>
      </c>
      <c r="C298" s="279">
        <v>852.6</v>
      </c>
      <c r="D298" s="280">
        <v>862.69999999999993</v>
      </c>
      <c r="E298" s="280">
        <v>839.89999999999986</v>
      </c>
      <c r="F298" s="280">
        <v>827.19999999999993</v>
      </c>
      <c r="G298" s="280">
        <v>804.39999999999986</v>
      </c>
      <c r="H298" s="280">
        <v>875.39999999999986</v>
      </c>
      <c r="I298" s="280">
        <v>898.19999999999982</v>
      </c>
      <c r="J298" s="280">
        <v>910.89999999999986</v>
      </c>
      <c r="K298" s="278">
        <v>885.5</v>
      </c>
      <c r="L298" s="278">
        <v>850</v>
      </c>
      <c r="M298" s="278">
        <v>60.901769999999999</v>
      </c>
    </row>
    <row r="299" spans="1:13">
      <c r="A299" s="269">
        <v>289</v>
      </c>
      <c r="B299" s="278" t="s">
        <v>267</v>
      </c>
      <c r="C299" s="279">
        <v>1418.45</v>
      </c>
      <c r="D299" s="280">
        <v>1417.1666666666667</v>
      </c>
      <c r="E299" s="280">
        <v>1386.3333333333335</v>
      </c>
      <c r="F299" s="280">
        <v>1354.2166666666667</v>
      </c>
      <c r="G299" s="280">
        <v>1323.3833333333334</v>
      </c>
      <c r="H299" s="280">
        <v>1449.2833333333335</v>
      </c>
      <c r="I299" s="280">
        <v>1480.116666666667</v>
      </c>
      <c r="J299" s="280">
        <v>1512.2333333333336</v>
      </c>
      <c r="K299" s="278">
        <v>1448</v>
      </c>
      <c r="L299" s="278">
        <v>1385.05</v>
      </c>
      <c r="M299" s="278">
        <v>1.5123200000000001</v>
      </c>
    </row>
    <row r="300" spans="1:13">
      <c r="A300" s="269">
        <v>290</v>
      </c>
      <c r="B300" s="278" t="s">
        <v>266</v>
      </c>
      <c r="C300" s="279">
        <v>1178.5999999999999</v>
      </c>
      <c r="D300" s="280">
        <v>1191.1166666666668</v>
      </c>
      <c r="E300" s="280">
        <v>1157.5333333333335</v>
      </c>
      <c r="F300" s="280">
        <v>1136.4666666666667</v>
      </c>
      <c r="G300" s="280">
        <v>1102.8833333333334</v>
      </c>
      <c r="H300" s="280">
        <v>1212.1833333333336</v>
      </c>
      <c r="I300" s="280">
        <v>1245.7666666666667</v>
      </c>
      <c r="J300" s="280">
        <v>1266.8333333333337</v>
      </c>
      <c r="K300" s="278">
        <v>1224.7</v>
      </c>
      <c r="L300" s="278">
        <v>1170.05</v>
      </c>
      <c r="M300" s="278">
        <v>1.6858</v>
      </c>
    </row>
    <row r="301" spans="1:13">
      <c r="A301" s="269">
        <v>291</v>
      </c>
      <c r="B301" s="278" t="s">
        <v>138</v>
      </c>
      <c r="C301" s="279">
        <v>806.6</v>
      </c>
      <c r="D301" s="280">
        <v>813.0333333333333</v>
      </c>
      <c r="E301" s="280">
        <v>796.46666666666658</v>
      </c>
      <c r="F301" s="280">
        <v>786.33333333333326</v>
      </c>
      <c r="G301" s="280">
        <v>769.76666666666654</v>
      </c>
      <c r="H301" s="280">
        <v>823.16666666666663</v>
      </c>
      <c r="I301" s="280">
        <v>839.73333333333323</v>
      </c>
      <c r="J301" s="280">
        <v>849.86666666666667</v>
      </c>
      <c r="K301" s="278">
        <v>829.6</v>
      </c>
      <c r="L301" s="278">
        <v>802.9</v>
      </c>
      <c r="M301" s="278">
        <v>36.308140000000002</v>
      </c>
    </row>
    <row r="302" spans="1:13">
      <c r="A302" s="269">
        <v>292</v>
      </c>
      <c r="B302" s="278" t="s">
        <v>458</v>
      </c>
      <c r="C302" s="279">
        <v>909.25</v>
      </c>
      <c r="D302" s="280">
        <v>908.15</v>
      </c>
      <c r="E302" s="280">
        <v>896.34999999999991</v>
      </c>
      <c r="F302" s="280">
        <v>883.44999999999993</v>
      </c>
      <c r="G302" s="280">
        <v>871.64999999999986</v>
      </c>
      <c r="H302" s="280">
        <v>921.05</v>
      </c>
      <c r="I302" s="280">
        <v>932.84999999999991</v>
      </c>
      <c r="J302" s="280">
        <v>945.75</v>
      </c>
      <c r="K302" s="278">
        <v>919.95</v>
      </c>
      <c r="L302" s="278">
        <v>895.25</v>
      </c>
      <c r="M302" s="278">
        <v>0.50990000000000002</v>
      </c>
    </row>
    <row r="303" spans="1:13">
      <c r="A303" s="269">
        <v>293</v>
      </c>
      <c r="B303" s="278" t="s">
        <v>139</v>
      </c>
      <c r="C303" s="279">
        <v>340.2</v>
      </c>
      <c r="D303" s="280">
        <v>335.51666666666671</v>
      </c>
      <c r="E303" s="280">
        <v>325.28333333333342</v>
      </c>
      <c r="F303" s="280">
        <v>310.36666666666673</v>
      </c>
      <c r="G303" s="280">
        <v>300.13333333333344</v>
      </c>
      <c r="H303" s="280">
        <v>350.43333333333339</v>
      </c>
      <c r="I303" s="280">
        <v>360.66666666666663</v>
      </c>
      <c r="J303" s="280">
        <v>375.58333333333337</v>
      </c>
      <c r="K303" s="278">
        <v>345.75</v>
      </c>
      <c r="L303" s="278">
        <v>320.60000000000002</v>
      </c>
      <c r="M303" s="278">
        <v>90.737179999999995</v>
      </c>
    </row>
    <row r="304" spans="1:13">
      <c r="A304" s="269">
        <v>294</v>
      </c>
      <c r="B304" s="278" t="s">
        <v>140</v>
      </c>
      <c r="C304" s="279">
        <v>150.80000000000001</v>
      </c>
      <c r="D304" s="280">
        <v>149.80000000000001</v>
      </c>
      <c r="E304" s="280">
        <v>145.80000000000001</v>
      </c>
      <c r="F304" s="280">
        <v>140.80000000000001</v>
      </c>
      <c r="G304" s="280">
        <v>136.80000000000001</v>
      </c>
      <c r="H304" s="280">
        <v>154.80000000000001</v>
      </c>
      <c r="I304" s="280">
        <v>158.80000000000001</v>
      </c>
      <c r="J304" s="280">
        <v>163.80000000000001</v>
      </c>
      <c r="K304" s="278">
        <v>153.80000000000001</v>
      </c>
      <c r="L304" s="278">
        <v>144.80000000000001</v>
      </c>
      <c r="M304" s="278">
        <v>63.285539999999997</v>
      </c>
    </row>
    <row r="305" spans="1:13">
      <c r="A305" s="269">
        <v>295</v>
      </c>
      <c r="B305" s="278" t="s">
        <v>462</v>
      </c>
      <c r="C305" s="279">
        <v>19.649999999999999</v>
      </c>
      <c r="D305" s="280">
        <v>19.266666666666666</v>
      </c>
      <c r="E305" s="280">
        <v>18.883333333333333</v>
      </c>
      <c r="F305" s="280">
        <v>18.116666666666667</v>
      </c>
      <c r="G305" s="280">
        <v>17.733333333333334</v>
      </c>
      <c r="H305" s="280">
        <v>20.033333333333331</v>
      </c>
      <c r="I305" s="280">
        <v>20.416666666666664</v>
      </c>
      <c r="J305" s="280">
        <v>21.18333333333333</v>
      </c>
      <c r="K305" s="278">
        <v>19.649999999999999</v>
      </c>
      <c r="L305" s="278">
        <v>18.5</v>
      </c>
      <c r="M305" s="278">
        <v>7.9585900000000001</v>
      </c>
    </row>
    <row r="306" spans="1:13">
      <c r="A306" s="269">
        <v>296</v>
      </c>
      <c r="B306" s="278" t="s">
        <v>320</v>
      </c>
      <c r="C306" s="279">
        <v>9.85</v>
      </c>
      <c r="D306" s="280">
        <v>9.8333333333333339</v>
      </c>
      <c r="E306" s="280">
        <v>9.3166666666666682</v>
      </c>
      <c r="F306" s="280">
        <v>8.783333333333335</v>
      </c>
      <c r="G306" s="280">
        <v>8.2666666666666693</v>
      </c>
      <c r="H306" s="280">
        <v>10.366666666666667</v>
      </c>
      <c r="I306" s="280">
        <v>10.883333333333333</v>
      </c>
      <c r="J306" s="280">
        <v>11.416666666666666</v>
      </c>
      <c r="K306" s="278">
        <v>10.35</v>
      </c>
      <c r="L306" s="278">
        <v>9.3000000000000007</v>
      </c>
      <c r="M306" s="278">
        <v>18.48376</v>
      </c>
    </row>
    <row r="307" spans="1:13">
      <c r="A307" s="269">
        <v>297</v>
      </c>
      <c r="B307" s="278" t="s">
        <v>465</v>
      </c>
      <c r="C307" s="279">
        <v>80.95</v>
      </c>
      <c r="D307" s="280">
        <v>79.666666666666671</v>
      </c>
      <c r="E307" s="280">
        <v>77.433333333333337</v>
      </c>
      <c r="F307" s="280">
        <v>73.916666666666671</v>
      </c>
      <c r="G307" s="280">
        <v>71.683333333333337</v>
      </c>
      <c r="H307" s="280">
        <v>83.183333333333337</v>
      </c>
      <c r="I307" s="280">
        <v>85.416666666666657</v>
      </c>
      <c r="J307" s="280">
        <v>88.933333333333337</v>
      </c>
      <c r="K307" s="278">
        <v>81.900000000000006</v>
      </c>
      <c r="L307" s="278">
        <v>76.150000000000006</v>
      </c>
      <c r="M307" s="278">
        <v>0.47844999999999999</v>
      </c>
    </row>
    <row r="308" spans="1:13">
      <c r="A308" s="269">
        <v>298</v>
      </c>
      <c r="B308" s="278" t="s">
        <v>467</v>
      </c>
      <c r="C308" s="279">
        <v>284</v>
      </c>
      <c r="D308" s="280">
        <v>289.89999999999998</v>
      </c>
      <c r="E308" s="280">
        <v>277.49999999999994</v>
      </c>
      <c r="F308" s="280">
        <v>270.99999999999994</v>
      </c>
      <c r="G308" s="280">
        <v>258.59999999999991</v>
      </c>
      <c r="H308" s="280">
        <v>296.39999999999998</v>
      </c>
      <c r="I308" s="280">
        <v>308.80000000000007</v>
      </c>
      <c r="J308" s="280">
        <v>315.3</v>
      </c>
      <c r="K308" s="278">
        <v>302.3</v>
      </c>
      <c r="L308" s="278">
        <v>283.39999999999998</v>
      </c>
      <c r="M308" s="278">
        <v>0.27898000000000001</v>
      </c>
    </row>
    <row r="309" spans="1:13">
      <c r="A309" s="269">
        <v>299</v>
      </c>
      <c r="B309" s="278" t="s">
        <v>463</v>
      </c>
      <c r="C309" s="279">
        <v>2059.5500000000002</v>
      </c>
      <c r="D309" s="280">
        <v>2038.55</v>
      </c>
      <c r="E309" s="280">
        <v>1982.1</v>
      </c>
      <c r="F309" s="280">
        <v>1904.6499999999999</v>
      </c>
      <c r="G309" s="280">
        <v>1848.1999999999998</v>
      </c>
      <c r="H309" s="280">
        <v>2116</v>
      </c>
      <c r="I309" s="280">
        <v>2172.4500000000003</v>
      </c>
      <c r="J309" s="280">
        <v>2249.9</v>
      </c>
      <c r="K309" s="278">
        <v>2095</v>
      </c>
      <c r="L309" s="278">
        <v>1961.1</v>
      </c>
      <c r="M309" s="278">
        <v>5.0819999999999997E-2</v>
      </c>
    </row>
    <row r="310" spans="1:13">
      <c r="A310" s="269">
        <v>300</v>
      </c>
      <c r="B310" s="278" t="s">
        <v>464</v>
      </c>
      <c r="C310" s="279">
        <v>190.6</v>
      </c>
      <c r="D310" s="280">
        <v>190.06666666666663</v>
      </c>
      <c r="E310" s="280">
        <v>185.18333333333328</v>
      </c>
      <c r="F310" s="280">
        <v>179.76666666666665</v>
      </c>
      <c r="G310" s="280">
        <v>174.8833333333333</v>
      </c>
      <c r="H310" s="280">
        <v>195.48333333333326</v>
      </c>
      <c r="I310" s="280">
        <v>200.36666666666665</v>
      </c>
      <c r="J310" s="280">
        <v>205.78333333333325</v>
      </c>
      <c r="K310" s="278">
        <v>194.95</v>
      </c>
      <c r="L310" s="278">
        <v>184.65</v>
      </c>
      <c r="M310" s="278">
        <v>0.43590000000000001</v>
      </c>
    </row>
    <row r="311" spans="1:13">
      <c r="A311" s="269">
        <v>301</v>
      </c>
      <c r="B311" s="278" t="s">
        <v>141</v>
      </c>
      <c r="C311" s="279">
        <v>102.2</v>
      </c>
      <c r="D311" s="280">
        <v>101.14999999999999</v>
      </c>
      <c r="E311" s="280">
        <v>98.549999999999983</v>
      </c>
      <c r="F311" s="280">
        <v>94.899999999999991</v>
      </c>
      <c r="G311" s="280">
        <v>92.299999999999983</v>
      </c>
      <c r="H311" s="280">
        <v>104.79999999999998</v>
      </c>
      <c r="I311" s="280">
        <v>107.39999999999998</v>
      </c>
      <c r="J311" s="280">
        <v>111.04999999999998</v>
      </c>
      <c r="K311" s="278">
        <v>103.75</v>
      </c>
      <c r="L311" s="278">
        <v>97.5</v>
      </c>
      <c r="M311" s="278">
        <v>97.091380000000001</v>
      </c>
    </row>
    <row r="312" spans="1:13">
      <c r="A312" s="269">
        <v>302</v>
      </c>
      <c r="B312" s="278" t="s">
        <v>142</v>
      </c>
      <c r="C312" s="279">
        <v>308.85000000000002</v>
      </c>
      <c r="D312" s="280">
        <v>304.4666666666667</v>
      </c>
      <c r="E312" s="280">
        <v>297.93333333333339</v>
      </c>
      <c r="F312" s="280">
        <v>287.01666666666671</v>
      </c>
      <c r="G312" s="280">
        <v>280.48333333333341</v>
      </c>
      <c r="H312" s="280">
        <v>315.38333333333338</v>
      </c>
      <c r="I312" s="280">
        <v>321.91666666666669</v>
      </c>
      <c r="J312" s="280">
        <v>332.83333333333337</v>
      </c>
      <c r="K312" s="278">
        <v>311</v>
      </c>
      <c r="L312" s="278">
        <v>293.55</v>
      </c>
      <c r="M312" s="278">
        <v>29.836040000000001</v>
      </c>
    </row>
    <row r="313" spans="1:13">
      <c r="A313" s="269">
        <v>303</v>
      </c>
      <c r="B313" s="278" t="s">
        <v>143</v>
      </c>
      <c r="C313" s="279">
        <v>5180.8500000000004</v>
      </c>
      <c r="D313" s="280">
        <v>5140.0333333333338</v>
      </c>
      <c r="E313" s="280">
        <v>5031.8166666666675</v>
      </c>
      <c r="F313" s="280">
        <v>4882.7833333333338</v>
      </c>
      <c r="G313" s="280">
        <v>4774.5666666666675</v>
      </c>
      <c r="H313" s="280">
        <v>5289.0666666666675</v>
      </c>
      <c r="I313" s="280">
        <v>5397.2833333333328</v>
      </c>
      <c r="J313" s="280">
        <v>5546.3166666666675</v>
      </c>
      <c r="K313" s="278">
        <v>5248.25</v>
      </c>
      <c r="L313" s="278">
        <v>4991</v>
      </c>
      <c r="M313" s="278">
        <v>19.91789</v>
      </c>
    </row>
    <row r="314" spans="1:13">
      <c r="A314" s="269">
        <v>304</v>
      </c>
      <c r="B314" s="278" t="s">
        <v>459</v>
      </c>
      <c r="C314" s="279">
        <v>644.5</v>
      </c>
      <c r="D314" s="280">
        <v>637.48333333333335</v>
      </c>
      <c r="E314" s="280">
        <v>615.01666666666665</v>
      </c>
      <c r="F314" s="280">
        <v>585.5333333333333</v>
      </c>
      <c r="G314" s="280">
        <v>563.06666666666661</v>
      </c>
      <c r="H314" s="280">
        <v>666.9666666666667</v>
      </c>
      <c r="I314" s="280">
        <v>689.43333333333339</v>
      </c>
      <c r="J314" s="280">
        <v>718.91666666666674</v>
      </c>
      <c r="K314" s="278">
        <v>659.95</v>
      </c>
      <c r="L314" s="278">
        <v>608</v>
      </c>
      <c r="M314" s="278">
        <v>8.9169999999999999E-2</v>
      </c>
    </row>
    <row r="315" spans="1:13">
      <c r="A315" s="269">
        <v>305</v>
      </c>
      <c r="B315" s="278" t="s">
        <v>144</v>
      </c>
      <c r="C315" s="279">
        <v>540.75</v>
      </c>
      <c r="D315" s="280">
        <v>533.01666666666665</v>
      </c>
      <c r="E315" s="280">
        <v>522.0333333333333</v>
      </c>
      <c r="F315" s="280">
        <v>503.31666666666661</v>
      </c>
      <c r="G315" s="280">
        <v>492.33333333333326</v>
      </c>
      <c r="H315" s="280">
        <v>551.73333333333335</v>
      </c>
      <c r="I315" s="280">
        <v>562.7166666666667</v>
      </c>
      <c r="J315" s="280">
        <v>581.43333333333339</v>
      </c>
      <c r="K315" s="278">
        <v>544</v>
      </c>
      <c r="L315" s="278">
        <v>514.29999999999995</v>
      </c>
      <c r="M315" s="278">
        <v>25.795480000000001</v>
      </c>
    </row>
    <row r="316" spans="1:13">
      <c r="A316" s="269">
        <v>306</v>
      </c>
      <c r="B316" s="278" t="s">
        <v>473</v>
      </c>
      <c r="C316" s="279">
        <v>990.75</v>
      </c>
      <c r="D316" s="280">
        <v>988.15</v>
      </c>
      <c r="E316" s="280">
        <v>953.69999999999993</v>
      </c>
      <c r="F316" s="280">
        <v>916.65</v>
      </c>
      <c r="G316" s="280">
        <v>882.19999999999993</v>
      </c>
      <c r="H316" s="280">
        <v>1025.1999999999998</v>
      </c>
      <c r="I316" s="280">
        <v>1059.6500000000001</v>
      </c>
      <c r="J316" s="280">
        <v>1096.6999999999998</v>
      </c>
      <c r="K316" s="278">
        <v>1022.6</v>
      </c>
      <c r="L316" s="278">
        <v>951.1</v>
      </c>
      <c r="M316" s="278">
        <v>12.56184</v>
      </c>
    </row>
    <row r="317" spans="1:13">
      <c r="A317" s="269">
        <v>307</v>
      </c>
      <c r="B317" s="278" t="s">
        <v>469</v>
      </c>
      <c r="C317" s="279">
        <v>1211.0999999999999</v>
      </c>
      <c r="D317" s="280">
        <v>1210.1833333333334</v>
      </c>
      <c r="E317" s="280">
        <v>1190.9166666666667</v>
      </c>
      <c r="F317" s="280">
        <v>1170.7333333333333</v>
      </c>
      <c r="G317" s="280">
        <v>1151.4666666666667</v>
      </c>
      <c r="H317" s="280">
        <v>1230.3666666666668</v>
      </c>
      <c r="I317" s="280">
        <v>1249.6333333333332</v>
      </c>
      <c r="J317" s="280">
        <v>1269.8166666666668</v>
      </c>
      <c r="K317" s="278">
        <v>1229.45</v>
      </c>
      <c r="L317" s="278">
        <v>1190</v>
      </c>
      <c r="M317" s="278">
        <v>2.04447</v>
      </c>
    </row>
    <row r="318" spans="1:13">
      <c r="A318" s="269">
        <v>308</v>
      </c>
      <c r="B318" s="278" t="s">
        <v>145</v>
      </c>
      <c r="C318" s="279">
        <v>439.5</v>
      </c>
      <c r="D318" s="280">
        <v>432.40000000000003</v>
      </c>
      <c r="E318" s="280">
        <v>418.45000000000005</v>
      </c>
      <c r="F318" s="280">
        <v>397.40000000000003</v>
      </c>
      <c r="G318" s="280">
        <v>383.45000000000005</v>
      </c>
      <c r="H318" s="280">
        <v>453.45000000000005</v>
      </c>
      <c r="I318" s="280">
        <v>467.4</v>
      </c>
      <c r="J318" s="280">
        <v>488.45000000000005</v>
      </c>
      <c r="K318" s="278">
        <v>446.35</v>
      </c>
      <c r="L318" s="278">
        <v>411.35</v>
      </c>
      <c r="M318" s="278">
        <v>12.229480000000001</v>
      </c>
    </row>
    <row r="319" spans="1:13">
      <c r="A319" s="269">
        <v>309</v>
      </c>
      <c r="B319" s="278" t="s">
        <v>146</v>
      </c>
      <c r="C319" s="279">
        <v>932.6</v>
      </c>
      <c r="D319" s="280">
        <v>925.9</v>
      </c>
      <c r="E319" s="280">
        <v>908.25</v>
      </c>
      <c r="F319" s="280">
        <v>883.9</v>
      </c>
      <c r="G319" s="280">
        <v>866.25</v>
      </c>
      <c r="H319" s="280">
        <v>950.25</v>
      </c>
      <c r="I319" s="280">
        <v>967.89999999999986</v>
      </c>
      <c r="J319" s="280">
        <v>992.25</v>
      </c>
      <c r="K319" s="278">
        <v>943.55</v>
      </c>
      <c r="L319" s="278">
        <v>901.55</v>
      </c>
      <c r="M319" s="278">
        <v>6.8750499999999999</v>
      </c>
    </row>
    <row r="320" spans="1:13">
      <c r="A320" s="269">
        <v>310</v>
      </c>
      <c r="B320" s="278" t="s">
        <v>466</v>
      </c>
      <c r="C320" s="279">
        <v>134.15</v>
      </c>
      <c r="D320" s="280">
        <v>136.13333333333333</v>
      </c>
      <c r="E320" s="280">
        <v>130.26666666666665</v>
      </c>
      <c r="F320" s="280">
        <v>126.38333333333333</v>
      </c>
      <c r="G320" s="280">
        <v>120.51666666666665</v>
      </c>
      <c r="H320" s="280">
        <v>140.01666666666665</v>
      </c>
      <c r="I320" s="280">
        <v>145.88333333333333</v>
      </c>
      <c r="J320" s="280">
        <v>149.76666666666665</v>
      </c>
      <c r="K320" s="278">
        <v>142</v>
      </c>
      <c r="L320" s="278">
        <v>132.25</v>
      </c>
      <c r="M320" s="278">
        <v>0.12178</v>
      </c>
    </row>
    <row r="321" spans="1:13">
      <c r="A321" s="269">
        <v>311</v>
      </c>
      <c r="B321" s="278" t="s">
        <v>1977</v>
      </c>
      <c r="C321" s="279">
        <v>210.45</v>
      </c>
      <c r="D321" s="280">
        <v>209.0333333333333</v>
      </c>
      <c r="E321" s="280">
        <v>204.36666666666662</v>
      </c>
      <c r="F321" s="280">
        <v>198.2833333333333</v>
      </c>
      <c r="G321" s="280">
        <v>193.61666666666662</v>
      </c>
      <c r="H321" s="280">
        <v>215.11666666666662</v>
      </c>
      <c r="I321" s="280">
        <v>219.7833333333333</v>
      </c>
      <c r="J321" s="280">
        <v>225.86666666666662</v>
      </c>
      <c r="K321" s="278">
        <v>213.7</v>
      </c>
      <c r="L321" s="278">
        <v>202.95</v>
      </c>
      <c r="M321" s="278">
        <v>5.4604999999999997</v>
      </c>
    </row>
    <row r="322" spans="1:13">
      <c r="A322" s="269">
        <v>312</v>
      </c>
      <c r="B322" s="278" t="s">
        <v>470</v>
      </c>
      <c r="C322" s="279">
        <v>68.2</v>
      </c>
      <c r="D322" s="280">
        <v>68.7</v>
      </c>
      <c r="E322" s="280">
        <v>66.900000000000006</v>
      </c>
      <c r="F322" s="280">
        <v>65.600000000000009</v>
      </c>
      <c r="G322" s="280">
        <v>63.800000000000011</v>
      </c>
      <c r="H322" s="280">
        <v>70</v>
      </c>
      <c r="I322" s="280">
        <v>71.799999999999983</v>
      </c>
      <c r="J322" s="280">
        <v>73.099999999999994</v>
      </c>
      <c r="K322" s="278">
        <v>70.5</v>
      </c>
      <c r="L322" s="278">
        <v>67.400000000000006</v>
      </c>
      <c r="M322" s="278">
        <v>3.5897999999999999</v>
      </c>
    </row>
    <row r="323" spans="1:13">
      <c r="A323" s="269">
        <v>313</v>
      </c>
      <c r="B323" s="278" t="s">
        <v>471</v>
      </c>
      <c r="C323" s="279">
        <v>264.89999999999998</v>
      </c>
      <c r="D323" s="280">
        <v>266.66666666666669</v>
      </c>
      <c r="E323" s="280">
        <v>258.33333333333337</v>
      </c>
      <c r="F323" s="280">
        <v>251.76666666666671</v>
      </c>
      <c r="G323" s="280">
        <v>243.43333333333339</v>
      </c>
      <c r="H323" s="280">
        <v>273.23333333333335</v>
      </c>
      <c r="I323" s="280">
        <v>281.56666666666672</v>
      </c>
      <c r="J323" s="280">
        <v>288.13333333333333</v>
      </c>
      <c r="K323" s="278">
        <v>275</v>
      </c>
      <c r="L323" s="278">
        <v>260.10000000000002</v>
      </c>
      <c r="M323" s="278">
        <v>1.39934</v>
      </c>
    </row>
    <row r="324" spans="1:13">
      <c r="A324" s="269">
        <v>314</v>
      </c>
      <c r="B324" s="278" t="s">
        <v>147</v>
      </c>
      <c r="C324" s="279">
        <v>731.5</v>
      </c>
      <c r="D324" s="280">
        <v>734.43333333333339</v>
      </c>
      <c r="E324" s="280">
        <v>718.31666666666683</v>
      </c>
      <c r="F324" s="280">
        <v>705.13333333333344</v>
      </c>
      <c r="G324" s="280">
        <v>689.01666666666688</v>
      </c>
      <c r="H324" s="280">
        <v>747.61666666666679</v>
      </c>
      <c r="I324" s="280">
        <v>763.73333333333335</v>
      </c>
      <c r="J324" s="280">
        <v>776.91666666666674</v>
      </c>
      <c r="K324" s="278">
        <v>750.55</v>
      </c>
      <c r="L324" s="278">
        <v>721.25</v>
      </c>
      <c r="M324" s="278">
        <v>4.5586900000000004</v>
      </c>
    </row>
    <row r="325" spans="1:13">
      <c r="A325" s="269">
        <v>315</v>
      </c>
      <c r="B325" s="278" t="s">
        <v>460</v>
      </c>
      <c r="C325" s="279">
        <v>14.25</v>
      </c>
      <c r="D325" s="280">
        <v>14.25</v>
      </c>
      <c r="E325" s="280">
        <v>14</v>
      </c>
      <c r="F325" s="280">
        <v>13.75</v>
      </c>
      <c r="G325" s="280">
        <v>13.5</v>
      </c>
      <c r="H325" s="280">
        <v>14.5</v>
      </c>
      <c r="I325" s="280">
        <v>14.75</v>
      </c>
      <c r="J325" s="280">
        <v>15</v>
      </c>
      <c r="K325" s="278">
        <v>14.5</v>
      </c>
      <c r="L325" s="278">
        <v>14</v>
      </c>
      <c r="M325" s="278">
        <v>4.8153600000000001</v>
      </c>
    </row>
    <row r="326" spans="1:13">
      <c r="A326" s="269">
        <v>316</v>
      </c>
      <c r="B326" s="278" t="s">
        <v>461</v>
      </c>
      <c r="C326" s="279">
        <v>121.6</v>
      </c>
      <c r="D326" s="280">
        <v>121.41666666666667</v>
      </c>
      <c r="E326" s="280">
        <v>117.38333333333334</v>
      </c>
      <c r="F326" s="280">
        <v>113.16666666666667</v>
      </c>
      <c r="G326" s="280">
        <v>109.13333333333334</v>
      </c>
      <c r="H326" s="280">
        <v>125.63333333333334</v>
      </c>
      <c r="I326" s="280">
        <v>129.66666666666669</v>
      </c>
      <c r="J326" s="280">
        <v>133.88333333333333</v>
      </c>
      <c r="K326" s="278">
        <v>125.45</v>
      </c>
      <c r="L326" s="278">
        <v>117.2</v>
      </c>
      <c r="M326" s="278">
        <v>3.3691300000000002</v>
      </c>
    </row>
    <row r="327" spans="1:13">
      <c r="A327" s="269">
        <v>317</v>
      </c>
      <c r="B327" s="278" t="s">
        <v>148</v>
      </c>
      <c r="C327" s="279">
        <v>73.150000000000006</v>
      </c>
      <c r="D327" s="280">
        <v>72.86666666666666</v>
      </c>
      <c r="E327" s="280">
        <v>70.933333333333323</v>
      </c>
      <c r="F327" s="280">
        <v>68.716666666666669</v>
      </c>
      <c r="G327" s="280">
        <v>66.783333333333331</v>
      </c>
      <c r="H327" s="280">
        <v>75.083333333333314</v>
      </c>
      <c r="I327" s="280">
        <v>77.016666666666652</v>
      </c>
      <c r="J327" s="280">
        <v>79.233333333333306</v>
      </c>
      <c r="K327" s="278">
        <v>74.8</v>
      </c>
      <c r="L327" s="278">
        <v>70.650000000000006</v>
      </c>
      <c r="M327" s="278">
        <v>266.13927999999999</v>
      </c>
    </row>
    <row r="328" spans="1:13">
      <c r="A328" s="269">
        <v>318</v>
      </c>
      <c r="B328" s="278" t="s">
        <v>472</v>
      </c>
      <c r="C328" s="279">
        <v>496.85</v>
      </c>
      <c r="D328" s="280">
        <v>496.13333333333338</v>
      </c>
      <c r="E328" s="280">
        <v>486.71666666666675</v>
      </c>
      <c r="F328" s="280">
        <v>476.58333333333337</v>
      </c>
      <c r="G328" s="280">
        <v>467.16666666666674</v>
      </c>
      <c r="H328" s="280">
        <v>506.26666666666677</v>
      </c>
      <c r="I328" s="280">
        <v>515.68333333333339</v>
      </c>
      <c r="J328" s="280">
        <v>525.81666666666683</v>
      </c>
      <c r="K328" s="278">
        <v>505.55</v>
      </c>
      <c r="L328" s="278">
        <v>486</v>
      </c>
      <c r="M328" s="278">
        <v>0.67157</v>
      </c>
    </row>
    <row r="329" spans="1:13">
      <c r="A329" s="269">
        <v>319</v>
      </c>
      <c r="B329" s="278" t="s">
        <v>269</v>
      </c>
      <c r="C329" s="279">
        <v>673.95</v>
      </c>
      <c r="D329" s="280">
        <v>670.58333333333337</v>
      </c>
      <c r="E329" s="280">
        <v>656.36666666666679</v>
      </c>
      <c r="F329" s="280">
        <v>638.78333333333342</v>
      </c>
      <c r="G329" s="280">
        <v>624.56666666666683</v>
      </c>
      <c r="H329" s="280">
        <v>688.16666666666674</v>
      </c>
      <c r="I329" s="280">
        <v>702.38333333333321</v>
      </c>
      <c r="J329" s="280">
        <v>719.9666666666667</v>
      </c>
      <c r="K329" s="278">
        <v>684.8</v>
      </c>
      <c r="L329" s="278">
        <v>653</v>
      </c>
      <c r="M329" s="278">
        <v>1.4439</v>
      </c>
    </row>
    <row r="330" spans="1:13">
      <c r="A330" s="269">
        <v>320</v>
      </c>
      <c r="B330" s="278" t="s">
        <v>149</v>
      </c>
      <c r="C330" s="279">
        <v>58221.95</v>
      </c>
      <c r="D330" s="280">
        <v>58513.616666666669</v>
      </c>
      <c r="E330" s="280">
        <v>57537.333333333336</v>
      </c>
      <c r="F330" s="280">
        <v>56852.716666666667</v>
      </c>
      <c r="G330" s="280">
        <v>55876.433333333334</v>
      </c>
      <c r="H330" s="280">
        <v>59198.233333333337</v>
      </c>
      <c r="I330" s="280">
        <v>60174.516666666663</v>
      </c>
      <c r="J330" s="280">
        <v>60859.133333333339</v>
      </c>
      <c r="K330" s="278">
        <v>59489.9</v>
      </c>
      <c r="L330" s="278">
        <v>57829</v>
      </c>
      <c r="M330" s="278">
        <v>0.14951</v>
      </c>
    </row>
    <row r="331" spans="1:13">
      <c r="A331" s="269">
        <v>321</v>
      </c>
      <c r="B331" s="278" t="s">
        <v>268</v>
      </c>
      <c r="C331" s="279">
        <v>31.8</v>
      </c>
      <c r="D331" s="280">
        <v>31.5</v>
      </c>
      <c r="E331" s="280">
        <v>30.4</v>
      </c>
      <c r="F331" s="280">
        <v>29</v>
      </c>
      <c r="G331" s="280">
        <v>27.9</v>
      </c>
      <c r="H331" s="280">
        <v>32.9</v>
      </c>
      <c r="I331" s="280">
        <v>33.999999999999993</v>
      </c>
      <c r="J331" s="280">
        <v>35.4</v>
      </c>
      <c r="K331" s="278">
        <v>32.6</v>
      </c>
      <c r="L331" s="278">
        <v>30.1</v>
      </c>
      <c r="M331" s="278">
        <v>4.0648600000000004</v>
      </c>
    </row>
    <row r="332" spans="1:13">
      <c r="A332" s="269">
        <v>322</v>
      </c>
      <c r="B332" s="278" t="s">
        <v>150</v>
      </c>
      <c r="C332" s="279">
        <v>759.9</v>
      </c>
      <c r="D332" s="280">
        <v>748.4666666666667</v>
      </c>
      <c r="E332" s="280">
        <v>728.93333333333339</v>
      </c>
      <c r="F332" s="280">
        <v>697.9666666666667</v>
      </c>
      <c r="G332" s="280">
        <v>678.43333333333339</v>
      </c>
      <c r="H332" s="280">
        <v>779.43333333333339</v>
      </c>
      <c r="I332" s="280">
        <v>798.9666666666667</v>
      </c>
      <c r="J332" s="280">
        <v>829.93333333333339</v>
      </c>
      <c r="K332" s="278">
        <v>768</v>
      </c>
      <c r="L332" s="278">
        <v>717.5</v>
      </c>
      <c r="M332" s="278">
        <v>28.96903</v>
      </c>
    </row>
    <row r="333" spans="1:13">
      <c r="A333" s="269">
        <v>323</v>
      </c>
      <c r="B333" s="278" t="s">
        <v>3163</v>
      </c>
      <c r="C333" s="279">
        <v>259.35000000000002</v>
      </c>
      <c r="D333" s="280">
        <v>258.48333333333335</v>
      </c>
      <c r="E333" s="280">
        <v>251.9666666666667</v>
      </c>
      <c r="F333" s="280">
        <v>244.58333333333334</v>
      </c>
      <c r="G333" s="280">
        <v>238.06666666666669</v>
      </c>
      <c r="H333" s="280">
        <v>265.86666666666667</v>
      </c>
      <c r="I333" s="280">
        <v>272.38333333333333</v>
      </c>
      <c r="J333" s="280">
        <v>279.76666666666671</v>
      </c>
      <c r="K333" s="278">
        <v>265</v>
      </c>
      <c r="L333" s="278">
        <v>251.1</v>
      </c>
      <c r="M333" s="278">
        <v>20.87097</v>
      </c>
    </row>
    <row r="334" spans="1:13">
      <c r="A334" s="269">
        <v>324</v>
      </c>
      <c r="B334" s="278" t="s">
        <v>270</v>
      </c>
      <c r="C334" s="279">
        <v>608.5</v>
      </c>
      <c r="D334" s="280">
        <v>612.31666666666672</v>
      </c>
      <c r="E334" s="280">
        <v>600.98333333333346</v>
      </c>
      <c r="F334" s="280">
        <v>593.4666666666667</v>
      </c>
      <c r="G334" s="280">
        <v>582.13333333333344</v>
      </c>
      <c r="H334" s="280">
        <v>619.83333333333348</v>
      </c>
      <c r="I334" s="280">
        <v>631.16666666666674</v>
      </c>
      <c r="J334" s="280">
        <v>638.68333333333351</v>
      </c>
      <c r="K334" s="278">
        <v>623.65</v>
      </c>
      <c r="L334" s="278">
        <v>604.79999999999995</v>
      </c>
      <c r="M334" s="278">
        <v>1.53609</v>
      </c>
    </row>
    <row r="335" spans="1:13">
      <c r="A335" s="269">
        <v>325</v>
      </c>
      <c r="B335" s="278" t="s">
        <v>151</v>
      </c>
      <c r="C335" s="279">
        <v>33.6</v>
      </c>
      <c r="D335" s="280">
        <v>33.25</v>
      </c>
      <c r="E335" s="280">
        <v>32.450000000000003</v>
      </c>
      <c r="F335" s="280">
        <v>31.300000000000004</v>
      </c>
      <c r="G335" s="280">
        <v>30.500000000000007</v>
      </c>
      <c r="H335" s="280">
        <v>34.4</v>
      </c>
      <c r="I335" s="280">
        <v>35.199999999999996</v>
      </c>
      <c r="J335" s="280">
        <v>36.349999999999994</v>
      </c>
      <c r="K335" s="278">
        <v>34.049999999999997</v>
      </c>
      <c r="L335" s="278">
        <v>32.1</v>
      </c>
      <c r="M335" s="278">
        <v>88.554969999999997</v>
      </c>
    </row>
    <row r="336" spans="1:13">
      <c r="A336" s="269">
        <v>326</v>
      </c>
      <c r="B336" s="278" t="s">
        <v>262</v>
      </c>
      <c r="C336" s="279">
        <v>2496.65</v>
      </c>
      <c r="D336" s="280">
        <v>2458.0333333333333</v>
      </c>
      <c r="E336" s="280">
        <v>2408.6166666666668</v>
      </c>
      <c r="F336" s="280">
        <v>2320.5833333333335</v>
      </c>
      <c r="G336" s="280">
        <v>2271.166666666667</v>
      </c>
      <c r="H336" s="280">
        <v>2546.0666666666666</v>
      </c>
      <c r="I336" s="280">
        <v>2595.4833333333336</v>
      </c>
      <c r="J336" s="280">
        <v>2683.5166666666664</v>
      </c>
      <c r="K336" s="278">
        <v>2507.4499999999998</v>
      </c>
      <c r="L336" s="278">
        <v>2370</v>
      </c>
      <c r="M336" s="278">
        <v>3.2627600000000001</v>
      </c>
    </row>
    <row r="337" spans="1:13">
      <c r="A337" s="269">
        <v>327</v>
      </c>
      <c r="B337" s="278" t="s">
        <v>479</v>
      </c>
      <c r="C337" s="279">
        <v>1416.5</v>
      </c>
      <c r="D337" s="280">
        <v>1417.9166666666667</v>
      </c>
      <c r="E337" s="280">
        <v>1402.8833333333334</v>
      </c>
      <c r="F337" s="280">
        <v>1389.2666666666667</v>
      </c>
      <c r="G337" s="280">
        <v>1374.2333333333333</v>
      </c>
      <c r="H337" s="280">
        <v>1431.5333333333335</v>
      </c>
      <c r="I337" s="280">
        <v>1446.5666666666668</v>
      </c>
      <c r="J337" s="280">
        <v>1460.1833333333336</v>
      </c>
      <c r="K337" s="278">
        <v>1432.95</v>
      </c>
      <c r="L337" s="278">
        <v>1404.3</v>
      </c>
      <c r="M337" s="278">
        <v>0.52181</v>
      </c>
    </row>
    <row r="338" spans="1:13">
      <c r="A338" s="269">
        <v>328</v>
      </c>
      <c r="B338" s="278" t="s">
        <v>152</v>
      </c>
      <c r="C338" s="279">
        <v>21.8</v>
      </c>
      <c r="D338" s="280">
        <v>21.766666666666666</v>
      </c>
      <c r="E338" s="280">
        <v>21.083333333333332</v>
      </c>
      <c r="F338" s="280">
        <v>20.366666666666667</v>
      </c>
      <c r="G338" s="280">
        <v>19.683333333333334</v>
      </c>
      <c r="H338" s="280">
        <v>22.483333333333331</v>
      </c>
      <c r="I338" s="280">
        <v>23.166666666666668</v>
      </c>
      <c r="J338" s="280">
        <v>23.883333333333329</v>
      </c>
      <c r="K338" s="278">
        <v>22.45</v>
      </c>
      <c r="L338" s="278">
        <v>21.05</v>
      </c>
      <c r="M338" s="278">
        <v>54.012039999999999</v>
      </c>
    </row>
    <row r="339" spans="1:13">
      <c r="A339" s="269">
        <v>329</v>
      </c>
      <c r="B339" s="278" t="s">
        <v>478</v>
      </c>
      <c r="C339" s="279">
        <v>38.75</v>
      </c>
      <c r="D339" s="280">
        <v>38.35</v>
      </c>
      <c r="E339" s="280">
        <v>37.700000000000003</v>
      </c>
      <c r="F339" s="280">
        <v>36.65</v>
      </c>
      <c r="G339" s="280">
        <v>36</v>
      </c>
      <c r="H339" s="280">
        <v>39.400000000000006</v>
      </c>
      <c r="I339" s="280">
        <v>40.049999999999997</v>
      </c>
      <c r="J339" s="280">
        <v>41.100000000000009</v>
      </c>
      <c r="K339" s="278">
        <v>39</v>
      </c>
      <c r="L339" s="278">
        <v>37.299999999999997</v>
      </c>
      <c r="M339" s="278">
        <v>0.32018999999999997</v>
      </c>
    </row>
    <row r="340" spans="1:13">
      <c r="A340" s="269">
        <v>330</v>
      </c>
      <c r="B340" s="278" t="s">
        <v>153</v>
      </c>
      <c r="C340" s="279">
        <v>26.65</v>
      </c>
      <c r="D340" s="280">
        <v>26.016666666666666</v>
      </c>
      <c r="E340" s="280">
        <v>25.133333333333333</v>
      </c>
      <c r="F340" s="280">
        <v>23.616666666666667</v>
      </c>
      <c r="G340" s="280">
        <v>22.733333333333334</v>
      </c>
      <c r="H340" s="280">
        <v>27.533333333333331</v>
      </c>
      <c r="I340" s="280">
        <v>28.416666666666664</v>
      </c>
      <c r="J340" s="280">
        <v>29.93333333333333</v>
      </c>
      <c r="K340" s="278">
        <v>26.9</v>
      </c>
      <c r="L340" s="278">
        <v>24.5</v>
      </c>
      <c r="M340" s="278">
        <v>353.07963999999998</v>
      </c>
    </row>
    <row r="341" spans="1:13">
      <c r="A341" s="269">
        <v>331</v>
      </c>
      <c r="B341" s="278" t="s">
        <v>474</v>
      </c>
      <c r="C341" s="279">
        <v>436.45</v>
      </c>
      <c r="D341" s="280">
        <v>439.15000000000003</v>
      </c>
      <c r="E341" s="280">
        <v>431.30000000000007</v>
      </c>
      <c r="F341" s="280">
        <v>426.15000000000003</v>
      </c>
      <c r="G341" s="280">
        <v>418.30000000000007</v>
      </c>
      <c r="H341" s="280">
        <v>444.30000000000007</v>
      </c>
      <c r="I341" s="280">
        <v>452.15000000000009</v>
      </c>
      <c r="J341" s="280">
        <v>457.30000000000007</v>
      </c>
      <c r="K341" s="278">
        <v>447</v>
      </c>
      <c r="L341" s="278">
        <v>434</v>
      </c>
      <c r="M341" s="278">
        <v>0.57964000000000004</v>
      </c>
    </row>
    <row r="342" spans="1:13">
      <c r="A342" s="269">
        <v>332</v>
      </c>
      <c r="B342" s="278" t="s">
        <v>154</v>
      </c>
      <c r="C342" s="279">
        <v>17642.05</v>
      </c>
      <c r="D342" s="280">
        <v>17386.416666666668</v>
      </c>
      <c r="E342" s="280">
        <v>17072.833333333336</v>
      </c>
      <c r="F342" s="280">
        <v>16503.616666666669</v>
      </c>
      <c r="G342" s="280">
        <v>16190.033333333336</v>
      </c>
      <c r="H342" s="280">
        <v>17955.633333333335</v>
      </c>
      <c r="I342" s="280">
        <v>18269.216666666671</v>
      </c>
      <c r="J342" s="280">
        <v>18838.433333333334</v>
      </c>
      <c r="K342" s="278">
        <v>17700</v>
      </c>
      <c r="L342" s="278">
        <v>16817.2</v>
      </c>
      <c r="M342" s="278">
        <v>2.0224099999999998</v>
      </c>
    </row>
    <row r="343" spans="1:13">
      <c r="A343" s="269">
        <v>333</v>
      </c>
      <c r="B343" s="278" t="s">
        <v>3183</v>
      </c>
      <c r="C343" s="279">
        <v>23.55</v>
      </c>
      <c r="D343" s="280">
        <v>22.833333333333332</v>
      </c>
      <c r="E343" s="280">
        <v>22.116666666666664</v>
      </c>
      <c r="F343" s="280">
        <v>20.68333333333333</v>
      </c>
      <c r="G343" s="280">
        <v>19.966666666666661</v>
      </c>
      <c r="H343" s="280">
        <v>24.266666666666666</v>
      </c>
      <c r="I343" s="280">
        <v>24.983333333333334</v>
      </c>
      <c r="J343" s="280">
        <v>26.416666666666668</v>
      </c>
      <c r="K343" s="278">
        <v>23.55</v>
      </c>
      <c r="L343" s="278">
        <v>21.4</v>
      </c>
      <c r="M343" s="278">
        <v>29.021419999999999</v>
      </c>
    </row>
    <row r="344" spans="1:13">
      <c r="A344" s="269">
        <v>334</v>
      </c>
      <c r="B344" s="278" t="s">
        <v>477</v>
      </c>
      <c r="C344" s="279">
        <v>25.15</v>
      </c>
      <c r="D344" s="280">
        <v>24.883333333333329</v>
      </c>
      <c r="E344" s="280">
        <v>23.566666666666659</v>
      </c>
      <c r="F344" s="280">
        <v>21.983333333333331</v>
      </c>
      <c r="G344" s="280">
        <v>20.666666666666661</v>
      </c>
      <c r="H344" s="280">
        <v>26.466666666666658</v>
      </c>
      <c r="I344" s="280">
        <v>27.783333333333328</v>
      </c>
      <c r="J344" s="280">
        <v>29.366666666666656</v>
      </c>
      <c r="K344" s="278">
        <v>26.2</v>
      </c>
      <c r="L344" s="278">
        <v>23.3</v>
      </c>
      <c r="M344" s="278">
        <v>9.0993499999999994</v>
      </c>
    </row>
    <row r="345" spans="1:13">
      <c r="A345" s="269">
        <v>335</v>
      </c>
      <c r="B345" s="278" t="s">
        <v>476</v>
      </c>
      <c r="C345" s="279">
        <v>286</v>
      </c>
      <c r="D345" s="280">
        <v>287.59999999999997</v>
      </c>
      <c r="E345" s="280">
        <v>277.19999999999993</v>
      </c>
      <c r="F345" s="280">
        <v>268.39999999999998</v>
      </c>
      <c r="G345" s="280">
        <v>257.99999999999994</v>
      </c>
      <c r="H345" s="280">
        <v>296.39999999999992</v>
      </c>
      <c r="I345" s="280">
        <v>306.7999999999999</v>
      </c>
      <c r="J345" s="280">
        <v>315.59999999999991</v>
      </c>
      <c r="K345" s="278">
        <v>298</v>
      </c>
      <c r="L345" s="278">
        <v>278.8</v>
      </c>
      <c r="M345" s="278">
        <v>1.98584</v>
      </c>
    </row>
    <row r="346" spans="1:13">
      <c r="A346" s="269">
        <v>336</v>
      </c>
      <c r="B346" s="278" t="s">
        <v>271</v>
      </c>
      <c r="C346" s="279">
        <v>21.15</v>
      </c>
      <c r="D346" s="280">
        <v>21.133333333333333</v>
      </c>
      <c r="E346" s="280">
        <v>20.866666666666667</v>
      </c>
      <c r="F346" s="280">
        <v>20.583333333333336</v>
      </c>
      <c r="G346" s="280">
        <v>20.31666666666667</v>
      </c>
      <c r="H346" s="280">
        <v>21.416666666666664</v>
      </c>
      <c r="I346" s="280">
        <v>21.68333333333333</v>
      </c>
      <c r="J346" s="280">
        <v>21.966666666666661</v>
      </c>
      <c r="K346" s="278">
        <v>21.4</v>
      </c>
      <c r="L346" s="278">
        <v>20.85</v>
      </c>
      <c r="M346" s="278">
        <v>35.264940000000003</v>
      </c>
    </row>
    <row r="347" spans="1:13">
      <c r="A347" s="269">
        <v>337</v>
      </c>
      <c r="B347" s="278" t="s">
        <v>284</v>
      </c>
      <c r="C347" s="279">
        <v>118.2</v>
      </c>
      <c r="D347" s="280">
        <v>118.08333333333333</v>
      </c>
      <c r="E347" s="280">
        <v>115.31666666666666</v>
      </c>
      <c r="F347" s="280">
        <v>112.43333333333334</v>
      </c>
      <c r="G347" s="280">
        <v>109.66666666666667</v>
      </c>
      <c r="H347" s="280">
        <v>120.96666666666665</v>
      </c>
      <c r="I347" s="280">
        <v>123.73333333333333</v>
      </c>
      <c r="J347" s="280">
        <v>126.61666666666665</v>
      </c>
      <c r="K347" s="278">
        <v>120.85</v>
      </c>
      <c r="L347" s="278">
        <v>115.2</v>
      </c>
      <c r="M347" s="278">
        <v>2.3452500000000001</v>
      </c>
    </row>
    <row r="348" spans="1:13">
      <c r="A348" s="269">
        <v>338</v>
      </c>
      <c r="B348" s="278" t="s">
        <v>155</v>
      </c>
      <c r="C348" s="279">
        <v>1080.75</v>
      </c>
      <c r="D348" s="280">
        <v>1066.3833333333334</v>
      </c>
      <c r="E348" s="280">
        <v>1033.7666666666669</v>
      </c>
      <c r="F348" s="280">
        <v>986.78333333333342</v>
      </c>
      <c r="G348" s="280">
        <v>954.16666666666686</v>
      </c>
      <c r="H348" s="280">
        <v>1113.3666666666668</v>
      </c>
      <c r="I348" s="280">
        <v>1145.9833333333331</v>
      </c>
      <c r="J348" s="280">
        <v>1192.9666666666669</v>
      </c>
      <c r="K348" s="278">
        <v>1099</v>
      </c>
      <c r="L348" s="278">
        <v>1019.4</v>
      </c>
      <c r="M348" s="278">
        <v>3.7837499999999999</v>
      </c>
    </row>
    <row r="349" spans="1:13">
      <c r="A349" s="269">
        <v>339</v>
      </c>
      <c r="B349" s="278" t="s">
        <v>480</v>
      </c>
      <c r="C349" s="279">
        <v>1045.9000000000001</v>
      </c>
      <c r="D349" s="280">
        <v>1037.3833333333334</v>
      </c>
      <c r="E349" s="280">
        <v>1014.7666666666669</v>
      </c>
      <c r="F349" s="280">
        <v>983.63333333333344</v>
      </c>
      <c r="G349" s="280">
        <v>961.01666666666688</v>
      </c>
      <c r="H349" s="280">
        <v>1068.5166666666669</v>
      </c>
      <c r="I349" s="280">
        <v>1091.1333333333332</v>
      </c>
      <c r="J349" s="280">
        <v>1122.2666666666669</v>
      </c>
      <c r="K349" s="278">
        <v>1060</v>
      </c>
      <c r="L349" s="278">
        <v>1006.25</v>
      </c>
      <c r="M349" s="278">
        <v>0.11132</v>
      </c>
    </row>
    <row r="350" spans="1:13">
      <c r="A350" s="269">
        <v>340</v>
      </c>
      <c r="B350" s="278" t="s">
        <v>475</v>
      </c>
      <c r="C350" s="279">
        <v>44.95</v>
      </c>
      <c r="D350" s="280">
        <v>44.866666666666674</v>
      </c>
      <c r="E350" s="280">
        <v>44.533333333333346</v>
      </c>
      <c r="F350" s="280">
        <v>44.116666666666674</v>
      </c>
      <c r="G350" s="280">
        <v>43.783333333333346</v>
      </c>
      <c r="H350" s="280">
        <v>45.283333333333346</v>
      </c>
      <c r="I350" s="280">
        <v>45.616666666666674</v>
      </c>
      <c r="J350" s="280">
        <v>46.033333333333346</v>
      </c>
      <c r="K350" s="278">
        <v>45.2</v>
      </c>
      <c r="L350" s="278">
        <v>44.45</v>
      </c>
      <c r="M350" s="278">
        <v>2.1213700000000002</v>
      </c>
    </row>
    <row r="351" spans="1:13">
      <c r="A351" s="269">
        <v>341</v>
      </c>
      <c r="B351" s="278" t="s">
        <v>156</v>
      </c>
      <c r="C351" s="279">
        <v>74.55</v>
      </c>
      <c r="D351" s="280">
        <v>73.88333333333334</v>
      </c>
      <c r="E351" s="280">
        <v>72.76666666666668</v>
      </c>
      <c r="F351" s="280">
        <v>70.983333333333334</v>
      </c>
      <c r="G351" s="280">
        <v>69.866666666666674</v>
      </c>
      <c r="H351" s="280">
        <v>75.666666666666686</v>
      </c>
      <c r="I351" s="280">
        <v>76.783333333333331</v>
      </c>
      <c r="J351" s="280">
        <v>78.566666666666691</v>
      </c>
      <c r="K351" s="278">
        <v>75</v>
      </c>
      <c r="L351" s="278">
        <v>72.099999999999994</v>
      </c>
      <c r="M351" s="278">
        <v>87.127899999999997</v>
      </c>
    </row>
    <row r="352" spans="1:13">
      <c r="A352" s="269">
        <v>342</v>
      </c>
      <c r="B352" s="278" t="s">
        <v>157</v>
      </c>
      <c r="C352" s="279">
        <v>97.6</v>
      </c>
      <c r="D352" s="280">
        <v>97.05</v>
      </c>
      <c r="E352" s="280">
        <v>95.449999999999989</v>
      </c>
      <c r="F352" s="280">
        <v>93.3</v>
      </c>
      <c r="G352" s="280">
        <v>91.699999999999989</v>
      </c>
      <c r="H352" s="280">
        <v>99.199999999999989</v>
      </c>
      <c r="I352" s="280">
        <v>100.79999999999998</v>
      </c>
      <c r="J352" s="280">
        <v>102.94999999999999</v>
      </c>
      <c r="K352" s="278">
        <v>98.65</v>
      </c>
      <c r="L352" s="278">
        <v>94.9</v>
      </c>
      <c r="M352" s="278">
        <v>103.44379000000001</v>
      </c>
    </row>
    <row r="353" spans="1:13">
      <c r="A353" s="269">
        <v>343</v>
      </c>
      <c r="B353" s="278" t="s">
        <v>272</v>
      </c>
      <c r="C353" s="279">
        <v>355.4</v>
      </c>
      <c r="D353" s="280">
        <v>358.66666666666669</v>
      </c>
      <c r="E353" s="280">
        <v>338.83333333333337</v>
      </c>
      <c r="F353" s="280">
        <v>322.26666666666671</v>
      </c>
      <c r="G353" s="280">
        <v>302.43333333333339</v>
      </c>
      <c r="H353" s="280">
        <v>375.23333333333335</v>
      </c>
      <c r="I353" s="280">
        <v>395.06666666666672</v>
      </c>
      <c r="J353" s="280">
        <v>411.63333333333333</v>
      </c>
      <c r="K353" s="278">
        <v>378.5</v>
      </c>
      <c r="L353" s="278">
        <v>342.1</v>
      </c>
      <c r="M353" s="278">
        <v>3.6678299999999999</v>
      </c>
    </row>
    <row r="354" spans="1:13">
      <c r="A354" s="269">
        <v>344</v>
      </c>
      <c r="B354" s="278" t="s">
        <v>273</v>
      </c>
      <c r="C354" s="279">
        <v>2005.25</v>
      </c>
      <c r="D354" s="280">
        <v>2020.6499999999999</v>
      </c>
      <c r="E354" s="280">
        <v>1971.3999999999996</v>
      </c>
      <c r="F354" s="280">
        <v>1937.5499999999997</v>
      </c>
      <c r="G354" s="280">
        <v>1888.2999999999995</v>
      </c>
      <c r="H354" s="280">
        <v>2054.5</v>
      </c>
      <c r="I354" s="280">
        <v>2103.75</v>
      </c>
      <c r="J354" s="280">
        <v>2137.6</v>
      </c>
      <c r="K354" s="278">
        <v>2069.9</v>
      </c>
      <c r="L354" s="278">
        <v>1986.8</v>
      </c>
      <c r="M354" s="278">
        <v>0.32621</v>
      </c>
    </row>
    <row r="355" spans="1:13">
      <c r="A355" s="269">
        <v>345</v>
      </c>
      <c r="B355" s="278" t="s">
        <v>158</v>
      </c>
      <c r="C355" s="279">
        <v>86</v>
      </c>
      <c r="D355" s="280">
        <v>82.38333333333334</v>
      </c>
      <c r="E355" s="280">
        <v>77.866666666666674</v>
      </c>
      <c r="F355" s="280">
        <v>69.733333333333334</v>
      </c>
      <c r="G355" s="280">
        <v>65.216666666666669</v>
      </c>
      <c r="H355" s="280">
        <v>90.51666666666668</v>
      </c>
      <c r="I355" s="280">
        <v>95.03333333333336</v>
      </c>
      <c r="J355" s="280">
        <v>103.16666666666669</v>
      </c>
      <c r="K355" s="278">
        <v>86.9</v>
      </c>
      <c r="L355" s="278">
        <v>74.25</v>
      </c>
      <c r="M355" s="278">
        <v>68.99409</v>
      </c>
    </row>
    <row r="356" spans="1:13">
      <c r="A356" s="269">
        <v>346</v>
      </c>
      <c r="B356" s="278" t="s">
        <v>481</v>
      </c>
      <c r="C356" s="279">
        <v>156.30000000000001</v>
      </c>
      <c r="D356" s="280">
        <v>156.31666666666669</v>
      </c>
      <c r="E356" s="280">
        <v>155.63333333333338</v>
      </c>
      <c r="F356" s="280">
        <v>154.9666666666667</v>
      </c>
      <c r="G356" s="280">
        <v>154.28333333333339</v>
      </c>
      <c r="H356" s="280">
        <v>156.98333333333338</v>
      </c>
      <c r="I356" s="280">
        <v>157.66666666666671</v>
      </c>
      <c r="J356" s="280">
        <v>158.33333333333337</v>
      </c>
      <c r="K356" s="278">
        <v>157</v>
      </c>
      <c r="L356" s="278">
        <v>155.65</v>
      </c>
      <c r="M356" s="278">
        <v>0.20393</v>
      </c>
    </row>
    <row r="357" spans="1:13">
      <c r="A357" s="269">
        <v>347</v>
      </c>
      <c r="B357" s="278" t="s">
        <v>159</v>
      </c>
      <c r="C357" s="279">
        <v>65.349999999999994</v>
      </c>
      <c r="D357" s="280">
        <v>64.166666666666671</v>
      </c>
      <c r="E357" s="280">
        <v>61.983333333333348</v>
      </c>
      <c r="F357" s="280">
        <v>58.616666666666674</v>
      </c>
      <c r="G357" s="280">
        <v>56.433333333333351</v>
      </c>
      <c r="H357" s="280">
        <v>67.533333333333346</v>
      </c>
      <c r="I357" s="280">
        <v>69.716666666666654</v>
      </c>
      <c r="J357" s="280">
        <v>73.083333333333343</v>
      </c>
      <c r="K357" s="278">
        <v>66.349999999999994</v>
      </c>
      <c r="L357" s="278">
        <v>60.8</v>
      </c>
      <c r="M357" s="278">
        <v>738.47573</v>
      </c>
    </row>
    <row r="358" spans="1:13">
      <c r="A358" s="269">
        <v>348</v>
      </c>
      <c r="B358" s="278" t="s">
        <v>482</v>
      </c>
      <c r="C358" s="279">
        <v>44</v>
      </c>
      <c r="D358" s="280">
        <v>44.216666666666669</v>
      </c>
      <c r="E358" s="280">
        <v>43.283333333333339</v>
      </c>
      <c r="F358" s="280">
        <v>42.56666666666667</v>
      </c>
      <c r="G358" s="280">
        <v>41.63333333333334</v>
      </c>
      <c r="H358" s="280">
        <v>44.933333333333337</v>
      </c>
      <c r="I358" s="280">
        <v>45.866666666666674</v>
      </c>
      <c r="J358" s="280">
        <v>46.583333333333336</v>
      </c>
      <c r="K358" s="278">
        <v>45.15</v>
      </c>
      <c r="L358" s="278">
        <v>43.5</v>
      </c>
      <c r="M358" s="278">
        <v>5.8031499999999996</v>
      </c>
    </row>
    <row r="359" spans="1:13">
      <c r="A359" s="269">
        <v>349</v>
      </c>
      <c r="B359" s="278" t="s">
        <v>483</v>
      </c>
      <c r="C359" s="279">
        <v>184.65</v>
      </c>
      <c r="D359" s="280">
        <v>184.9</v>
      </c>
      <c r="E359" s="280">
        <v>180.8</v>
      </c>
      <c r="F359" s="280">
        <v>176.95000000000002</v>
      </c>
      <c r="G359" s="280">
        <v>172.85000000000002</v>
      </c>
      <c r="H359" s="280">
        <v>188.75</v>
      </c>
      <c r="I359" s="280">
        <v>192.84999999999997</v>
      </c>
      <c r="J359" s="280">
        <v>196.7</v>
      </c>
      <c r="K359" s="278">
        <v>189</v>
      </c>
      <c r="L359" s="278">
        <v>181.05</v>
      </c>
      <c r="M359" s="278">
        <v>2.6568900000000002</v>
      </c>
    </row>
    <row r="360" spans="1:13">
      <c r="A360" s="269">
        <v>350</v>
      </c>
      <c r="B360" s="278" t="s">
        <v>484</v>
      </c>
      <c r="C360" s="279">
        <v>149.15</v>
      </c>
      <c r="D360" s="280">
        <v>148.68333333333334</v>
      </c>
      <c r="E360" s="280">
        <v>141.46666666666667</v>
      </c>
      <c r="F360" s="280">
        <v>133.78333333333333</v>
      </c>
      <c r="G360" s="280">
        <v>126.56666666666666</v>
      </c>
      <c r="H360" s="280">
        <v>156.36666666666667</v>
      </c>
      <c r="I360" s="280">
        <v>163.58333333333337</v>
      </c>
      <c r="J360" s="280">
        <v>171.26666666666668</v>
      </c>
      <c r="K360" s="278">
        <v>155.9</v>
      </c>
      <c r="L360" s="278">
        <v>141</v>
      </c>
      <c r="M360" s="278">
        <v>0.13855000000000001</v>
      </c>
    </row>
    <row r="361" spans="1:13">
      <c r="A361" s="269">
        <v>351</v>
      </c>
      <c r="B361" s="278" t="s">
        <v>160</v>
      </c>
      <c r="C361" s="279">
        <v>17472.2</v>
      </c>
      <c r="D361" s="280">
        <v>17402.016666666666</v>
      </c>
      <c r="E361" s="280">
        <v>17195.033333333333</v>
      </c>
      <c r="F361" s="280">
        <v>16917.866666666665</v>
      </c>
      <c r="G361" s="280">
        <v>16710.883333333331</v>
      </c>
      <c r="H361" s="280">
        <v>17679.183333333334</v>
      </c>
      <c r="I361" s="280">
        <v>17886.166666666664</v>
      </c>
      <c r="J361" s="280">
        <v>18163.333333333336</v>
      </c>
      <c r="K361" s="278">
        <v>17609</v>
      </c>
      <c r="L361" s="278">
        <v>17124.849999999999</v>
      </c>
      <c r="M361" s="278">
        <v>0.18415999999999999</v>
      </c>
    </row>
    <row r="362" spans="1:13">
      <c r="A362" s="269">
        <v>352</v>
      </c>
      <c r="B362" s="278" t="s">
        <v>488</v>
      </c>
      <c r="C362" s="279">
        <v>90.75</v>
      </c>
      <c r="D362" s="280">
        <v>89.516666666666666</v>
      </c>
      <c r="E362" s="280">
        <v>84.233333333333334</v>
      </c>
      <c r="F362" s="280">
        <v>77.716666666666669</v>
      </c>
      <c r="G362" s="280">
        <v>72.433333333333337</v>
      </c>
      <c r="H362" s="280">
        <v>96.033333333333331</v>
      </c>
      <c r="I362" s="280">
        <v>101.31666666666666</v>
      </c>
      <c r="J362" s="280">
        <v>107.83333333333333</v>
      </c>
      <c r="K362" s="278">
        <v>94.8</v>
      </c>
      <c r="L362" s="278">
        <v>83</v>
      </c>
      <c r="M362" s="278">
        <v>3.2958099999999999</v>
      </c>
    </row>
    <row r="363" spans="1:13">
      <c r="A363" s="269">
        <v>353</v>
      </c>
      <c r="B363" s="278" t="s">
        <v>485</v>
      </c>
      <c r="C363" s="279">
        <v>11.8</v>
      </c>
      <c r="D363" s="280">
        <v>11.783333333333331</v>
      </c>
      <c r="E363" s="280">
        <v>11.466666666666663</v>
      </c>
      <c r="F363" s="280">
        <v>11.133333333333331</v>
      </c>
      <c r="G363" s="280">
        <v>10.816666666666663</v>
      </c>
      <c r="H363" s="280">
        <v>12.116666666666664</v>
      </c>
      <c r="I363" s="280">
        <v>12.433333333333334</v>
      </c>
      <c r="J363" s="280">
        <v>12.766666666666664</v>
      </c>
      <c r="K363" s="278">
        <v>12.1</v>
      </c>
      <c r="L363" s="278">
        <v>11.45</v>
      </c>
      <c r="M363" s="278">
        <v>5.8557399999999999</v>
      </c>
    </row>
    <row r="364" spans="1:13">
      <c r="A364" s="269">
        <v>354</v>
      </c>
      <c r="B364" s="278" t="s">
        <v>161</v>
      </c>
      <c r="C364" s="279">
        <v>839.85</v>
      </c>
      <c r="D364" s="280">
        <v>830.20000000000016</v>
      </c>
      <c r="E364" s="280">
        <v>815.45000000000027</v>
      </c>
      <c r="F364" s="280">
        <v>791.05000000000007</v>
      </c>
      <c r="G364" s="280">
        <v>776.30000000000018</v>
      </c>
      <c r="H364" s="280">
        <v>854.60000000000036</v>
      </c>
      <c r="I364" s="280">
        <v>869.35000000000014</v>
      </c>
      <c r="J364" s="280">
        <v>893.75000000000045</v>
      </c>
      <c r="K364" s="278">
        <v>844.95</v>
      </c>
      <c r="L364" s="278">
        <v>805.8</v>
      </c>
      <c r="M364" s="278">
        <v>15.996449999999999</v>
      </c>
    </row>
    <row r="365" spans="1:13">
      <c r="A365" s="269">
        <v>355</v>
      </c>
      <c r="B365" s="278" t="s">
        <v>489</v>
      </c>
      <c r="C365" s="279">
        <v>484.8</v>
      </c>
      <c r="D365" s="280">
        <v>480.91666666666669</v>
      </c>
      <c r="E365" s="280">
        <v>474.88333333333338</v>
      </c>
      <c r="F365" s="280">
        <v>464.9666666666667</v>
      </c>
      <c r="G365" s="280">
        <v>458.93333333333339</v>
      </c>
      <c r="H365" s="280">
        <v>490.83333333333337</v>
      </c>
      <c r="I365" s="280">
        <v>496.86666666666667</v>
      </c>
      <c r="J365" s="280">
        <v>506.78333333333336</v>
      </c>
      <c r="K365" s="278">
        <v>486.95</v>
      </c>
      <c r="L365" s="278">
        <v>471</v>
      </c>
      <c r="M365" s="278">
        <v>0.38380999999999998</v>
      </c>
    </row>
    <row r="366" spans="1:13">
      <c r="A366" s="269">
        <v>356</v>
      </c>
      <c r="B366" s="278" t="s">
        <v>162</v>
      </c>
      <c r="C366" s="279">
        <v>222.2</v>
      </c>
      <c r="D366" s="280">
        <v>221.38333333333333</v>
      </c>
      <c r="E366" s="280">
        <v>213.21666666666664</v>
      </c>
      <c r="F366" s="280">
        <v>204.23333333333332</v>
      </c>
      <c r="G366" s="280">
        <v>196.06666666666663</v>
      </c>
      <c r="H366" s="280">
        <v>230.36666666666665</v>
      </c>
      <c r="I366" s="280">
        <v>238.53333333333333</v>
      </c>
      <c r="J366" s="280">
        <v>247.51666666666665</v>
      </c>
      <c r="K366" s="278">
        <v>229.55</v>
      </c>
      <c r="L366" s="278">
        <v>212.4</v>
      </c>
      <c r="M366" s="278">
        <v>63.695270000000001</v>
      </c>
    </row>
    <row r="367" spans="1:13">
      <c r="A367" s="269">
        <v>357</v>
      </c>
      <c r="B367" s="278" t="s">
        <v>163</v>
      </c>
      <c r="C367" s="279">
        <v>87.1</v>
      </c>
      <c r="D367" s="280">
        <v>86.7</v>
      </c>
      <c r="E367" s="280">
        <v>85.7</v>
      </c>
      <c r="F367" s="280">
        <v>84.3</v>
      </c>
      <c r="G367" s="280">
        <v>83.3</v>
      </c>
      <c r="H367" s="280">
        <v>88.100000000000009</v>
      </c>
      <c r="I367" s="280">
        <v>89.100000000000009</v>
      </c>
      <c r="J367" s="280">
        <v>90.500000000000014</v>
      </c>
      <c r="K367" s="278">
        <v>87.7</v>
      </c>
      <c r="L367" s="278">
        <v>85.3</v>
      </c>
      <c r="M367" s="278">
        <v>47.244810000000001</v>
      </c>
    </row>
    <row r="368" spans="1:13">
      <c r="A368" s="269">
        <v>358</v>
      </c>
      <c r="B368" s="278" t="s">
        <v>276</v>
      </c>
      <c r="C368" s="279">
        <v>4177.95</v>
      </c>
      <c r="D368" s="280">
        <v>4214.1500000000005</v>
      </c>
      <c r="E368" s="280">
        <v>4129.3500000000013</v>
      </c>
      <c r="F368" s="280">
        <v>4080.7500000000009</v>
      </c>
      <c r="G368" s="280">
        <v>3995.9500000000016</v>
      </c>
      <c r="H368" s="280">
        <v>4262.7500000000009</v>
      </c>
      <c r="I368" s="280">
        <v>4347.55</v>
      </c>
      <c r="J368" s="280">
        <v>4396.1500000000005</v>
      </c>
      <c r="K368" s="278">
        <v>4298.95</v>
      </c>
      <c r="L368" s="278">
        <v>4165.55</v>
      </c>
      <c r="M368" s="278">
        <v>0.43574000000000002</v>
      </c>
    </row>
    <row r="369" spans="1:13">
      <c r="A369" s="269">
        <v>359</v>
      </c>
      <c r="B369" s="278" t="s">
        <v>278</v>
      </c>
      <c r="C369" s="279">
        <v>10734.7</v>
      </c>
      <c r="D369" s="280">
        <v>10669.9</v>
      </c>
      <c r="E369" s="280">
        <v>10389.799999999999</v>
      </c>
      <c r="F369" s="280">
        <v>10044.9</v>
      </c>
      <c r="G369" s="280">
        <v>9764.7999999999993</v>
      </c>
      <c r="H369" s="280">
        <v>11014.8</v>
      </c>
      <c r="I369" s="280">
        <v>11294.900000000001</v>
      </c>
      <c r="J369" s="280">
        <v>11639.8</v>
      </c>
      <c r="K369" s="278">
        <v>10950</v>
      </c>
      <c r="L369" s="278">
        <v>10325</v>
      </c>
      <c r="M369" s="278">
        <v>0.27162999999999998</v>
      </c>
    </row>
    <row r="370" spans="1:13">
      <c r="A370" s="269">
        <v>360</v>
      </c>
      <c r="B370" s="278" t="s">
        <v>495</v>
      </c>
      <c r="C370" s="279">
        <v>4126.05</v>
      </c>
      <c r="D370" s="280">
        <v>4088.7666666666664</v>
      </c>
      <c r="E370" s="280">
        <v>4042.5333333333328</v>
      </c>
      <c r="F370" s="280">
        <v>3959.0166666666664</v>
      </c>
      <c r="G370" s="280">
        <v>3912.7833333333328</v>
      </c>
      <c r="H370" s="280">
        <v>4172.2833333333328</v>
      </c>
      <c r="I370" s="280">
        <v>4218.5166666666664</v>
      </c>
      <c r="J370" s="280">
        <v>4302.0333333333328</v>
      </c>
      <c r="K370" s="278">
        <v>4135</v>
      </c>
      <c r="L370" s="278">
        <v>4005.25</v>
      </c>
      <c r="M370" s="278">
        <v>7.0029999999999995E-2</v>
      </c>
    </row>
    <row r="371" spans="1:13">
      <c r="A371" s="269">
        <v>361</v>
      </c>
      <c r="B371" s="278" t="s">
        <v>490</v>
      </c>
      <c r="C371" s="279">
        <v>82</v>
      </c>
      <c r="D371" s="280">
        <v>82.966666666666669</v>
      </c>
      <c r="E371" s="280">
        <v>78.933333333333337</v>
      </c>
      <c r="F371" s="280">
        <v>75.866666666666674</v>
      </c>
      <c r="G371" s="280">
        <v>71.833333333333343</v>
      </c>
      <c r="H371" s="280">
        <v>86.033333333333331</v>
      </c>
      <c r="I371" s="280">
        <v>90.066666666666663</v>
      </c>
      <c r="J371" s="280">
        <v>93.133333333333326</v>
      </c>
      <c r="K371" s="278">
        <v>87</v>
      </c>
      <c r="L371" s="278">
        <v>79.900000000000006</v>
      </c>
      <c r="M371" s="278">
        <v>8.2225900000000003</v>
      </c>
    </row>
    <row r="372" spans="1:13">
      <c r="A372" s="269">
        <v>362</v>
      </c>
      <c r="B372" s="278" t="s">
        <v>491</v>
      </c>
      <c r="C372" s="279">
        <v>543.79999999999995</v>
      </c>
      <c r="D372" s="280">
        <v>546.26666666666665</v>
      </c>
      <c r="E372" s="280">
        <v>530.5333333333333</v>
      </c>
      <c r="F372" s="280">
        <v>517.26666666666665</v>
      </c>
      <c r="G372" s="280">
        <v>501.5333333333333</v>
      </c>
      <c r="H372" s="280">
        <v>559.5333333333333</v>
      </c>
      <c r="I372" s="280">
        <v>575.26666666666665</v>
      </c>
      <c r="J372" s="280">
        <v>588.5333333333333</v>
      </c>
      <c r="K372" s="278">
        <v>562</v>
      </c>
      <c r="L372" s="278">
        <v>533</v>
      </c>
      <c r="M372" s="278">
        <v>0.31319000000000002</v>
      </c>
    </row>
    <row r="373" spans="1:13">
      <c r="A373" s="269">
        <v>363</v>
      </c>
      <c r="B373" s="278" t="s">
        <v>164</v>
      </c>
      <c r="C373" s="279">
        <v>1538.25</v>
      </c>
      <c r="D373" s="280">
        <v>1514.1166666666668</v>
      </c>
      <c r="E373" s="280">
        <v>1481.2333333333336</v>
      </c>
      <c r="F373" s="280">
        <v>1424.2166666666667</v>
      </c>
      <c r="G373" s="280">
        <v>1391.3333333333335</v>
      </c>
      <c r="H373" s="280">
        <v>1571.1333333333337</v>
      </c>
      <c r="I373" s="280">
        <v>1604.0166666666669</v>
      </c>
      <c r="J373" s="280">
        <v>1661.0333333333338</v>
      </c>
      <c r="K373" s="278">
        <v>1547</v>
      </c>
      <c r="L373" s="278">
        <v>1457.1</v>
      </c>
      <c r="M373" s="278">
        <v>14.311769999999999</v>
      </c>
    </row>
    <row r="374" spans="1:13">
      <c r="A374" s="269">
        <v>364</v>
      </c>
      <c r="B374" s="278" t="s">
        <v>274</v>
      </c>
      <c r="C374" s="279">
        <v>1476.65</v>
      </c>
      <c r="D374" s="280">
        <v>1447.2166666666665</v>
      </c>
      <c r="E374" s="280">
        <v>1404.4333333333329</v>
      </c>
      <c r="F374" s="280">
        <v>1332.2166666666665</v>
      </c>
      <c r="G374" s="280">
        <v>1289.4333333333329</v>
      </c>
      <c r="H374" s="280">
        <v>1519.4333333333329</v>
      </c>
      <c r="I374" s="280">
        <v>1562.2166666666662</v>
      </c>
      <c r="J374" s="280">
        <v>1634.4333333333329</v>
      </c>
      <c r="K374" s="278">
        <v>1490</v>
      </c>
      <c r="L374" s="278">
        <v>1375</v>
      </c>
      <c r="M374" s="278">
        <v>2.1255600000000001</v>
      </c>
    </row>
    <row r="375" spans="1:13">
      <c r="A375" s="269">
        <v>365</v>
      </c>
      <c r="B375" s="278" t="s">
        <v>165</v>
      </c>
      <c r="C375" s="279">
        <v>31.1</v>
      </c>
      <c r="D375" s="280">
        <v>30.849999999999998</v>
      </c>
      <c r="E375" s="280">
        <v>30.449999999999996</v>
      </c>
      <c r="F375" s="280">
        <v>29.799999999999997</v>
      </c>
      <c r="G375" s="280">
        <v>29.399999999999995</v>
      </c>
      <c r="H375" s="280">
        <v>31.499999999999996</v>
      </c>
      <c r="I375" s="280">
        <v>31.899999999999995</v>
      </c>
      <c r="J375" s="280">
        <v>32.549999999999997</v>
      </c>
      <c r="K375" s="278">
        <v>31.25</v>
      </c>
      <c r="L375" s="278">
        <v>30.2</v>
      </c>
      <c r="M375" s="278">
        <v>187.93922000000001</v>
      </c>
    </row>
    <row r="376" spans="1:13">
      <c r="A376" s="269">
        <v>366</v>
      </c>
      <c r="B376" s="278" t="s">
        <v>275</v>
      </c>
      <c r="C376" s="279">
        <v>207.75</v>
      </c>
      <c r="D376" s="280">
        <v>206.38333333333333</v>
      </c>
      <c r="E376" s="280">
        <v>198.46666666666664</v>
      </c>
      <c r="F376" s="280">
        <v>189.18333333333331</v>
      </c>
      <c r="G376" s="280">
        <v>181.26666666666662</v>
      </c>
      <c r="H376" s="280">
        <v>215.66666666666666</v>
      </c>
      <c r="I376" s="280">
        <v>223.58333333333334</v>
      </c>
      <c r="J376" s="280">
        <v>232.86666666666667</v>
      </c>
      <c r="K376" s="278">
        <v>214.3</v>
      </c>
      <c r="L376" s="278">
        <v>197.1</v>
      </c>
      <c r="M376" s="278">
        <v>12.59942</v>
      </c>
    </row>
    <row r="377" spans="1:13">
      <c r="A377" s="269">
        <v>367</v>
      </c>
      <c r="B377" s="278" t="s">
        <v>486</v>
      </c>
      <c r="C377" s="279">
        <v>122.7</v>
      </c>
      <c r="D377" s="280">
        <v>123.96666666666665</v>
      </c>
      <c r="E377" s="280">
        <v>121.43333333333331</v>
      </c>
      <c r="F377" s="280">
        <v>120.16666666666666</v>
      </c>
      <c r="G377" s="280">
        <v>117.63333333333331</v>
      </c>
      <c r="H377" s="280">
        <v>125.23333333333331</v>
      </c>
      <c r="I377" s="280">
        <v>127.76666666666664</v>
      </c>
      <c r="J377" s="280">
        <v>129.0333333333333</v>
      </c>
      <c r="K377" s="278">
        <v>126.5</v>
      </c>
      <c r="L377" s="278">
        <v>122.7</v>
      </c>
      <c r="M377" s="278">
        <v>0.30277999999999999</v>
      </c>
    </row>
    <row r="378" spans="1:13">
      <c r="A378" s="269">
        <v>368</v>
      </c>
      <c r="B378" s="278" t="s">
        <v>492</v>
      </c>
      <c r="C378" s="279">
        <v>732.4</v>
      </c>
      <c r="D378" s="280">
        <v>742.4666666666667</v>
      </c>
      <c r="E378" s="280">
        <v>718.93333333333339</v>
      </c>
      <c r="F378" s="280">
        <v>705.4666666666667</v>
      </c>
      <c r="G378" s="280">
        <v>681.93333333333339</v>
      </c>
      <c r="H378" s="280">
        <v>755.93333333333339</v>
      </c>
      <c r="I378" s="280">
        <v>779.4666666666667</v>
      </c>
      <c r="J378" s="280">
        <v>792.93333333333339</v>
      </c>
      <c r="K378" s="278">
        <v>766</v>
      </c>
      <c r="L378" s="278">
        <v>729</v>
      </c>
      <c r="M378" s="278">
        <v>1.5927</v>
      </c>
    </row>
    <row r="379" spans="1:13">
      <c r="A379" s="269">
        <v>369</v>
      </c>
      <c r="B379" s="278" t="s">
        <v>166</v>
      </c>
      <c r="C379" s="279">
        <v>162.19999999999999</v>
      </c>
      <c r="D379" s="280">
        <v>160.51666666666665</v>
      </c>
      <c r="E379" s="280">
        <v>158.2833333333333</v>
      </c>
      <c r="F379" s="280">
        <v>154.36666666666665</v>
      </c>
      <c r="G379" s="280">
        <v>152.1333333333333</v>
      </c>
      <c r="H379" s="280">
        <v>164.43333333333331</v>
      </c>
      <c r="I379" s="280">
        <v>166.66666666666666</v>
      </c>
      <c r="J379" s="280">
        <v>170.58333333333331</v>
      </c>
      <c r="K379" s="278">
        <v>162.75</v>
      </c>
      <c r="L379" s="278">
        <v>156.6</v>
      </c>
      <c r="M379" s="278">
        <v>110.82647</v>
      </c>
    </row>
    <row r="380" spans="1:13">
      <c r="A380" s="269">
        <v>370</v>
      </c>
      <c r="B380" s="278" t="s">
        <v>493</v>
      </c>
      <c r="C380" s="279">
        <v>66.05</v>
      </c>
      <c r="D380" s="280">
        <v>65.716666666666669</v>
      </c>
      <c r="E380" s="280">
        <v>62.483333333333334</v>
      </c>
      <c r="F380" s="280">
        <v>58.916666666666664</v>
      </c>
      <c r="G380" s="280">
        <v>55.68333333333333</v>
      </c>
      <c r="H380" s="280">
        <v>69.283333333333331</v>
      </c>
      <c r="I380" s="280">
        <v>72.51666666666668</v>
      </c>
      <c r="J380" s="280">
        <v>76.083333333333343</v>
      </c>
      <c r="K380" s="278">
        <v>68.95</v>
      </c>
      <c r="L380" s="278">
        <v>62.15</v>
      </c>
      <c r="M380" s="278">
        <v>27.638210000000001</v>
      </c>
    </row>
    <row r="381" spans="1:13">
      <c r="A381" s="269">
        <v>371</v>
      </c>
      <c r="B381" s="278" t="s">
        <v>277</v>
      </c>
      <c r="C381" s="279">
        <v>182.8</v>
      </c>
      <c r="D381" s="280">
        <v>181.4</v>
      </c>
      <c r="E381" s="280">
        <v>174.8</v>
      </c>
      <c r="F381" s="280">
        <v>166.8</v>
      </c>
      <c r="G381" s="280">
        <v>160.20000000000002</v>
      </c>
      <c r="H381" s="280">
        <v>189.4</v>
      </c>
      <c r="I381" s="280">
        <v>195.99999999999997</v>
      </c>
      <c r="J381" s="280">
        <v>204</v>
      </c>
      <c r="K381" s="278">
        <v>188</v>
      </c>
      <c r="L381" s="278">
        <v>173.4</v>
      </c>
      <c r="M381" s="278">
        <v>10.27027</v>
      </c>
    </row>
    <row r="382" spans="1:13">
      <c r="A382" s="269">
        <v>372</v>
      </c>
      <c r="B382" s="278" t="s">
        <v>494</v>
      </c>
      <c r="C382" s="279">
        <v>36.4</v>
      </c>
      <c r="D382" s="280">
        <v>36.383333333333333</v>
      </c>
      <c r="E382" s="280">
        <v>35.216666666666669</v>
      </c>
      <c r="F382" s="280">
        <v>34.033333333333339</v>
      </c>
      <c r="G382" s="280">
        <v>32.866666666666674</v>
      </c>
      <c r="H382" s="280">
        <v>37.566666666666663</v>
      </c>
      <c r="I382" s="280">
        <v>38.733333333333334</v>
      </c>
      <c r="J382" s="280">
        <v>39.916666666666657</v>
      </c>
      <c r="K382" s="278">
        <v>37.549999999999997</v>
      </c>
      <c r="L382" s="278">
        <v>35.200000000000003</v>
      </c>
      <c r="M382" s="278">
        <v>1.59507</v>
      </c>
    </row>
    <row r="383" spans="1:13">
      <c r="A383" s="269">
        <v>373</v>
      </c>
      <c r="B383" s="278" t="s">
        <v>487</v>
      </c>
      <c r="C383" s="279">
        <v>40.75</v>
      </c>
      <c r="D383" s="280">
        <v>41.050000000000004</v>
      </c>
      <c r="E383" s="280">
        <v>39.850000000000009</v>
      </c>
      <c r="F383" s="280">
        <v>38.950000000000003</v>
      </c>
      <c r="G383" s="280">
        <v>37.750000000000007</v>
      </c>
      <c r="H383" s="280">
        <v>41.95000000000001</v>
      </c>
      <c r="I383" s="280">
        <v>43.150000000000013</v>
      </c>
      <c r="J383" s="280">
        <v>44.050000000000011</v>
      </c>
      <c r="K383" s="278">
        <v>42.25</v>
      </c>
      <c r="L383" s="278">
        <v>40.15</v>
      </c>
      <c r="M383" s="278">
        <v>25.599240000000002</v>
      </c>
    </row>
    <row r="384" spans="1:13">
      <c r="A384" s="269">
        <v>374</v>
      </c>
      <c r="B384" s="278" t="s">
        <v>167</v>
      </c>
      <c r="C384" s="279">
        <v>992.15</v>
      </c>
      <c r="D384" s="280">
        <v>997.38333333333333</v>
      </c>
      <c r="E384" s="280">
        <v>974.76666666666665</v>
      </c>
      <c r="F384" s="280">
        <v>957.38333333333333</v>
      </c>
      <c r="G384" s="280">
        <v>934.76666666666665</v>
      </c>
      <c r="H384" s="280">
        <v>1014.7666666666667</v>
      </c>
      <c r="I384" s="280">
        <v>1037.3833333333332</v>
      </c>
      <c r="J384" s="280">
        <v>1054.7666666666667</v>
      </c>
      <c r="K384" s="278">
        <v>1020</v>
      </c>
      <c r="L384" s="278">
        <v>980</v>
      </c>
      <c r="M384" s="278">
        <v>15.845179999999999</v>
      </c>
    </row>
    <row r="385" spans="1:13">
      <c r="A385" s="269">
        <v>375</v>
      </c>
      <c r="B385" s="278" t="s">
        <v>279</v>
      </c>
      <c r="C385" s="279">
        <v>207.65</v>
      </c>
      <c r="D385" s="280">
        <v>205.91666666666666</v>
      </c>
      <c r="E385" s="280">
        <v>201.83333333333331</v>
      </c>
      <c r="F385" s="280">
        <v>196.01666666666665</v>
      </c>
      <c r="G385" s="280">
        <v>191.93333333333331</v>
      </c>
      <c r="H385" s="280">
        <v>211.73333333333332</v>
      </c>
      <c r="I385" s="280">
        <v>215.81666666666663</v>
      </c>
      <c r="J385" s="280">
        <v>221.63333333333333</v>
      </c>
      <c r="K385" s="278">
        <v>210</v>
      </c>
      <c r="L385" s="278">
        <v>200.1</v>
      </c>
      <c r="M385" s="278">
        <v>9.5494800000000009</v>
      </c>
    </row>
    <row r="386" spans="1:13">
      <c r="A386" s="269">
        <v>376</v>
      </c>
      <c r="B386" s="278" t="s">
        <v>497</v>
      </c>
      <c r="C386" s="279">
        <v>294.8</v>
      </c>
      <c r="D386" s="280">
        <v>294.01666666666671</v>
      </c>
      <c r="E386" s="280">
        <v>288.18333333333339</v>
      </c>
      <c r="F386" s="280">
        <v>281.56666666666666</v>
      </c>
      <c r="G386" s="280">
        <v>275.73333333333335</v>
      </c>
      <c r="H386" s="280">
        <v>300.63333333333344</v>
      </c>
      <c r="I386" s="280">
        <v>306.46666666666681</v>
      </c>
      <c r="J386" s="280">
        <v>313.08333333333348</v>
      </c>
      <c r="K386" s="278">
        <v>299.85000000000002</v>
      </c>
      <c r="L386" s="278">
        <v>287.39999999999998</v>
      </c>
      <c r="M386" s="278">
        <v>5.2286000000000001</v>
      </c>
    </row>
    <row r="387" spans="1:13">
      <c r="A387" s="269">
        <v>377</v>
      </c>
      <c r="B387" s="278" t="s">
        <v>499</v>
      </c>
      <c r="C387" s="279">
        <v>71.55</v>
      </c>
      <c r="D387" s="280">
        <v>70.850000000000009</v>
      </c>
      <c r="E387" s="280">
        <v>68.200000000000017</v>
      </c>
      <c r="F387" s="280">
        <v>64.850000000000009</v>
      </c>
      <c r="G387" s="280">
        <v>62.200000000000017</v>
      </c>
      <c r="H387" s="280">
        <v>74.200000000000017</v>
      </c>
      <c r="I387" s="280">
        <v>76.850000000000023</v>
      </c>
      <c r="J387" s="280">
        <v>80.200000000000017</v>
      </c>
      <c r="K387" s="278">
        <v>73.5</v>
      </c>
      <c r="L387" s="278">
        <v>67.5</v>
      </c>
      <c r="M387" s="278">
        <v>15.474909999999999</v>
      </c>
    </row>
    <row r="388" spans="1:13">
      <c r="A388" s="269">
        <v>378</v>
      </c>
      <c r="B388" s="278" t="s">
        <v>280</v>
      </c>
      <c r="C388" s="279">
        <v>532.75</v>
      </c>
      <c r="D388" s="280">
        <v>535.25</v>
      </c>
      <c r="E388" s="280">
        <v>527.5</v>
      </c>
      <c r="F388" s="280">
        <v>522.25</v>
      </c>
      <c r="G388" s="280">
        <v>514.5</v>
      </c>
      <c r="H388" s="280">
        <v>540.5</v>
      </c>
      <c r="I388" s="280">
        <v>548.25</v>
      </c>
      <c r="J388" s="280">
        <v>553.5</v>
      </c>
      <c r="K388" s="278">
        <v>543</v>
      </c>
      <c r="L388" s="278">
        <v>530</v>
      </c>
      <c r="M388" s="278">
        <v>0.38030000000000003</v>
      </c>
    </row>
    <row r="389" spans="1:13">
      <c r="A389" s="269">
        <v>379</v>
      </c>
      <c r="B389" s="278" t="s">
        <v>500</v>
      </c>
      <c r="C389" s="279">
        <v>199.3</v>
      </c>
      <c r="D389" s="280">
        <v>198.29999999999998</v>
      </c>
      <c r="E389" s="280">
        <v>193.59999999999997</v>
      </c>
      <c r="F389" s="280">
        <v>187.89999999999998</v>
      </c>
      <c r="G389" s="280">
        <v>183.19999999999996</v>
      </c>
      <c r="H389" s="280">
        <v>203.99999999999997</v>
      </c>
      <c r="I389" s="280">
        <v>208.69999999999996</v>
      </c>
      <c r="J389" s="280">
        <v>214.39999999999998</v>
      </c>
      <c r="K389" s="278">
        <v>203</v>
      </c>
      <c r="L389" s="278">
        <v>192.6</v>
      </c>
      <c r="M389" s="278">
        <v>2.29522</v>
      </c>
    </row>
    <row r="390" spans="1:13">
      <c r="A390" s="269">
        <v>380</v>
      </c>
      <c r="B390" s="278" t="s">
        <v>168</v>
      </c>
      <c r="C390" s="279">
        <v>560.29999999999995</v>
      </c>
      <c r="D390" s="280">
        <v>554.9</v>
      </c>
      <c r="E390" s="280">
        <v>545.75</v>
      </c>
      <c r="F390" s="280">
        <v>531.20000000000005</v>
      </c>
      <c r="G390" s="280">
        <v>522.05000000000007</v>
      </c>
      <c r="H390" s="280">
        <v>569.44999999999993</v>
      </c>
      <c r="I390" s="280">
        <v>578.5999999999998</v>
      </c>
      <c r="J390" s="280">
        <v>593.14999999999986</v>
      </c>
      <c r="K390" s="278">
        <v>564.04999999999995</v>
      </c>
      <c r="L390" s="278">
        <v>540.35</v>
      </c>
      <c r="M390" s="278">
        <v>5.6187699999999996</v>
      </c>
    </row>
    <row r="391" spans="1:13">
      <c r="A391" s="269">
        <v>381</v>
      </c>
      <c r="B391" s="278" t="s">
        <v>502</v>
      </c>
      <c r="C391" s="279">
        <v>885.4</v>
      </c>
      <c r="D391" s="280">
        <v>884.44999999999993</v>
      </c>
      <c r="E391" s="280">
        <v>870.94999999999982</v>
      </c>
      <c r="F391" s="280">
        <v>856.49999999999989</v>
      </c>
      <c r="G391" s="280">
        <v>842.99999999999977</v>
      </c>
      <c r="H391" s="280">
        <v>898.89999999999986</v>
      </c>
      <c r="I391" s="280">
        <v>912.40000000000009</v>
      </c>
      <c r="J391" s="280">
        <v>926.84999999999991</v>
      </c>
      <c r="K391" s="278">
        <v>897.95</v>
      </c>
      <c r="L391" s="278">
        <v>870</v>
      </c>
      <c r="M391" s="278">
        <v>0.12413</v>
      </c>
    </row>
    <row r="392" spans="1:13">
      <c r="A392" s="269">
        <v>382</v>
      </c>
      <c r="B392" s="278" t="s">
        <v>503</v>
      </c>
      <c r="C392" s="279">
        <v>248.85</v>
      </c>
      <c r="D392" s="280">
        <v>250.85</v>
      </c>
      <c r="E392" s="280">
        <v>242</v>
      </c>
      <c r="F392" s="280">
        <v>235.15</v>
      </c>
      <c r="G392" s="280">
        <v>226.3</v>
      </c>
      <c r="H392" s="280">
        <v>257.7</v>
      </c>
      <c r="I392" s="280">
        <v>266.54999999999995</v>
      </c>
      <c r="J392" s="280">
        <v>273.39999999999998</v>
      </c>
      <c r="K392" s="278">
        <v>259.7</v>
      </c>
      <c r="L392" s="278">
        <v>244</v>
      </c>
      <c r="M392" s="278">
        <v>6.7036100000000003</v>
      </c>
    </row>
    <row r="393" spans="1:13">
      <c r="A393" s="269">
        <v>383</v>
      </c>
      <c r="B393" s="278" t="s">
        <v>169</v>
      </c>
      <c r="C393" s="279">
        <v>105.15</v>
      </c>
      <c r="D393" s="280">
        <v>105.26666666666667</v>
      </c>
      <c r="E393" s="280">
        <v>101.43333333333334</v>
      </c>
      <c r="F393" s="280">
        <v>97.716666666666669</v>
      </c>
      <c r="G393" s="280">
        <v>93.88333333333334</v>
      </c>
      <c r="H393" s="280">
        <v>108.98333333333333</v>
      </c>
      <c r="I393" s="280">
        <v>112.81666666666668</v>
      </c>
      <c r="J393" s="280">
        <v>116.53333333333333</v>
      </c>
      <c r="K393" s="278">
        <v>109.1</v>
      </c>
      <c r="L393" s="278">
        <v>101.55</v>
      </c>
      <c r="M393" s="278">
        <v>404.95672999999999</v>
      </c>
    </row>
    <row r="394" spans="1:13">
      <c r="A394" s="269">
        <v>384</v>
      </c>
      <c r="B394" s="278" t="s">
        <v>501</v>
      </c>
      <c r="C394" s="279">
        <v>38.9</v>
      </c>
      <c r="D394" s="280">
        <v>38.233333333333327</v>
      </c>
      <c r="E394" s="280">
        <v>36.266666666666652</v>
      </c>
      <c r="F394" s="280">
        <v>33.633333333333326</v>
      </c>
      <c r="G394" s="280">
        <v>31.66666666666665</v>
      </c>
      <c r="H394" s="280">
        <v>40.866666666666653</v>
      </c>
      <c r="I394" s="280">
        <v>42.833333333333336</v>
      </c>
      <c r="J394" s="280">
        <v>45.466666666666654</v>
      </c>
      <c r="K394" s="278">
        <v>40.200000000000003</v>
      </c>
      <c r="L394" s="278">
        <v>35.6</v>
      </c>
      <c r="M394" s="278">
        <v>36.815170000000002</v>
      </c>
    </row>
    <row r="395" spans="1:13">
      <c r="A395" s="269">
        <v>385</v>
      </c>
      <c r="B395" s="278" t="s">
        <v>170</v>
      </c>
      <c r="C395" s="279">
        <v>90.35</v>
      </c>
      <c r="D395" s="280">
        <v>90.166666666666671</v>
      </c>
      <c r="E395" s="280">
        <v>89.183333333333337</v>
      </c>
      <c r="F395" s="280">
        <v>88.016666666666666</v>
      </c>
      <c r="G395" s="280">
        <v>87.033333333333331</v>
      </c>
      <c r="H395" s="280">
        <v>91.333333333333343</v>
      </c>
      <c r="I395" s="280">
        <v>92.316666666666663</v>
      </c>
      <c r="J395" s="280">
        <v>93.483333333333348</v>
      </c>
      <c r="K395" s="278">
        <v>91.15</v>
      </c>
      <c r="L395" s="278">
        <v>89</v>
      </c>
      <c r="M395" s="278">
        <v>53.051290000000002</v>
      </c>
    </row>
    <row r="396" spans="1:13">
      <c r="A396" s="269">
        <v>386</v>
      </c>
      <c r="B396" s="278" t="s">
        <v>504</v>
      </c>
      <c r="C396" s="279">
        <v>70.849999999999994</v>
      </c>
      <c r="D396" s="280">
        <v>70.983333333333334</v>
      </c>
      <c r="E396" s="280">
        <v>68.966666666666669</v>
      </c>
      <c r="F396" s="280">
        <v>67.083333333333329</v>
      </c>
      <c r="G396" s="280">
        <v>65.066666666666663</v>
      </c>
      <c r="H396" s="280">
        <v>72.866666666666674</v>
      </c>
      <c r="I396" s="280">
        <v>74.883333333333354</v>
      </c>
      <c r="J396" s="280">
        <v>76.76666666666668</v>
      </c>
      <c r="K396" s="278">
        <v>73</v>
      </c>
      <c r="L396" s="278">
        <v>69.099999999999994</v>
      </c>
      <c r="M396" s="278">
        <v>3.64059</v>
      </c>
    </row>
    <row r="397" spans="1:13">
      <c r="A397" s="269">
        <v>387</v>
      </c>
      <c r="B397" s="278" t="s">
        <v>505</v>
      </c>
      <c r="C397" s="279">
        <v>615.5</v>
      </c>
      <c r="D397" s="280">
        <v>609.5</v>
      </c>
      <c r="E397" s="280">
        <v>596</v>
      </c>
      <c r="F397" s="280">
        <v>576.5</v>
      </c>
      <c r="G397" s="280">
        <v>563</v>
      </c>
      <c r="H397" s="280">
        <v>629</v>
      </c>
      <c r="I397" s="280">
        <v>642.5</v>
      </c>
      <c r="J397" s="280">
        <v>662</v>
      </c>
      <c r="K397" s="278">
        <v>623</v>
      </c>
      <c r="L397" s="278">
        <v>590</v>
      </c>
      <c r="M397" s="278">
        <v>1.3656600000000001</v>
      </c>
    </row>
    <row r="398" spans="1:13">
      <c r="A398" s="269">
        <v>388</v>
      </c>
      <c r="B398" s="278" t="s">
        <v>506</v>
      </c>
      <c r="C398" s="279">
        <v>6.3</v>
      </c>
      <c r="D398" s="280">
        <v>6.2</v>
      </c>
      <c r="E398" s="280">
        <v>6.1000000000000005</v>
      </c>
      <c r="F398" s="280">
        <v>5.9</v>
      </c>
      <c r="G398" s="280">
        <v>5.8000000000000007</v>
      </c>
      <c r="H398" s="280">
        <v>6.4</v>
      </c>
      <c r="I398" s="280">
        <v>6.5</v>
      </c>
      <c r="J398" s="280">
        <v>6.7</v>
      </c>
      <c r="K398" s="278">
        <v>6.3</v>
      </c>
      <c r="L398" s="278">
        <v>6</v>
      </c>
      <c r="M398" s="278">
        <v>29.150179999999999</v>
      </c>
    </row>
    <row r="399" spans="1:13">
      <c r="A399" s="269">
        <v>389</v>
      </c>
      <c r="B399" s="278" t="s">
        <v>171</v>
      </c>
      <c r="C399" s="279">
        <v>1363.6</v>
      </c>
      <c r="D399" s="280">
        <v>1349.5</v>
      </c>
      <c r="E399" s="280">
        <v>1314.1</v>
      </c>
      <c r="F399" s="280">
        <v>1264.5999999999999</v>
      </c>
      <c r="G399" s="280">
        <v>1229.1999999999998</v>
      </c>
      <c r="H399" s="280">
        <v>1399</v>
      </c>
      <c r="I399" s="280">
        <v>1434.4</v>
      </c>
      <c r="J399" s="280">
        <v>1483.9</v>
      </c>
      <c r="K399" s="278">
        <v>1384.9</v>
      </c>
      <c r="L399" s="278">
        <v>1300</v>
      </c>
      <c r="M399" s="278">
        <v>652.30894000000001</v>
      </c>
    </row>
    <row r="400" spans="1:13">
      <c r="A400" s="269">
        <v>390</v>
      </c>
      <c r="B400" s="278" t="s">
        <v>507</v>
      </c>
      <c r="C400" s="279">
        <v>17.95</v>
      </c>
      <c r="D400" s="280">
        <v>17.783333333333331</v>
      </c>
      <c r="E400" s="280">
        <v>17.616666666666664</v>
      </c>
      <c r="F400" s="280">
        <v>17.283333333333331</v>
      </c>
      <c r="G400" s="280">
        <v>17.116666666666664</v>
      </c>
      <c r="H400" s="280">
        <v>18.116666666666664</v>
      </c>
      <c r="I400" s="280">
        <v>18.283333333333335</v>
      </c>
      <c r="J400" s="280">
        <v>18.616666666666664</v>
      </c>
      <c r="K400" s="278">
        <v>17.95</v>
      </c>
      <c r="L400" s="278">
        <v>17.45</v>
      </c>
      <c r="M400" s="278">
        <v>15.126860000000001</v>
      </c>
    </row>
    <row r="401" spans="1:13">
      <c r="A401" s="269">
        <v>391</v>
      </c>
      <c r="B401" s="278" t="s">
        <v>520</v>
      </c>
      <c r="C401" s="279">
        <v>5.35</v>
      </c>
      <c r="D401" s="280">
        <v>5.25</v>
      </c>
      <c r="E401" s="280">
        <v>5.05</v>
      </c>
      <c r="F401" s="280">
        <v>4.75</v>
      </c>
      <c r="G401" s="280">
        <v>4.55</v>
      </c>
      <c r="H401" s="280">
        <v>5.55</v>
      </c>
      <c r="I401" s="280">
        <v>5.7499999999999991</v>
      </c>
      <c r="J401" s="280">
        <v>6.05</v>
      </c>
      <c r="K401" s="278">
        <v>5.45</v>
      </c>
      <c r="L401" s="278">
        <v>4.95</v>
      </c>
      <c r="M401" s="278">
        <v>14.443390000000001</v>
      </c>
    </row>
    <row r="402" spans="1:13">
      <c r="A402" s="269">
        <v>392</v>
      </c>
      <c r="B402" s="278" t="s">
        <v>509</v>
      </c>
      <c r="C402" s="279">
        <v>114.8</v>
      </c>
      <c r="D402" s="280">
        <v>116.2</v>
      </c>
      <c r="E402" s="280">
        <v>112.7</v>
      </c>
      <c r="F402" s="280">
        <v>110.6</v>
      </c>
      <c r="G402" s="280">
        <v>107.1</v>
      </c>
      <c r="H402" s="280">
        <v>118.30000000000001</v>
      </c>
      <c r="I402" s="280">
        <v>121.80000000000001</v>
      </c>
      <c r="J402" s="280">
        <v>123.90000000000002</v>
      </c>
      <c r="K402" s="278">
        <v>119.7</v>
      </c>
      <c r="L402" s="278">
        <v>114.1</v>
      </c>
      <c r="M402" s="278">
        <v>1.7009799999999999</v>
      </c>
    </row>
    <row r="403" spans="1:13">
      <c r="A403" s="269">
        <v>393</v>
      </c>
      <c r="B403" s="278" t="s">
        <v>2317</v>
      </c>
      <c r="C403" s="279">
        <v>81.25</v>
      </c>
      <c r="D403" s="280">
        <v>81.416666666666671</v>
      </c>
      <c r="E403" s="280">
        <v>79.833333333333343</v>
      </c>
      <c r="F403" s="280">
        <v>78.416666666666671</v>
      </c>
      <c r="G403" s="280">
        <v>76.833333333333343</v>
      </c>
      <c r="H403" s="280">
        <v>82.833333333333343</v>
      </c>
      <c r="I403" s="280">
        <v>84.416666666666686</v>
      </c>
      <c r="J403" s="280">
        <v>85.833333333333343</v>
      </c>
      <c r="K403" s="278">
        <v>83</v>
      </c>
      <c r="L403" s="278">
        <v>80</v>
      </c>
      <c r="M403" s="278">
        <v>0.88336000000000003</v>
      </c>
    </row>
    <row r="404" spans="1:13">
      <c r="A404" s="269">
        <v>394</v>
      </c>
      <c r="B404" s="278" t="s">
        <v>496</v>
      </c>
      <c r="C404" s="279">
        <v>246.5</v>
      </c>
      <c r="D404" s="280">
        <v>247.56666666666669</v>
      </c>
      <c r="E404" s="280">
        <v>242.63333333333338</v>
      </c>
      <c r="F404" s="280">
        <v>238.76666666666668</v>
      </c>
      <c r="G404" s="280">
        <v>233.83333333333337</v>
      </c>
      <c r="H404" s="280">
        <v>251.43333333333339</v>
      </c>
      <c r="I404" s="280">
        <v>256.36666666666673</v>
      </c>
      <c r="J404" s="280">
        <v>260.23333333333341</v>
      </c>
      <c r="K404" s="278">
        <v>252.5</v>
      </c>
      <c r="L404" s="278">
        <v>243.7</v>
      </c>
      <c r="M404" s="278">
        <v>1.7144600000000001</v>
      </c>
    </row>
    <row r="405" spans="1:13">
      <c r="A405" s="269">
        <v>395</v>
      </c>
      <c r="B405" s="278" t="s">
        <v>508</v>
      </c>
      <c r="C405" s="279">
        <v>1.85</v>
      </c>
      <c r="D405" s="280">
        <v>1.8500000000000003</v>
      </c>
      <c r="E405" s="280">
        <v>1.8500000000000005</v>
      </c>
      <c r="F405" s="280">
        <v>1.8500000000000003</v>
      </c>
      <c r="G405" s="280">
        <v>1.8500000000000005</v>
      </c>
      <c r="H405" s="280">
        <v>1.8500000000000005</v>
      </c>
      <c r="I405" s="280">
        <v>1.85</v>
      </c>
      <c r="J405" s="280">
        <v>1.8500000000000005</v>
      </c>
      <c r="K405" s="278">
        <v>1.85</v>
      </c>
      <c r="L405" s="278">
        <v>1.85</v>
      </c>
      <c r="M405" s="278">
        <v>12.348879999999999</v>
      </c>
    </row>
    <row r="406" spans="1:13">
      <c r="A406" s="269">
        <v>396</v>
      </c>
      <c r="B406" s="278" t="s">
        <v>498</v>
      </c>
      <c r="C406" s="279">
        <v>17.5</v>
      </c>
      <c r="D406" s="280">
        <v>17.45</v>
      </c>
      <c r="E406" s="280">
        <v>17.049999999999997</v>
      </c>
      <c r="F406" s="280">
        <v>16.599999999999998</v>
      </c>
      <c r="G406" s="280">
        <v>16.199999999999996</v>
      </c>
      <c r="H406" s="280">
        <v>17.899999999999999</v>
      </c>
      <c r="I406" s="280">
        <v>18.299999999999997</v>
      </c>
      <c r="J406" s="280">
        <v>18.75</v>
      </c>
      <c r="K406" s="278">
        <v>17.850000000000001</v>
      </c>
      <c r="L406" s="278">
        <v>17</v>
      </c>
      <c r="M406" s="278">
        <v>29.621479999999998</v>
      </c>
    </row>
    <row r="407" spans="1:13">
      <c r="A407" s="269">
        <v>397</v>
      </c>
      <c r="B407" s="278" t="s">
        <v>513</v>
      </c>
      <c r="C407" s="279">
        <v>35.049999999999997</v>
      </c>
      <c r="D407" s="280">
        <v>35.049999999999997</v>
      </c>
      <c r="E407" s="280">
        <v>35.049999999999997</v>
      </c>
      <c r="F407" s="280">
        <v>35.049999999999997</v>
      </c>
      <c r="G407" s="280">
        <v>35.049999999999997</v>
      </c>
      <c r="H407" s="280">
        <v>35.049999999999997</v>
      </c>
      <c r="I407" s="280">
        <v>35.049999999999997</v>
      </c>
      <c r="J407" s="280">
        <v>35.049999999999997</v>
      </c>
      <c r="K407" s="278">
        <v>35.049999999999997</v>
      </c>
      <c r="L407" s="278">
        <v>35.049999999999997</v>
      </c>
      <c r="M407" s="278">
        <v>0.30298000000000003</v>
      </c>
    </row>
    <row r="408" spans="1:13">
      <c r="A408" s="269">
        <v>398</v>
      </c>
      <c r="B408" s="278" t="s">
        <v>172</v>
      </c>
      <c r="C408" s="279">
        <v>26.35</v>
      </c>
      <c r="D408" s="280">
        <v>26.083333333333332</v>
      </c>
      <c r="E408" s="280">
        <v>25.666666666666664</v>
      </c>
      <c r="F408" s="280">
        <v>24.983333333333331</v>
      </c>
      <c r="G408" s="280">
        <v>24.566666666666663</v>
      </c>
      <c r="H408" s="280">
        <v>26.766666666666666</v>
      </c>
      <c r="I408" s="280">
        <v>27.18333333333333</v>
      </c>
      <c r="J408" s="280">
        <v>27.866666666666667</v>
      </c>
      <c r="K408" s="278">
        <v>26.5</v>
      </c>
      <c r="L408" s="278">
        <v>25.4</v>
      </c>
      <c r="M408" s="278">
        <v>194.29715999999999</v>
      </c>
    </row>
    <row r="409" spans="1:13">
      <c r="A409" s="269">
        <v>399</v>
      </c>
      <c r="B409" s="278" t="s">
        <v>514</v>
      </c>
      <c r="C409" s="279">
        <v>7505.2</v>
      </c>
      <c r="D409" s="280">
        <v>7577.3</v>
      </c>
      <c r="E409" s="280">
        <v>7407.9000000000005</v>
      </c>
      <c r="F409" s="280">
        <v>7310.6</v>
      </c>
      <c r="G409" s="280">
        <v>7141.2000000000007</v>
      </c>
      <c r="H409" s="280">
        <v>7674.6</v>
      </c>
      <c r="I409" s="280">
        <v>7844</v>
      </c>
      <c r="J409" s="280">
        <v>7941.3</v>
      </c>
      <c r="K409" s="278">
        <v>7746.7</v>
      </c>
      <c r="L409" s="278">
        <v>7480</v>
      </c>
      <c r="M409" s="278">
        <v>0.40189999999999998</v>
      </c>
    </row>
    <row r="410" spans="1:13">
      <c r="A410" s="269">
        <v>400</v>
      </c>
      <c r="B410" s="278" t="s">
        <v>281</v>
      </c>
      <c r="C410" s="279">
        <v>704.8</v>
      </c>
      <c r="D410" s="280">
        <v>696.26666666666677</v>
      </c>
      <c r="E410" s="280">
        <v>683.53333333333353</v>
      </c>
      <c r="F410" s="280">
        <v>662.26666666666677</v>
      </c>
      <c r="G410" s="280">
        <v>649.53333333333353</v>
      </c>
      <c r="H410" s="280">
        <v>717.53333333333353</v>
      </c>
      <c r="I410" s="280">
        <v>730.26666666666688</v>
      </c>
      <c r="J410" s="280">
        <v>751.53333333333353</v>
      </c>
      <c r="K410" s="278">
        <v>709</v>
      </c>
      <c r="L410" s="278">
        <v>675</v>
      </c>
      <c r="M410" s="278">
        <v>9.5406099999999991</v>
      </c>
    </row>
    <row r="411" spans="1:13">
      <c r="A411" s="269">
        <v>401</v>
      </c>
      <c r="B411" s="278" t="s">
        <v>173</v>
      </c>
      <c r="C411" s="279">
        <v>188.7</v>
      </c>
      <c r="D411" s="280">
        <v>186.51666666666665</v>
      </c>
      <c r="E411" s="280">
        <v>183.5333333333333</v>
      </c>
      <c r="F411" s="280">
        <v>178.36666666666665</v>
      </c>
      <c r="G411" s="280">
        <v>175.3833333333333</v>
      </c>
      <c r="H411" s="280">
        <v>191.68333333333331</v>
      </c>
      <c r="I411" s="280">
        <v>194.66666666666666</v>
      </c>
      <c r="J411" s="280">
        <v>199.83333333333331</v>
      </c>
      <c r="K411" s="278">
        <v>189.5</v>
      </c>
      <c r="L411" s="278">
        <v>181.35</v>
      </c>
      <c r="M411" s="278">
        <v>615.03791999999999</v>
      </c>
    </row>
    <row r="412" spans="1:13">
      <c r="A412" s="269">
        <v>402</v>
      </c>
      <c r="B412" s="278" t="s">
        <v>515</v>
      </c>
      <c r="C412" s="279">
        <v>3491.35</v>
      </c>
      <c r="D412" s="280">
        <v>3454.4333333333329</v>
      </c>
      <c r="E412" s="280">
        <v>3390.9166666666661</v>
      </c>
      <c r="F412" s="280">
        <v>3290.4833333333331</v>
      </c>
      <c r="G412" s="280">
        <v>3226.9666666666662</v>
      </c>
      <c r="H412" s="280">
        <v>3554.8666666666659</v>
      </c>
      <c r="I412" s="280">
        <v>3618.3833333333332</v>
      </c>
      <c r="J412" s="280">
        <v>3718.8166666666657</v>
      </c>
      <c r="K412" s="278">
        <v>3517.95</v>
      </c>
      <c r="L412" s="278">
        <v>3354</v>
      </c>
      <c r="M412" s="278">
        <v>6.8419999999999995E-2</v>
      </c>
    </row>
    <row r="413" spans="1:13">
      <c r="A413" s="269">
        <v>403</v>
      </c>
      <c r="B413" s="278" t="s">
        <v>517</v>
      </c>
      <c r="C413" s="279">
        <v>1257.25</v>
      </c>
      <c r="D413" s="280">
        <v>1251.45</v>
      </c>
      <c r="E413" s="280">
        <v>1212.9000000000001</v>
      </c>
      <c r="F413" s="280">
        <v>1168.55</v>
      </c>
      <c r="G413" s="280">
        <v>1130</v>
      </c>
      <c r="H413" s="280">
        <v>1295.8000000000002</v>
      </c>
      <c r="I413" s="280">
        <v>1334.35</v>
      </c>
      <c r="J413" s="280">
        <v>1378.7000000000003</v>
      </c>
      <c r="K413" s="278">
        <v>1290</v>
      </c>
      <c r="L413" s="278">
        <v>1207.0999999999999</v>
      </c>
      <c r="M413" s="278">
        <v>3.5020000000000003E-2</v>
      </c>
    </row>
    <row r="414" spans="1:13">
      <c r="A414" s="269">
        <v>404</v>
      </c>
      <c r="B414" s="278" t="s">
        <v>518</v>
      </c>
      <c r="C414" s="279">
        <v>413.95</v>
      </c>
      <c r="D414" s="280">
        <v>413.18333333333334</v>
      </c>
      <c r="E414" s="280">
        <v>397.26666666666665</v>
      </c>
      <c r="F414" s="280">
        <v>380.58333333333331</v>
      </c>
      <c r="G414" s="280">
        <v>364.66666666666663</v>
      </c>
      <c r="H414" s="280">
        <v>429.86666666666667</v>
      </c>
      <c r="I414" s="280">
        <v>445.7833333333333</v>
      </c>
      <c r="J414" s="280">
        <v>462.4666666666667</v>
      </c>
      <c r="K414" s="278">
        <v>429.1</v>
      </c>
      <c r="L414" s="278">
        <v>396.5</v>
      </c>
      <c r="M414" s="278">
        <v>0.90232000000000001</v>
      </c>
    </row>
    <row r="415" spans="1:13">
      <c r="A415" s="269">
        <v>405</v>
      </c>
      <c r="B415" s="278" t="s">
        <v>510</v>
      </c>
      <c r="C415" s="279">
        <v>75.650000000000006</v>
      </c>
      <c r="D415" s="280">
        <v>79.716666666666683</v>
      </c>
      <c r="E415" s="280">
        <v>70.733333333333363</v>
      </c>
      <c r="F415" s="280">
        <v>65.816666666666677</v>
      </c>
      <c r="G415" s="280">
        <v>56.833333333333357</v>
      </c>
      <c r="H415" s="280">
        <v>84.633333333333368</v>
      </c>
      <c r="I415" s="280">
        <v>93.616666666666688</v>
      </c>
      <c r="J415" s="280">
        <v>98.533333333333374</v>
      </c>
      <c r="K415" s="278">
        <v>88.7</v>
      </c>
      <c r="L415" s="278">
        <v>74.8</v>
      </c>
      <c r="M415" s="278">
        <v>34.857590000000002</v>
      </c>
    </row>
    <row r="416" spans="1:13">
      <c r="A416" s="269">
        <v>406</v>
      </c>
      <c r="B416" s="278" t="s">
        <v>519</v>
      </c>
      <c r="C416" s="279">
        <v>190.65</v>
      </c>
      <c r="D416" s="280">
        <v>189.78333333333333</v>
      </c>
      <c r="E416" s="280">
        <v>186.86666666666667</v>
      </c>
      <c r="F416" s="280">
        <v>183.08333333333334</v>
      </c>
      <c r="G416" s="280">
        <v>180.16666666666669</v>
      </c>
      <c r="H416" s="280">
        <v>193.56666666666666</v>
      </c>
      <c r="I416" s="280">
        <v>196.48333333333335</v>
      </c>
      <c r="J416" s="280">
        <v>200.26666666666665</v>
      </c>
      <c r="K416" s="278">
        <v>192.7</v>
      </c>
      <c r="L416" s="278">
        <v>186</v>
      </c>
      <c r="M416" s="278">
        <v>0.13173000000000001</v>
      </c>
    </row>
    <row r="417" spans="1:13">
      <c r="A417" s="269">
        <v>407</v>
      </c>
      <c r="B417" s="278" t="s">
        <v>174</v>
      </c>
      <c r="C417" s="279">
        <v>19217.150000000001</v>
      </c>
      <c r="D417" s="280">
        <v>19149.7</v>
      </c>
      <c r="E417" s="280">
        <v>18679.400000000001</v>
      </c>
      <c r="F417" s="280">
        <v>18141.650000000001</v>
      </c>
      <c r="G417" s="280">
        <v>17671.350000000002</v>
      </c>
      <c r="H417" s="280">
        <v>19687.45</v>
      </c>
      <c r="I417" s="280">
        <v>20157.749999999996</v>
      </c>
      <c r="J417" s="280">
        <v>20695.5</v>
      </c>
      <c r="K417" s="278">
        <v>19620</v>
      </c>
      <c r="L417" s="278">
        <v>18611.95</v>
      </c>
      <c r="M417" s="278">
        <v>0.70879999999999999</v>
      </c>
    </row>
    <row r="418" spans="1:13">
      <c r="A418" s="269">
        <v>408</v>
      </c>
      <c r="B418" s="278" t="s">
        <v>521</v>
      </c>
      <c r="C418" s="279">
        <v>728.6</v>
      </c>
      <c r="D418" s="280">
        <v>729.5333333333333</v>
      </c>
      <c r="E418" s="280">
        <v>699.06666666666661</v>
      </c>
      <c r="F418" s="280">
        <v>669.5333333333333</v>
      </c>
      <c r="G418" s="280">
        <v>639.06666666666661</v>
      </c>
      <c r="H418" s="280">
        <v>759.06666666666661</v>
      </c>
      <c r="I418" s="280">
        <v>789.5333333333333</v>
      </c>
      <c r="J418" s="280">
        <v>819.06666666666661</v>
      </c>
      <c r="K418" s="278">
        <v>760</v>
      </c>
      <c r="L418" s="278">
        <v>700</v>
      </c>
      <c r="M418" s="278">
        <v>0.56781000000000004</v>
      </c>
    </row>
    <row r="419" spans="1:13">
      <c r="A419" s="269">
        <v>409</v>
      </c>
      <c r="B419" s="278" t="s">
        <v>175</v>
      </c>
      <c r="C419" s="279">
        <v>1131.55</v>
      </c>
      <c r="D419" s="280">
        <v>1133.7833333333333</v>
      </c>
      <c r="E419" s="280">
        <v>1107.7666666666667</v>
      </c>
      <c r="F419" s="280">
        <v>1083.9833333333333</v>
      </c>
      <c r="G419" s="280">
        <v>1057.9666666666667</v>
      </c>
      <c r="H419" s="280">
        <v>1157.5666666666666</v>
      </c>
      <c r="I419" s="280">
        <v>1183.583333333333</v>
      </c>
      <c r="J419" s="280">
        <v>1207.3666666666666</v>
      </c>
      <c r="K419" s="278">
        <v>1159.8</v>
      </c>
      <c r="L419" s="278">
        <v>1110</v>
      </c>
      <c r="M419" s="278">
        <v>7.3128099999999998</v>
      </c>
    </row>
    <row r="420" spans="1:13">
      <c r="A420" s="269">
        <v>410</v>
      </c>
      <c r="B420" s="278" t="s">
        <v>516</v>
      </c>
      <c r="C420" s="279">
        <v>397.8</v>
      </c>
      <c r="D420" s="280">
        <v>397.66666666666669</v>
      </c>
      <c r="E420" s="280">
        <v>387.38333333333338</v>
      </c>
      <c r="F420" s="280">
        <v>376.9666666666667</v>
      </c>
      <c r="G420" s="280">
        <v>366.68333333333339</v>
      </c>
      <c r="H420" s="280">
        <v>408.08333333333337</v>
      </c>
      <c r="I420" s="280">
        <v>418.36666666666667</v>
      </c>
      <c r="J420" s="280">
        <v>428.78333333333336</v>
      </c>
      <c r="K420" s="278">
        <v>407.95</v>
      </c>
      <c r="L420" s="278">
        <v>387.25</v>
      </c>
      <c r="M420" s="278">
        <v>0.21043999999999999</v>
      </c>
    </row>
    <row r="421" spans="1:13">
      <c r="A421" s="269">
        <v>411</v>
      </c>
      <c r="B421" s="278" t="s">
        <v>511</v>
      </c>
      <c r="C421" s="279">
        <v>21.75</v>
      </c>
      <c r="D421" s="280">
        <v>21.516666666666669</v>
      </c>
      <c r="E421" s="280">
        <v>21.083333333333339</v>
      </c>
      <c r="F421" s="280">
        <v>20.416666666666671</v>
      </c>
      <c r="G421" s="280">
        <v>19.983333333333341</v>
      </c>
      <c r="H421" s="280">
        <v>22.183333333333337</v>
      </c>
      <c r="I421" s="280">
        <v>22.616666666666667</v>
      </c>
      <c r="J421" s="280">
        <v>23.283333333333335</v>
      </c>
      <c r="K421" s="278">
        <v>21.95</v>
      </c>
      <c r="L421" s="278">
        <v>20.85</v>
      </c>
      <c r="M421" s="278">
        <v>9.4880999999999993</v>
      </c>
    </row>
    <row r="422" spans="1:13">
      <c r="A422" s="269">
        <v>412</v>
      </c>
      <c r="B422" s="278" t="s">
        <v>512</v>
      </c>
      <c r="C422" s="279">
        <v>1466.6</v>
      </c>
      <c r="D422" s="280">
        <v>1463.8500000000001</v>
      </c>
      <c r="E422" s="280">
        <v>1452.7500000000002</v>
      </c>
      <c r="F422" s="280">
        <v>1438.9</v>
      </c>
      <c r="G422" s="280">
        <v>1427.8000000000002</v>
      </c>
      <c r="H422" s="280">
        <v>1477.7000000000003</v>
      </c>
      <c r="I422" s="280">
        <v>1488.8000000000002</v>
      </c>
      <c r="J422" s="280">
        <v>1502.6500000000003</v>
      </c>
      <c r="K422" s="278">
        <v>1474.95</v>
      </c>
      <c r="L422" s="278">
        <v>1450</v>
      </c>
      <c r="M422" s="278">
        <v>1.205E-2</v>
      </c>
    </row>
    <row r="423" spans="1:13">
      <c r="A423" s="269">
        <v>413</v>
      </c>
      <c r="B423" s="278" t="s">
        <v>522</v>
      </c>
      <c r="C423" s="279">
        <v>223.15</v>
      </c>
      <c r="D423" s="280">
        <v>230.95000000000002</v>
      </c>
      <c r="E423" s="280">
        <v>215.35000000000002</v>
      </c>
      <c r="F423" s="280">
        <v>207.55</v>
      </c>
      <c r="G423" s="280">
        <v>191.95000000000002</v>
      </c>
      <c r="H423" s="280">
        <v>238.75000000000003</v>
      </c>
      <c r="I423" s="280">
        <v>254.35</v>
      </c>
      <c r="J423" s="280">
        <v>262.15000000000003</v>
      </c>
      <c r="K423" s="278">
        <v>246.55</v>
      </c>
      <c r="L423" s="278">
        <v>223.15</v>
      </c>
      <c r="M423" s="278">
        <v>6.7055999999999996</v>
      </c>
    </row>
    <row r="424" spans="1:13">
      <c r="A424" s="269">
        <v>414</v>
      </c>
      <c r="B424" s="278" t="s">
        <v>523</v>
      </c>
      <c r="C424" s="279">
        <v>886.45</v>
      </c>
      <c r="D424" s="280">
        <v>877.0333333333333</v>
      </c>
      <c r="E424" s="280">
        <v>862.06666666666661</v>
      </c>
      <c r="F424" s="280">
        <v>837.68333333333328</v>
      </c>
      <c r="G424" s="280">
        <v>822.71666666666658</v>
      </c>
      <c r="H424" s="280">
        <v>901.41666666666663</v>
      </c>
      <c r="I424" s="280">
        <v>916.38333333333333</v>
      </c>
      <c r="J424" s="280">
        <v>940.76666666666665</v>
      </c>
      <c r="K424" s="278">
        <v>892</v>
      </c>
      <c r="L424" s="278">
        <v>852.65</v>
      </c>
      <c r="M424" s="278">
        <v>4.1270000000000001E-2</v>
      </c>
    </row>
    <row r="425" spans="1:13">
      <c r="A425" s="269">
        <v>415</v>
      </c>
      <c r="B425" s="278" t="s">
        <v>524</v>
      </c>
      <c r="C425" s="279">
        <v>190.9</v>
      </c>
      <c r="D425" s="280">
        <v>187.98333333333335</v>
      </c>
      <c r="E425" s="280">
        <v>180.9666666666667</v>
      </c>
      <c r="F425" s="280">
        <v>171.03333333333336</v>
      </c>
      <c r="G425" s="280">
        <v>164.01666666666671</v>
      </c>
      <c r="H425" s="280">
        <v>197.91666666666669</v>
      </c>
      <c r="I425" s="280">
        <v>204.93333333333334</v>
      </c>
      <c r="J425" s="280">
        <v>214.86666666666667</v>
      </c>
      <c r="K425" s="278">
        <v>195</v>
      </c>
      <c r="L425" s="278">
        <v>178.05</v>
      </c>
      <c r="M425" s="278">
        <v>4.1918600000000001</v>
      </c>
    </row>
    <row r="426" spans="1:13">
      <c r="A426" s="269">
        <v>416</v>
      </c>
      <c r="B426" s="278" t="s">
        <v>525</v>
      </c>
      <c r="C426" s="279">
        <v>5.95</v>
      </c>
      <c r="D426" s="280">
        <v>5.916666666666667</v>
      </c>
      <c r="E426" s="280">
        <v>5.8333333333333339</v>
      </c>
      <c r="F426" s="280">
        <v>5.7166666666666668</v>
      </c>
      <c r="G426" s="280">
        <v>5.6333333333333337</v>
      </c>
      <c r="H426" s="280">
        <v>6.0333333333333341</v>
      </c>
      <c r="I426" s="280">
        <v>6.116666666666668</v>
      </c>
      <c r="J426" s="280">
        <v>6.2333333333333343</v>
      </c>
      <c r="K426" s="278">
        <v>6</v>
      </c>
      <c r="L426" s="278">
        <v>5.8</v>
      </c>
      <c r="M426" s="278">
        <v>64.723050000000001</v>
      </c>
    </row>
    <row r="427" spans="1:13">
      <c r="A427" s="269">
        <v>417</v>
      </c>
      <c r="B427" s="278" t="s">
        <v>2518</v>
      </c>
      <c r="C427" s="279">
        <v>453.75</v>
      </c>
      <c r="D427" s="280">
        <v>465.2</v>
      </c>
      <c r="E427" s="280">
        <v>438.54999999999995</v>
      </c>
      <c r="F427" s="280">
        <v>423.34999999999997</v>
      </c>
      <c r="G427" s="280">
        <v>396.69999999999993</v>
      </c>
      <c r="H427" s="280">
        <v>480.4</v>
      </c>
      <c r="I427" s="280">
        <v>507.04999999999995</v>
      </c>
      <c r="J427" s="280">
        <v>522.25</v>
      </c>
      <c r="K427" s="278">
        <v>491.85</v>
      </c>
      <c r="L427" s="278">
        <v>450</v>
      </c>
      <c r="M427" s="278">
        <v>0.34732000000000002</v>
      </c>
    </row>
    <row r="428" spans="1:13">
      <c r="A428" s="269">
        <v>418</v>
      </c>
      <c r="B428" s="278" t="s">
        <v>528</v>
      </c>
      <c r="C428" s="279">
        <v>142.80000000000001</v>
      </c>
      <c r="D428" s="280">
        <v>142.76666666666668</v>
      </c>
      <c r="E428" s="280">
        <v>139.03333333333336</v>
      </c>
      <c r="F428" s="280">
        <v>135.26666666666668</v>
      </c>
      <c r="G428" s="280">
        <v>131.53333333333336</v>
      </c>
      <c r="H428" s="280">
        <v>146.53333333333336</v>
      </c>
      <c r="I428" s="280">
        <v>150.26666666666665</v>
      </c>
      <c r="J428" s="280">
        <v>154.03333333333336</v>
      </c>
      <c r="K428" s="278">
        <v>146.5</v>
      </c>
      <c r="L428" s="278">
        <v>139</v>
      </c>
      <c r="M428" s="278">
        <v>25.805700000000002</v>
      </c>
    </row>
    <row r="429" spans="1:13">
      <c r="A429" s="269">
        <v>419</v>
      </c>
      <c r="B429" s="278" t="s">
        <v>2527</v>
      </c>
      <c r="C429" s="279">
        <v>44.25</v>
      </c>
      <c r="D429" s="280">
        <v>44.449999999999996</v>
      </c>
      <c r="E429" s="280">
        <v>43.399999999999991</v>
      </c>
      <c r="F429" s="280">
        <v>42.55</v>
      </c>
      <c r="G429" s="280">
        <v>41.499999999999993</v>
      </c>
      <c r="H429" s="280">
        <v>45.29999999999999</v>
      </c>
      <c r="I429" s="280">
        <v>46.349999999999987</v>
      </c>
      <c r="J429" s="280">
        <v>47.199999999999989</v>
      </c>
      <c r="K429" s="278">
        <v>45.5</v>
      </c>
      <c r="L429" s="278">
        <v>43.6</v>
      </c>
      <c r="M429" s="278">
        <v>15.93385</v>
      </c>
    </row>
    <row r="430" spans="1:13">
      <c r="A430" s="269">
        <v>420</v>
      </c>
      <c r="B430" s="278" t="s">
        <v>176</v>
      </c>
      <c r="C430" s="279">
        <v>3442.8</v>
      </c>
      <c r="D430" s="280">
        <v>3397.6666666666665</v>
      </c>
      <c r="E430" s="280">
        <v>3330.4833333333331</v>
      </c>
      <c r="F430" s="280">
        <v>3218.1666666666665</v>
      </c>
      <c r="G430" s="280">
        <v>3150.9833333333331</v>
      </c>
      <c r="H430" s="280">
        <v>3509.9833333333331</v>
      </c>
      <c r="I430" s="280">
        <v>3577.1666666666665</v>
      </c>
      <c r="J430" s="280">
        <v>3689.4833333333331</v>
      </c>
      <c r="K430" s="278">
        <v>3464.85</v>
      </c>
      <c r="L430" s="278">
        <v>3285.35</v>
      </c>
      <c r="M430" s="278">
        <v>2.4906600000000001</v>
      </c>
    </row>
    <row r="431" spans="1:13">
      <c r="A431" s="269">
        <v>421</v>
      </c>
      <c r="B431" s="278" t="s">
        <v>177</v>
      </c>
      <c r="C431" s="279">
        <v>606.04999999999995</v>
      </c>
      <c r="D431" s="280">
        <v>598.31666666666661</v>
      </c>
      <c r="E431" s="280">
        <v>573.73333333333323</v>
      </c>
      <c r="F431" s="280">
        <v>541.41666666666663</v>
      </c>
      <c r="G431" s="280">
        <v>516.83333333333326</v>
      </c>
      <c r="H431" s="280">
        <v>630.63333333333321</v>
      </c>
      <c r="I431" s="280">
        <v>655.2166666666667</v>
      </c>
      <c r="J431" s="280">
        <v>687.53333333333319</v>
      </c>
      <c r="K431" s="278">
        <v>622.9</v>
      </c>
      <c r="L431" s="278">
        <v>566</v>
      </c>
      <c r="M431" s="278">
        <v>91.737480000000005</v>
      </c>
    </row>
    <row r="432" spans="1:13">
      <c r="A432" s="269">
        <v>422</v>
      </c>
      <c r="B432" s="278" t="s">
        <v>178</v>
      </c>
      <c r="C432" s="287">
        <v>334.35</v>
      </c>
      <c r="D432" s="288">
        <v>332.08333333333331</v>
      </c>
      <c r="E432" s="288">
        <v>326.26666666666665</v>
      </c>
      <c r="F432" s="288">
        <v>318.18333333333334</v>
      </c>
      <c r="G432" s="288">
        <v>312.36666666666667</v>
      </c>
      <c r="H432" s="288">
        <v>340.16666666666663</v>
      </c>
      <c r="I432" s="288">
        <v>345.98333333333335</v>
      </c>
      <c r="J432" s="288">
        <v>354.06666666666661</v>
      </c>
      <c r="K432" s="289">
        <v>337.9</v>
      </c>
      <c r="L432" s="289">
        <v>324</v>
      </c>
      <c r="M432" s="289">
        <v>5.2436100000000003</v>
      </c>
    </row>
    <row r="433" spans="1:13">
      <c r="A433" s="269">
        <v>423</v>
      </c>
      <c r="B433" s="278" t="s">
        <v>526</v>
      </c>
      <c r="C433" s="278">
        <v>75.55</v>
      </c>
      <c r="D433" s="280">
        <v>75.916666666666671</v>
      </c>
      <c r="E433" s="280">
        <v>74.13333333333334</v>
      </c>
      <c r="F433" s="280">
        <v>72.716666666666669</v>
      </c>
      <c r="G433" s="280">
        <v>70.933333333333337</v>
      </c>
      <c r="H433" s="280">
        <v>77.333333333333343</v>
      </c>
      <c r="I433" s="280">
        <v>79.116666666666674</v>
      </c>
      <c r="J433" s="280">
        <v>80.533333333333346</v>
      </c>
      <c r="K433" s="278">
        <v>77.7</v>
      </c>
      <c r="L433" s="278">
        <v>74.5</v>
      </c>
      <c r="M433" s="278">
        <v>1.5416099999999999</v>
      </c>
    </row>
    <row r="434" spans="1:13">
      <c r="A434" s="269">
        <v>424</v>
      </c>
      <c r="B434" s="278" t="s">
        <v>282</v>
      </c>
      <c r="C434" s="278">
        <v>91.7</v>
      </c>
      <c r="D434" s="280">
        <v>90.333333333333329</v>
      </c>
      <c r="E434" s="280">
        <v>86.166666666666657</v>
      </c>
      <c r="F434" s="280">
        <v>80.633333333333326</v>
      </c>
      <c r="G434" s="280">
        <v>76.466666666666654</v>
      </c>
      <c r="H434" s="280">
        <v>95.86666666666666</v>
      </c>
      <c r="I434" s="280">
        <v>100.03333333333332</v>
      </c>
      <c r="J434" s="280">
        <v>105.56666666666666</v>
      </c>
      <c r="K434" s="278">
        <v>94.5</v>
      </c>
      <c r="L434" s="278">
        <v>84.8</v>
      </c>
      <c r="M434" s="278">
        <v>38.381860000000003</v>
      </c>
    </row>
    <row r="435" spans="1:13">
      <c r="A435" s="269">
        <v>425</v>
      </c>
      <c r="B435" s="278" t="s">
        <v>527</v>
      </c>
      <c r="C435" s="278">
        <v>409.9</v>
      </c>
      <c r="D435" s="280">
        <v>408.58333333333331</v>
      </c>
      <c r="E435" s="280">
        <v>403.26666666666665</v>
      </c>
      <c r="F435" s="280">
        <v>396.63333333333333</v>
      </c>
      <c r="G435" s="280">
        <v>391.31666666666666</v>
      </c>
      <c r="H435" s="280">
        <v>415.21666666666664</v>
      </c>
      <c r="I435" s="280">
        <v>420.53333333333336</v>
      </c>
      <c r="J435" s="280">
        <v>427.16666666666663</v>
      </c>
      <c r="K435" s="278">
        <v>413.9</v>
      </c>
      <c r="L435" s="278">
        <v>401.95</v>
      </c>
      <c r="M435" s="278">
        <v>1.2020200000000001</v>
      </c>
    </row>
    <row r="436" spans="1:13">
      <c r="A436" s="269">
        <v>426</v>
      </c>
      <c r="B436" s="278" t="s">
        <v>529</v>
      </c>
      <c r="C436" s="278">
        <v>1493.25</v>
      </c>
      <c r="D436" s="280">
        <v>1467.9333333333334</v>
      </c>
      <c r="E436" s="280">
        <v>1436.8666666666668</v>
      </c>
      <c r="F436" s="280">
        <v>1380.4833333333333</v>
      </c>
      <c r="G436" s="280">
        <v>1349.4166666666667</v>
      </c>
      <c r="H436" s="280">
        <v>1524.3166666666668</v>
      </c>
      <c r="I436" s="280">
        <v>1555.3833333333334</v>
      </c>
      <c r="J436" s="280">
        <v>1611.7666666666669</v>
      </c>
      <c r="K436" s="278">
        <v>1499</v>
      </c>
      <c r="L436" s="278">
        <v>1411.55</v>
      </c>
      <c r="M436" s="278">
        <v>4.7099999999999998E-3</v>
      </c>
    </row>
    <row r="437" spans="1:13">
      <c r="A437" s="269">
        <v>427</v>
      </c>
      <c r="B437" s="278" t="s">
        <v>530</v>
      </c>
      <c r="C437" s="278">
        <v>1280.1500000000001</v>
      </c>
      <c r="D437" s="280">
        <v>1277.0333333333335</v>
      </c>
      <c r="E437" s="280">
        <v>1224.0666666666671</v>
      </c>
      <c r="F437" s="280">
        <v>1167.9833333333336</v>
      </c>
      <c r="G437" s="280">
        <v>1115.0166666666671</v>
      </c>
      <c r="H437" s="280">
        <v>1333.116666666667</v>
      </c>
      <c r="I437" s="280">
        <v>1386.0833333333337</v>
      </c>
      <c r="J437" s="280">
        <v>1442.166666666667</v>
      </c>
      <c r="K437" s="278">
        <v>1330</v>
      </c>
      <c r="L437" s="278">
        <v>1220.95</v>
      </c>
      <c r="M437" s="278">
        <v>0.86309999999999998</v>
      </c>
    </row>
    <row r="438" spans="1:13">
      <c r="A438" s="269">
        <v>428</v>
      </c>
      <c r="B438" s="278" t="s">
        <v>531</v>
      </c>
      <c r="C438" s="278">
        <v>299.60000000000002</v>
      </c>
      <c r="D438" s="280">
        <v>305.10000000000002</v>
      </c>
      <c r="E438" s="280">
        <v>289.15000000000003</v>
      </c>
      <c r="F438" s="280">
        <v>278.7</v>
      </c>
      <c r="G438" s="280">
        <v>262.75</v>
      </c>
      <c r="H438" s="280">
        <v>315.55000000000007</v>
      </c>
      <c r="I438" s="280">
        <v>331.50000000000011</v>
      </c>
      <c r="J438" s="280">
        <v>341.9500000000001</v>
      </c>
      <c r="K438" s="278">
        <v>321.05</v>
      </c>
      <c r="L438" s="278">
        <v>294.64999999999998</v>
      </c>
      <c r="M438" s="278">
        <v>1.2831300000000001</v>
      </c>
    </row>
    <row r="439" spans="1:13">
      <c r="A439" s="269">
        <v>429</v>
      </c>
      <c r="B439" s="278" t="s">
        <v>179</v>
      </c>
      <c r="C439" s="278">
        <v>474.35</v>
      </c>
      <c r="D439" s="280">
        <v>475.25</v>
      </c>
      <c r="E439" s="280">
        <v>468.1</v>
      </c>
      <c r="F439" s="280">
        <v>461.85</v>
      </c>
      <c r="G439" s="280">
        <v>454.70000000000005</v>
      </c>
      <c r="H439" s="280">
        <v>481.5</v>
      </c>
      <c r="I439" s="280">
        <v>488.65</v>
      </c>
      <c r="J439" s="280">
        <v>494.9</v>
      </c>
      <c r="K439" s="278">
        <v>482.4</v>
      </c>
      <c r="L439" s="278">
        <v>469</v>
      </c>
      <c r="M439" s="278">
        <v>133.36593999999999</v>
      </c>
    </row>
    <row r="440" spans="1:13">
      <c r="A440" s="269">
        <v>430</v>
      </c>
      <c r="B440" s="278" t="s">
        <v>532</v>
      </c>
      <c r="C440" s="278">
        <v>188.75</v>
      </c>
      <c r="D440" s="280">
        <v>190.65</v>
      </c>
      <c r="E440" s="280">
        <v>184.35000000000002</v>
      </c>
      <c r="F440" s="280">
        <v>179.95000000000002</v>
      </c>
      <c r="G440" s="280">
        <v>173.65000000000003</v>
      </c>
      <c r="H440" s="280">
        <v>195.05</v>
      </c>
      <c r="I440" s="280">
        <v>201.35000000000002</v>
      </c>
      <c r="J440" s="280">
        <v>205.75</v>
      </c>
      <c r="K440" s="278">
        <v>196.95</v>
      </c>
      <c r="L440" s="278">
        <v>186.25</v>
      </c>
      <c r="M440" s="278">
        <v>1.5172699999999999</v>
      </c>
    </row>
    <row r="441" spans="1:13">
      <c r="A441" s="269">
        <v>431</v>
      </c>
      <c r="B441" s="278" t="s">
        <v>180</v>
      </c>
      <c r="C441" s="278">
        <v>375.5</v>
      </c>
      <c r="D441" s="280">
        <v>368.83333333333331</v>
      </c>
      <c r="E441" s="280">
        <v>359.71666666666664</v>
      </c>
      <c r="F441" s="280">
        <v>343.93333333333334</v>
      </c>
      <c r="G441" s="280">
        <v>334.81666666666666</v>
      </c>
      <c r="H441" s="280">
        <v>384.61666666666662</v>
      </c>
      <c r="I441" s="280">
        <v>393.73333333333329</v>
      </c>
      <c r="J441" s="280">
        <v>409.51666666666659</v>
      </c>
      <c r="K441" s="278">
        <v>377.95</v>
      </c>
      <c r="L441" s="278">
        <v>353.05</v>
      </c>
      <c r="M441" s="278">
        <v>21.058409999999999</v>
      </c>
    </row>
    <row r="442" spans="1:13">
      <c r="A442" s="269">
        <v>432</v>
      </c>
      <c r="B442" s="278" t="s">
        <v>533</v>
      </c>
      <c r="C442" s="278">
        <v>119.7</v>
      </c>
      <c r="D442" s="280">
        <v>117.89999999999999</v>
      </c>
      <c r="E442" s="280">
        <v>115.79999999999998</v>
      </c>
      <c r="F442" s="280">
        <v>111.89999999999999</v>
      </c>
      <c r="G442" s="280">
        <v>109.79999999999998</v>
      </c>
      <c r="H442" s="280">
        <v>121.79999999999998</v>
      </c>
      <c r="I442" s="280">
        <v>123.89999999999998</v>
      </c>
      <c r="J442" s="280">
        <v>127.79999999999998</v>
      </c>
      <c r="K442" s="278">
        <v>120</v>
      </c>
      <c r="L442" s="278">
        <v>114</v>
      </c>
      <c r="M442" s="278">
        <v>1.41168</v>
      </c>
    </row>
    <row r="443" spans="1:13">
      <c r="A443" s="269">
        <v>433</v>
      </c>
      <c r="B443" s="278" t="s">
        <v>534</v>
      </c>
      <c r="C443" s="278">
        <v>1038.5</v>
      </c>
      <c r="D443" s="280">
        <v>1021.1666666666666</v>
      </c>
      <c r="E443" s="280">
        <v>982.33333333333326</v>
      </c>
      <c r="F443" s="280">
        <v>926.16666666666663</v>
      </c>
      <c r="G443" s="280">
        <v>887.33333333333326</v>
      </c>
      <c r="H443" s="280">
        <v>1077.3333333333333</v>
      </c>
      <c r="I443" s="280">
        <v>1116.1666666666665</v>
      </c>
      <c r="J443" s="280">
        <v>1172.3333333333333</v>
      </c>
      <c r="K443" s="278">
        <v>1060</v>
      </c>
      <c r="L443" s="278">
        <v>965</v>
      </c>
      <c r="M443" s="278">
        <v>1.01041</v>
      </c>
    </row>
    <row r="444" spans="1:13">
      <c r="A444" s="269">
        <v>434</v>
      </c>
      <c r="B444" s="278" t="s">
        <v>535</v>
      </c>
      <c r="C444" s="278">
        <v>2.85</v>
      </c>
      <c r="D444" s="280">
        <v>2.9499999999999997</v>
      </c>
      <c r="E444" s="280">
        <v>2.7499999999999996</v>
      </c>
      <c r="F444" s="280">
        <v>2.65</v>
      </c>
      <c r="G444" s="280">
        <v>2.4499999999999997</v>
      </c>
      <c r="H444" s="280">
        <v>3.0499999999999994</v>
      </c>
      <c r="I444" s="280">
        <v>3.2499999999999996</v>
      </c>
      <c r="J444" s="280">
        <v>3.3499999999999992</v>
      </c>
      <c r="K444" s="278">
        <v>3.15</v>
      </c>
      <c r="L444" s="278">
        <v>2.85</v>
      </c>
      <c r="M444" s="278">
        <v>644.23294999999996</v>
      </c>
    </row>
    <row r="445" spans="1:13">
      <c r="A445" s="269">
        <v>435</v>
      </c>
      <c r="B445" s="278" t="s">
        <v>536</v>
      </c>
      <c r="C445" s="278">
        <v>100.35</v>
      </c>
      <c r="D445" s="280">
        <v>100.19999999999999</v>
      </c>
      <c r="E445" s="280">
        <v>98.34999999999998</v>
      </c>
      <c r="F445" s="280">
        <v>96.35</v>
      </c>
      <c r="G445" s="280">
        <v>94.499999999999986</v>
      </c>
      <c r="H445" s="280">
        <v>102.19999999999997</v>
      </c>
      <c r="I445" s="280">
        <v>104.05</v>
      </c>
      <c r="J445" s="280">
        <v>106.04999999999997</v>
      </c>
      <c r="K445" s="278">
        <v>102.05</v>
      </c>
      <c r="L445" s="278">
        <v>98.2</v>
      </c>
      <c r="M445" s="278">
        <v>0.91218999999999995</v>
      </c>
    </row>
    <row r="446" spans="1:13">
      <c r="A446" s="269">
        <v>436</v>
      </c>
      <c r="B446" s="278" t="s">
        <v>537</v>
      </c>
      <c r="C446" s="278">
        <v>946.4</v>
      </c>
      <c r="D446" s="280">
        <v>958.18333333333339</v>
      </c>
      <c r="E446" s="280">
        <v>928.41666666666674</v>
      </c>
      <c r="F446" s="280">
        <v>910.43333333333339</v>
      </c>
      <c r="G446" s="280">
        <v>880.66666666666674</v>
      </c>
      <c r="H446" s="280">
        <v>976.16666666666674</v>
      </c>
      <c r="I446" s="280">
        <v>1005.9333333333334</v>
      </c>
      <c r="J446" s="280">
        <v>1023.9166666666667</v>
      </c>
      <c r="K446" s="278">
        <v>987.95</v>
      </c>
      <c r="L446" s="278">
        <v>940.2</v>
      </c>
      <c r="M446" s="278">
        <v>0.51580000000000004</v>
      </c>
    </row>
    <row r="447" spans="1:13">
      <c r="A447" s="269">
        <v>437</v>
      </c>
      <c r="B447" s="278" t="s">
        <v>283</v>
      </c>
      <c r="C447" s="278">
        <v>314.89999999999998</v>
      </c>
      <c r="D447" s="280">
        <v>314.5333333333333</v>
      </c>
      <c r="E447" s="280">
        <v>311.36666666666662</v>
      </c>
      <c r="F447" s="280">
        <v>307.83333333333331</v>
      </c>
      <c r="G447" s="280">
        <v>304.66666666666663</v>
      </c>
      <c r="H447" s="280">
        <v>318.06666666666661</v>
      </c>
      <c r="I447" s="280">
        <v>321.23333333333335</v>
      </c>
      <c r="J447" s="280">
        <v>324.76666666666659</v>
      </c>
      <c r="K447" s="278">
        <v>317.7</v>
      </c>
      <c r="L447" s="278">
        <v>311</v>
      </c>
      <c r="M447" s="278">
        <v>5.3470399999999998</v>
      </c>
    </row>
    <row r="448" spans="1:13">
      <c r="A448" s="269">
        <v>438</v>
      </c>
      <c r="B448" s="278" t="s">
        <v>543</v>
      </c>
      <c r="C448" s="278">
        <v>62.6</v>
      </c>
      <c r="D448" s="280">
        <v>63.050000000000004</v>
      </c>
      <c r="E448" s="280">
        <v>61.400000000000006</v>
      </c>
      <c r="F448" s="280">
        <v>60.2</v>
      </c>
      <c r="G448" s="280">
        <v>58.550000000000004</v>
      </c>
      <c r="H448" s="280">
        <v>64.25</v>
      </c>
      <c r="I448" s="280">
        <v>65.900000000000006</v>
      </c>
      <c r="J448" s="280">
        <v>67.100000000000009</v>
      </c>
      <c r="K448" s="278">
        <v>64.7</v>
      </c>
      <c r="L448" s="278">
        <v>61.85</v>
      </c>
      <c r="M448" s="278">
        <v>0.98795999999999995</v>
      </c>
    </row>
    <row r="449" spans="1:13">
      <c r="A449" s="269">
        <v>439</v>
      </c>
      <c r="B449" s="278" t="s">
        <v>2610</v>
      </c>
      <c r="C449" s="278">
        <v>9897.35</v>
      </c>
      <c r="D449" s="280">
        <v>9786.5</v>
      </c>
      <c r="E449" s="280">
        <v>9633</v>
      </c>
      <c r="F449" s="280">
        <v>9368.65</v>
      </c>
      <c r="G449" s="280">
        <v>9215.15</v>
      </c>
      <c r="H449" s="280">
        <v>10050.85</v>
      </c>
      <c r="I449" s="280">
        <v>10204.35</v>
      </c>
      <c r="J449" s="280">
        <v>10468.700000000001</v>
      </c>
      <c r="K449" s="278">
        <v>9940</v>
      </c>
      <c r="L449" s="278">
        <v>9522.15</v>
      </c>
      <c r="M449" s="278">
        <v>1.771E-2</v>
      </c>
    </row>
    <row r="450" spans="1:13">
      <c r="A450" s="269">
        <v>440</v>
      </c>
      <c r="B450" s="278" t="s">
        <v>183</v>
      </c>
      <c r="C450" s="278">
        <v>719.65</v>
      </c>
      <c r="D450" s="280">
        <v>720.88333333333333</v>
      </c>
      <c r="E450" s="280">
        <v>707.76666666666665</v>
      </c>
      <c r="F450" s="280">
        <v>695.88333333333333</v>
      </c>
      <c r="G450" s="280">
        <v>682.76666666666665</v>
      </c>
      <c r="H450" s="280">
        <v>732.76666666666665</v>
      </c>
      <c r="I450" s="280">
        <v>745.88333333333321</v>
      </c>
      <c r="J450" s="280">
        <v>757.76666666666665</v>
      </c>
      <c r="K450" s="278">
        <v>734</v>
      </c>
      <c r="L450" s="278">
        <v>709</v>
      </c>
      <c r="M450" s="278">
        <v>3.4676100000000001</v>
      </c>
    </row>
    <row r="451" spans="1:13">
      <c r="A451" s="269">
        <v>441</v>
      </c>
      <c r="B451" s="278" t="s">
        <v>3467</v>
      </c>
      <c r="C451" s="278">
        <v>330.15</v>
      </c>
      <c r="D451" s="280">
        <v>325.2</v>
      </c>
      <c r="E451" s="280">
        <v>314.95</v>
      </c>
      <c r="F451" s="280">
        <v>299.75</v>
      </c>
      <c r="G451" s="280">
        <v>289.5</v>
      </c>
      <c r="H451" s="280">
        <v>340.4</v>
      </c>
      <c r="I451" s="280">
        <v>350.65</v>
      </c>
      <c r="J451" s="280">
        <v>365.84999999999997</v>
      </c>
      <c r="K451" s="278">
        <v>335.45</v>
      </c>
      <c r="L451" s="278">
        <v>310</v>
      </c>
      <c r="M451" s="278">
        <v>46.451569999999997</v>
      </c>
    </row>
    <row r="452" spans="1:13">
      <c r="A452" s="269">
        <v>442</v>
      </c>
      <c r="B452" s="278" t="s">
        <v>544</v>
      </c>
      <c r="C452" s="278">
        <v>701.3</v>
      </c>
      <c r="D452" s="280">
        <v>698.43333333333339</v>
      </c>
      <c r="E452" s="280">
        <v>692.86666666666679</v>
      </c>
      <c r="F452" s="280">
        <v>684.43333333333339</v>
      </c>
      <c r="G452" s="280">
        <v>678.86666666666679</v>
      </c>
      <c r="H452" s="280">
        <v>706.86666666666679</v>
      </c>
      <c r="I452" s="280">
        <v>712.43333333333339</v>
      </c>
      <c r="J452" s="280">
        <v>720.86666666666679</v>
      </c>
      <c r="K452" s="278">
        <v>704</v>
      </c>
      <c r="L452" s="278">
        <v>690</v>
      </c>
      <c r="M452" s="278">
        <v>4.7129999999999998E-2</v>
      </c>
    </row>
    <row r="453" spans="1:13">
      <c r="A453" s="269">
        <v>443</v>
      </c>
      <c r="B453" s="278" t="s">
        <v>184</v>
      </c>
      <c r="C453" s="278">
        <v>75.900000000000006</v>
      </c>
      <c r="D453" s="280">
        <v>75</v>
      </c>
      <c r="E453" s="280">
        <v>73.45</v>
      </c>
      <c r="F453" s="280">
        <v>71</v>
      </c>
      <c r="G453" s="280">
        <v>69.45</v>
      </c>
      <c r="H453" s="280">
        <v>77.45</v>
      </c>
      <c r="I453" s="280">
        <v>79.000000000000014</v>
      </c>
      <c r="J453" s="280">
        <v>81.45</v>
      </c>
      <c r="K453" s="278">
        <v>76.55</v>
      </c>
      <c r="L453" s="278">
        <v>72.55</v>
      </c>
      <c r="M453" s="278">
        <v>565.29908999999998</v>
      </c>
    </row>
    <row r="454" spans="1:13">
      <c r="A454" s="269">
        <v>444</v>
      </c>
      <c r="B454" s="278" t="s">
        <v>185</v>
      </c>
      <c r="C454" s="278">
        <v>34.700000000000003</v>
      </c>
      <c r="D454" s="280">
        <v>34.466666666666669</v>
      </c>
      <c r="E454" s="280">
        <v>33.483333333333334</v>
      </c>
      <c r="F454" s="280">
        <v>32.266666666666666</v>
      </c>
      <c r="G454" s="280">
        <v>31.283333333333331</v>
      </c>
      <c r="H454" s="280">
        <v>35.683333333333337</v>
      </c>
      <c r="I454" s="280">
        <v>36.666666666666671</v>
      </c>
      <c r="J454" s="280">
        <v>37.88333333333334</v>
      </c>
      <c r="K454" s="278">
        <v>35.450000000000003</v>
      </c>
      <c r="L454" s="278">
        <v>33.25</v>
      </c>
      <c r="M454" s="278">
        <v>25.638300000000001</v>
      </c>
    </row>
    <row r="455" spans="1:13">
      <c r="A455" s="269">
        <v>445</v>
      </c>
      <c r="B455" s="278" t="s">
        <v>186</v>
      </c>
      <c r="C455" s="278">
        <v>32.4</v>
      </c>
      <c r="D455" s="280">
        <v>32.466666666666661</v>
      </c>
      <c r="E455" s="280">
        <v>31.633333333333326</v>
      </c>
      <c r="F455" s="280">
        <v>30.866666666666664</v>
      </c>
      <c r="G455" s="280">
        <v>30.033333333333328</v>
      </c>
      <c r="H455" s="280">
        <v>33.23333333333332</v>
      </c>
      <c r="I455" s="280">
        <v>34.066666666666649</v>
      </c>
      <c r="J455" s="280">
        <v>34.833333333333321</v>
      </c>
      <c r="K455" s="278">
        <v>33.299999999999997</v>
      </c>
      <c r="L455" s="278">
        <v>31.7</v>
      </c>
      <c r="M455" s="278">
        <v>116.00503999999999</v>
      </c>
    </row>
    <row r="456" spans="1:13">
      <c r="A456" s="269">
        <v>446</v>
      </c>
      <c r="B456" s="278" t="s">
        <v>187</v>
      </c>
      <c r="C456" s="278">
        <v>268.35000000000002</v>
      </c>
      <c r="D456" s="280">
        <v>265.81666666666666</v>
      </c>
      <c r="E456" s="280">
        <v>261.73333333333335</v>
      </c>
      <c r="F456" s="280">
        <v>255.11666666666667</v>
      </c>
      <c r="G456" s="280">
        <v>251.03333333333336</v>
      </c>
      <c r="H456" s="280">
        <v>272.43333333333334</v>
      </c>
      <c r="I456" s="280">
        <v>276.51666666666671</v>
      </c>
      <c r="J456" s="280">
        <v>283.13333333333333</v>
      </c>
      <c r="K456" s="278">
        <v>269.89999999999998</v>
      </c>
      <c r="L456" s="278">
        <v>259.2</v>
      </c>
      <c r="M456" s="278">
        <v>147.89857000000001</v>
      </c>
    </row>
    <row r="457" spans="1:13">
      <c r="A457" s="269">
        <v>447</v>
      </c>
      <c r="B457" s="278" t="s">
        <v>2626</v>
      </c>
      <c r="C457" s="278">
        <v>16.7</v>
      </c>
      <c r="D457" s="280">
        <v>16.683333333333334</v>
      </c>
      <c r="E457" s="280">
        <v>16.316666666666666</v>
      </c>
      <c r="F457" s="280">
        <v>15.933333333333334</v>
      </c>
      <c r="G457" s="280">
        <v>15.566666666666666</v>
      </c>
      <c r="H457" s="280">
        <v>17.066666666666666</v>
      </c>
      <c r="I457" s="280">
        <v>17.433333333333334</v>
      </c>
      <c r="J457" s="280">
        <v>17.816666666666666</v>
      </c>
      <c r="K457" s="278">
        <v>17.05</v>
      </c>
      <c r="L457" s="278">
        <v>16.3</v>
      </c>
      <c r="M457" s="278">
        <v>14.250109999999999</v>
      </c>
    </row>
    <row r="458" spans="1:13">
      <c r="A458" s="269">
        <v>448</v>
      </c>
      <c r="B458" s="278" t="s">
        <v>538</v>
      </c>
      <c r="C458" s="278">
        <v>652.4</v>
      </c>
      <c r="D458" s="280">
        <v>658.88333333333333</v>
      </c>
      <c r="E458" s="280">
        <v>638.51666666666665</v>
      </c>
      <c r="F458" s="280">
        <v>624.63333333333333</v>
      </c>
      <c r="G458" s="280">
        <v>604.26666666666665</v>
      </c>
      <c r="H458" s="280">
        <v>672.76666666666665</v>
      </c>
      <c r="I458" s="280">
        <v>693.13333333333321</v>
      </c>
      <c r="J458" s="280">
        <v>707.01666666666665</v>
      </c>
      <c r="K458" s="278">
        <v>679.25</v>
      </c>
      <c r="L458" s="278">
        <v>645</v>
      </c>
      <c r="M458" s="278">
        <v>0.15301999999999999</v>
      </c>
    </row>
    <row r="459" spans="1:13">
      <c r="A459" s="269">
        <v>449</v>
      </c>
      <c r="B459" s="278" t="s">
        <v>539</v>
      </c>
      <c r="C459" s="278">
        <v>407.9</v>
      </c>
      <c r="D459" s="280">
        <v>415.65000000000003</v>
      </c>
      <c r="E459" s="280">
        <v>396.30000000000007</v>
      </c>
      <c r="F459" s="280">
        <v>384.70000000000005</v>
      </c>
      <c r="G459" s="280">
        <v>365.35000000000008</v>
      </c>
      <c r="H459" s="280">
        <v>427.25000000000006</v>
      </c>
      <c r="I459" s="280">
        <v>446.60000000000008</v>
      </c>
      <c r="J459" s="280">
        <v>458.20000000000005</v>
      </c>
      <c r="K459" s="278">
        <v>435</v>
      </c>
      <c r="L459" s="278">
        <v>404.05</v>
      </c>
      <c r="M459" s="278">
        <v>0.17685000000000001</v>
      </c>
    </row>
    <row r="460" spans="1:13">
      <c r="A460" s="269">
        <v>450</v>
      </c>
      <c r="B460" s="278" t="s">
        <v>188</v>
      </c>
      <c r="C460" s="278">
        <v>1769.5</v>
      </c>
      <c r="D460" s="280">
        <v>1759.55</v>
      </c>
      <c r="E460" s="280">
        <v>1729.1</v>
      </c>
      <c r="F460" s="280">
        <v>1688.7</v>
      </c>
      <c r="G460" s="280">
        <v>1658.25</v>
      </c>
      <c r="H460" s="280">
        <v>1799.9499999999998</v>
      </c>
      <c r="I460" s="280">
        <v>1830.4</v>
      </c>
      <c r="J460" s="280">
        <v>1870.7999999999997</v>
      </c>
      <c r="K460" s="278">
        <v>1790</v>
      </c>
      <c r="L460" s="278">
        <v>1719.15</v>
      </c>
      <c r="M460" s="278">
        <v>38.298389999999998</v>
      </c>
    </row>
    <row r="461" spans="1:13">
      <c r="A461" s="269">
        <v>451</v>
      </c>
      <c r="B461" s="278" t="s">
        <v>545</v>
      </c>
      <c r="C461" s="278">
        <v>1612.25</v>
      </c>
      <c r="D461" s="280">
        <v>1626.7833333333335</v>
      </c>
      <c r="E461" s="280">
        <v>1575.4666666666672</v>
      </c>
      <c r="F461" s="280">
        <v>1538.6833333333336</v>
      </c>
      <c r="G461" s="280">
        <v>1487.3666666666672</v>
      </c>
      <c r="H461" s="280">
        <v>1663.5666666666671</v>
      </c>
      <c r="I461" s="280">
        <v>1714.8833333333332</v>
      </c>
      <c r="J461" s="280">
        <v>1751.666666666667</v>
      </c>
      <c r="K461" s="278">
        <v>1678.1</v>
      </c>
      <c r="L461" s="278">
        <v>1590</v>
      </c>
      <c r="M461" s="278">
        <v>0.29691000000000001</v>
      </c>
    </row>
    <row r="462" spans="1:13">
      <c r="A462" s="269">
        <v>452</v>
      </c>
      <c r="B462" s="278" t="s">
        <v>189</v>
      </c>
      <c r="C462" s="278">
        <v>518.29999999999995</v>
      </c>
      <c r="D462" s="280">
        <v>515.74999999999989</v>
      </c>
      <c r="E462" s="280">
        <v>509.5999999999998</v>
      </c>
      <c r="F462" s="280">
        <v>500.89999999999992</v>
      </c>
      <c r="G462" s="280">
        <v>494.74999999999983</v>
      </c>
      <c r="H462" s="280">
        <v>524.44999999999982</v>
      </c>
      <c r="I462" s="280">
        <v>530.59999999999991</v>
      </c>
      <c r="J462" s="280">
        <v>539.29999999999973</v>
      </c>
      <c r="K462" s="278">
        <v>521.9</v>
      </c>
      <c r="L462" s="278">
        <v>507.05</v>
      </c>
      <c r="M462" s="278">
        <v>22.685030000000001</v>
      </c>
    </row>
    <row r="463" spans="1:13">
      <c r="A463" s="269">
        <v>453</v>
      </c>
      <c r="B463" s="278" t="s">
        <v>546</v>
      </c>
      <c r="C463" s="278">
        <v>209.6</v>
      </c>
      <c r="D463" s="280">
        <v>212.63333333333335</v>
      </c>
      <c r="E463" s="280">
        <v>205.01666666666671</v>
      </c>
      <c r="F463" s="280">
        <v>200.43333333333337</v>
      </c>
      <c r="G463" s="280">
        <v>192.81666666666672</v>
      </c>
      <c r="H463" s="280">
        <v>217.2166666666667</v>
      </c>
      <c r="I463" s="280">
        <v>224.83333333333331</v>
      </c>
      <c r="J463" s="280">
        <v>229.41666666666669</v>
      </c>
      <c r="K463" s="278">
        <v>220.25</v>
      </c>
      <c r="L463" s="278">
        <v>208.05</v>
      </c>
      <c r="M463" s="278">
        <v>1.278E-2</v>
      </c>
    </row>
    <row r="464" spans="1:13">
      <c r="A464" s="269">
        <v>454</v>
      </c>
      <c r="B464" s="278" t="s">
        <v>547</v>
      </c>
      <c r="C464" s="278">
        <v>701.7</v>
      </c>
      <c r="D464" s="280">
        <v>707.80000000000007</v>
      </c>
      <c r="E464" s="280">
        <v>691.90000000000009</v>
      </c>
      <c r="F464" s="280">
        <v>682.1</v>
      </c>
      <c r="G464" s="280">
        <v>666.2</v>
      </c>
      <c r="H464" s="280">
        <v>717.60000000000014</v>
      </c>
      <c r="I464" s="280">
        <v>733.5</v>
      </c>
      <c r="J464" s="280">
        <v>743.30000000000018</v>
      </c>
      <c r="K464" s="278">
        <v>723.7</v>
      </c>
      <c r="L464" s="278">
        <v>698</v>
      </c>
      <c r="M464" s="278">
        <v>0.57987</v>
      </c>
    </row>
    <row r="465" spans="1:13">
      <c r="A465" s="269">
        <v>455</v>
      </c>
      <c r="B465" s="278" t="s">
        <v>548</v>
      </c>
      <c r="C465" s="278">
        <v>530.29999999999995</v>
      </c>
      <c r="D465" s="280">
        <v>527.6</v>
      </c>
      <c r="E465" s="280">
        <v>522.20000000000005</v>
      </c>
      <c r="F465" s="280">
        <v>514.1</v>
      </c>
      <c r="G465" s="280">
        <v>508.70000000000005</v>
      </c>
      <c r="H465" s="280">
        <v>535.70000000000005</v>
      </c>
      <c r="I465" s="280">
        <v>541.09999999999991</v>
      </c>
      <c r="J465" s="280">
        <v>549.20000000000005</v>
      </c>
      <c r="K465" s="278">
        <v>533</v>
      </c>
      <c r="L465" s="278">
        <v>519.5</v>
      </c>
      <c r="M465" s="278">
        <v>0.54091</v>
      </c>
    </row>
    <row r="466" spans="1:13">
      <c r="A466" s="269">
        <v>456</v>
      </c>
      <c r="B466" s="278" t="s">
        <v>553</v>
      </c>
      <c r="C466" s="278">
        <v>342.7</v>
      </c>
      <c r="D466" s="280">
        <v>346.88333333333338</v>
      </c>
      <c r="E466" s="280">
        <v>332.01666666666677</v>
      </c>
      <c r="F466" s="280">
        <v>321.33333333333337</v>
      </c>
      <c r="G466" s="280">
        <v>306.46666666666675</v>
      </c>
      <c r="H466" s="280">
        <v>357.56666666666678</v>
      </c>
      <c r="I466" s="280">
        <v>372.43333333333345</v>
      </c>
      <c r="J466" s="280">
        <v>383.11666666666679</v>
      </c>
      <c r="K466" s="278">
        <v>361.75</v>
      </c>
      <c r="L466" s="278">
        <v>336.2</v>
      </c>
      <c r="M466" s="278">
        <v>0.46850000000000003</v>
      </c>
    </row>
    <row r="467" spans="1:13">
      <c r="A467" s="269">
        <v>457</v>
      </c>
      <c r="B467" s="278" t="s">
        <v>549</v>
      </c>
      <c r="C467" s="278">
        <v>35.25</v>
      </c>
      <c r="D467" s="280">
        <v>35.333333333333336</v>
      </c>
      <c r="E467" s="280">
        <v>34.266666666666673</v>
      </c>
      <c r="F467" s="280">
        <v>33.283333333333339</v>
      </c>
      <c r="G467" s="280">
        <v>32.216666666666676</v>
      </c>
      <c r="H467" s="280">
        <v>36.31666666666667</v>
      </c>
      <c r="I467" s="280">
        <v>37.383333333333333</v>
      </c>
      <c r="J467" s="280">
        <v>38.366666666666667</v>
      </c>
      <c r="K467" s="278">
        <v>36.4</v>
      </c>
      <c r="L467" s="278">
        <v>34.35</v>
      </c>
      <c r="M467" s="278">
        <v>1.31681</v>
      </c>
    </row>
    <row r="468" spans="1:13">
      <c r="A468" s="269">
        <v>458</v>
      </c>
      <c r="B468" s="278" t="s">
        <v>550</v>
      </c>
      <c r="C468" s="278">
        <v>826.25</v>
      </c>
      <c r="D468" s="280">
        <v>820.08333333333337</v>
      </c>
      <c r="E468" s="280">
        <v>805.16666666666674</v>
      </c>
      <c r="F468" s="280">
        <v>784.08333333333337</v>
      </c>
      <c r="G468" s="280">
        <v>769.16666666666674</v>
      </c>
      <c r="H468" s="280">
        <v>841.16666666666674</v>
      </c>
      <c r="I468" s="280">
        <v>856.08333333333348</v>
      </c>
      <c r="J468" s="280">
        <v>877.16666666666674</v>
      </c>
      <c r="K468" s="278">
        <v>835</v>
      </c>
      <c r="L468" s="278">
        <v>799</v>
      </c>
      <c r="M468" s="278">
        <v>0.11008999999999999</v>
      </c>
    </row>
    <row r="469" spans="1:13">
      <c r="A469" s="269">
        <v>459</v>
      </c>
      <c r="B469" s="278" t="s">
        <v>190</v>
      </c>
      <c r="C469" s="278">
        <v>951.4</v>
      </c>
      <c r="D469" s="280">
        <v>943.06666666666661</v>
      </c>
      <c r="E469" s="280">
        <v>930.88333333333321</v>
      </c>
      <c r="F469" s="280">
        <v>910.36666666666656</v>
      </c>
      <c r="G469" s="280">
        <v>898.18333333333317</v>
      </c>
      <c r="H469" s="280">
        <v>963.58333333333326</v>
      </c>
      <c r="I469" s="280">
        <v>975.76666666666665</v>
      </c>
      <c r="J469" s="280">
        <v>996.2833333333333</v>
      </c>
      <c r="K469" s="278">
        <v>955.25</v>
      </c>
      <c r="L469" s="278">
        <v>922.55</v>
      </c>
      <c r="M469" s="278">
        <v>27.792719999999999</v>
      </c>
    </row>
    <row r="470" spans="1:13">
      <c r="A470" s="269">
        <v>460</v>
      </c>
      <c r="B470" s="278" t="s">
        <v>191</v>
      </c>
      <c r="C470" s="278">
        <v>2444.25</v>
      </c>
      <c r="D470" s="280">
        <v>2418.0833333333335</v>
      </c>
      <c r="E470" s="280">
        <v>2381.166666666667</v>
      </c>
      <c r="F470" s="280">
        <v>2318.0833333333335</v>
      </c>
      <c r="G470" s="280">
        <v>2281.166666666667</v>
      </c>
      <c r="H470" s="280">
        <v>2481.166666666667</v>
      </c>
      <c r="I470" s="280">
        <v>2518.0833333333339</v>
      </c>
      <c r="J470" s="280">
        <v>2581.166666666667</v>
      </c>
      <c r="K470" s="278">
        <v>2455</v>
      </c>
      <c r="L470" s="278">
        <v>2355</v>
      </c>
      <c r="M470" s="278">
        <v>8.4198199999999996</v>
      </c>
    </row>
    <row r="471" spans="1:13">
      <c r="A471" s="269">
        <v>461</v>
      </c>
      <c r="B471" s="278" t="s">
        <v>192</v>
      </c>
      <c r="C471" s="278">
        <v>297</v>
      </c>
      <c r="D471" s="280">
        <v>293.86666666666662</v>
      </c>
      <c r="E471" s="280">
        <v>289.43333333333322</v>
      </c>
      <c r="F471" s="280">
        <v>281.86666666666662</v>
      </c>
      <c r="G471" s="280">
        <v>277.43333333333322</v>
      </c>
      <c r="H471" s="280">
        <v>301.43333333333322</v>
      </c>
      <c r="I471" s="280">
        <v>305.86666666666662</v>
      </c>
      <c r="J471" s="280">
        <v>313.43333333333322</v>
      </c>
      <c r="K471" s="278">
        <v>298.3</v>
      </c>
      <c r="L471" s="278">
        <v>286.3</v>
      </c>
      <c r="M471" s="278">
        <v>9.0887600000000006</v>
      </c>
    </row>
    <row r="472" spans="1:13">
      <c r="A472" s="269">
        <v>462</v>
      </c>
      <c r="B472" s="278" t="s">
        <v>551</v>
      </c>
      <c r="C472" s="278">
        <v>473.55</v>
      </c>
      <c r="D472" s="280">
        <v>470.51666666666665</v>
      </c>
      <c r="E472" s="280">
        <v>463.0333333333333</v>
      </c>
      <c r="F472" s="280">
        <v>452.51666666666665</v>
      </c>
      <c r="G472" s="280">
        <v>445.0333333333333</v>
      </c>
      <c r="H472" s="280">
        <v>481.0333333333333</v>
      </c>
      <c r="I472" s="280">
        <v>488.51666666666665</v>
      </c>
      <c r="J472" s="280">
        <v>499.0333333333333</v>
      </c>
      <c r="K472" s="278">
        <v>478</v>
      </c>
      <c r="L472" s="278">
        <v>460</v>
      </c>
      <c r="M472" s="278">
        <v>3.4109600000000002</v>
      </c>
    </row>
    <row r="473" spans="1:13">
      <c r="A473" s="269">
        <v>463</v>
      </c>
      <c r="B473" s="278" t="s">
        <v>552</v>
      </c>
      <c r="C473" s="278">
        <v>4.95</v>
      </c>
      <c r="D473" s="280">
        <v>4.9333333333333336</v>
      </c>
      <c r="E473" s="280">
        <v>4.8166666666666673</v>
      </c>
      <c r="F473" s="280">
        <v>4.6833333333333336</v>
      </c>
      <c r="G473" s="280">
        <v>4.5666666666666673</v>
      </c>
      <c r="H473" s="280">
        <v>5.0666666666666673</v>
      </c>
      <c r="I473" s="280">
        <v>5.1833333333333345</v>
      </c>
      <c r="J473" s="280">
        <v>5.3166666666666673</v>
      </c>
      <c r="K473" s="278">
        <v>5.05</v>
      </c>
      <c r="L473" s="278">
        <v>4.8</v>
      </c>
      <c r="M473" s="278">
        <v>39.186959999999999</v>
      </c>
    </row>
    <row r="474" spans="1:13">
      <c r="A474" s="269">
        <v>464</v>
      </c>
      <c r="B474" s="278" t="s">
        <v>705</v>
      </c>
      <c r="C474" s="278">
        <v>68.55</v>
      </c>
      <c r="D474" s="280">
        <v>68.083333333333329</v>
      </c>
      <c r="E474" s="280">
        <v>64.166666666666657</v>
      </c>
      <c r="F474" s="280">
        <v>59.783333333333331</v>
      </c>
      <c r="G474" s="280">
        <v>55.86666666666666</v>
      </c>
      <c r="H474" s="280">
        <v>72.466666666666654</v>
      </c>
      <c r="I474" s="280">
        <v>76.383333333333312</v>
      </c>
      <c r="J474" s="280">
        <v>80.766666666666652</v>
      </c>
      <c r="K474" s="278">
        <v>72</v>
      </c>
      <c r="L474" s="278">
        <v>63.7</v>
      </c>
      <c r="M474" s="278">
        <v>0.30628</v>
      </c>
    </row>
    <row r="475" spans="1:13">
      <c r="A475" s="269">
        <v>465</v>
      </c>
      <c r="B475" s="278" t="s">
        <v>540</v>
      </c>
      <c r="C475" s="278">
        <v>4780.3</v>
      </c>
      <c r="D475" s="280">
        <v>4816.4666666666662</v>
      </c>
      <c r="E475" s="280">
        <v>4695.9333333333325</v>
      </c>
      <c r="F475" s="280">
        <v>4611.5666666666666</v>
      </c>
      <c r="G475" s="280">
        <v>4491.0333333333328</v>
      </c>
      <c r="H475" s="280">
        <v>4900.8333333333321</v>
      </c>
      <c r="I475" s="280">
        <v>5021.3666666666668</v>
      </c>
      <c r="J475" s="280">
        <v>5105.7333333333318</v>
      </c>
      <c r="K475" s="278">
        <v>4937</v>
      </c>
      <c r="L475" s="278">
        <v>4732.1000000000004</v>
      </c>
      <c r="M475" s="278">
        <v>2.495E-2</v>
      </c>
    </row>
    <row r="476" spans="1:13">
      <c r="A476" s="269">
        <v>466</v>
      </c>
      <c r="B476" s="246" t="s">
        <v>542</v>
      </c>
      <c r="C476" s="278">
        <v>20.55</v>
      </c>
      <c r="D476" s="280">
        <v>19.566666666666666</v>
      </c>
      <c r="E476" s="280">
        <v>18.583333333333332</v>
      </c>
      <c r="F476" s="280">
        <v>16.616666666666667</v>
      </c>
      <c r="G476" s="280">
        <v>15.633333333333333</v>
      </c>
      <c r="H476" s="280">
        <v>21.533333333333331</v>
      </c>
      <c r="I476" s="280">
        <v>22.516666666666666</v>
      </c>
      <c r="J476" s="280">
        <v>24.483333333333331</v>
      </c>
      <c r="K476" s="278">
        <v>20.55</v>
      </c>
      <c r="L476" s="278">
        <v>17.600000000000001</v>
      </c>
      <c r="M476" s="278">
        <v>154.70281</v>
      </c>
    </row>
    <row r="477" spans="1:13">
      <c r="A477" s="269">
        <v>467</v>
      </c>
      <c r="B477" s="246" t="s">
        <v>193</v>
      </c>
      <c r="C477" s="278">
        <v>302.55</v>
      </c>
      <c r="D477" s="280">
        <v>303.40000000000003</v>
      </c>
      <c r="E477" s="280">
        <v>295.35000000000008</v>
      </c>
      <c r="F477" s="280">
        <v>288.15000000000003</v>
      </c>
      <c r="G477" s="280">
        <v>280.10000000000008</v>
      </c>
      <c r="H477" s="280">
        <v>310.60000000000008</v>
      </c>
      <c r="I477" s="280">
        <v>318.65000000000003</v>
      </c>
      <c r="J477" s="280">
        <v>325.85000000000008</v>
      </c>
      <c r="K477" s="278">
        <v>311.45</v>
      </c>
      <c r="L477" s="278">
        <v>296.2</v>
      </c>
      <c r="M477" s="278">
        <v>68.136989999999997</v>
      </c>
    </row>
    <row r="478" spans="1:13">
      <c r="A478" s="269">
        <v>468</v>
      </c>
      <c r="B478" s="246" t="s">
        <v>541</v>
      </c>
      <c r="C478" s="278">
        <v>207.3</v>
      </c>
      <c r="D478" s="280">
        <v>206.85</v>
      </c>
      <c r="E478" s="280">
        <v>202.7</v>
      </c>
      <c r="F478" s="280">
        <v>198.1</v>
      </c>
      <c r="G478" s="280">
        <v>193.95</v>
      </c>
      <c r="H478" s="280">
        <v>211.45</v>
      </c>
      <c r="I478" s="280">
        <v>215.60000000000002</v>
      </c>
      <c r="J478" s="280">
        <v>220.2</v>
      </c>
      <c r="K478" s="278">
        <v>211</v>
      </c>
      <c r="L478" s="278">
        <v>202.25</v>
      </c>
      <c r="M478" s="278">
        <v>0.18792</v>
      </c>
    </row>
    <row r="479" spans="1:13">
      <c r="A479" s="269">
        <v>469</v>
      </c>
      <c r="B479" s="246" t="s">
        <v>194</v>
      </c>
      <c r="C479" s="278">
        <v>924.25</v>
      </c>
      <c r="D479" s="280">
        <v>919.5333333333333</v>
      </c>
      <c r="E479" s="280">
        <v>906.76666666666665</v>
      </c>
      <c r="F479" s="280">
        <v>889.2833333333333</v>
      </c>
      <c r="G479" s="280">
        <v>876.51666666666665</v>
      </c>
      <c r="H479" s="280">
        <v>937.01666666666665</v>
      </c>
      <c r="I479" s="280">
        <v>949.7833333333333</v>
      </c>
      <c r="J479" s="280">
        <v>967.26666666666665</v>
      </c>
      <c r="K479" s="278">
        <v>932.3</v>
      </c>
      <c r="L479" s="278">
        <v>902.05</v>
      </c>
      <c r="M479" s="278">
        <v>11.699070000000001</v>
      </c>
    </row>
    <row r="480" spans="1:13">
      <c r="A480" s="269">
        <v>470</v>
      </c>
      <c r="B480" s="246" t="s">
        <v>554</v>
      </c>
      <c r="C480" s="278">
        <v>14.9</v>
      </c>
      <c r="D480" s="280">
        <v>15.083333333333334</v>
      </c>
      <c r="E480" s="280">
        <v>14.266666666666667</v>
      </c>
      <c r="F480" s="280">
        <v>13.633333333333333</v>
      </c>
      <c r="G480" s="280">
        <v>12.816666666666666</v>
      </c>
      <c r="H480" s="280">
        <v>15.716666666666669</v>
      </c>
      <c r="I480" s="280">
        <v>16.533333333333335</v>
      </c>
      <c r="J480" s="280">
        <v>17.166666666666671</v>
      </c>
      <c r="K480" s="278">
        <v>15.9</v>
      </c>
      <c r="L480" s="278">
        <v>14.45</v>
      </c>
      <c r="M480" s="278">
        <v>54.714350000000003</v>
      </c>
    </row>
    <row r="481" spans="1:13">
      <c r="A481" s="269">
        <v>471</v>
      </c>
      <c r="B481" s="246" t="s">
        <v>555</v>
      </c>
      <c r="C481" s="278">
        <v>162.80000000000001</v>
      </c>
      <c r="D481" s="280">
        <v>162.50000000000003</v>
      </c>
      <c r="E481" s="280">
        <v>158.60000000000005</v>
      </c>
      <c r="F481" s="280">
        <v>154.40000000000003</v>
      </c>
      <c r="G481" s="280">
        <v>150.50000000000006</v>
      </c>
      <c r="H481" s="280">
        <v>166.70000000000005</v>
      </c>
      <c r="I481" s="280">
        <v>170.60000000000002</v>
      </c>
      <c r="J481" s="280">
        <v>174.80000000000004</v>
      </c>
      <c r="K481" s="278">
        <v>166.4</v>
      </c>
      <c r="L481" s="278">
        <v>158.30000000000001</v>
      </c>
      <c r="M481" s="278">
        <v>0.30101</v>
      </c>
    </row>
    <row r="482" spans="1:13">
      <c r="A482" s="269">
        <v>472</v>
      </c>
      <c r="B482" s="246" t="s">
        <v>195</v>
      </c>
      <c r="C482" s="278">
        <v>160.75</v>
      </c>
      <c r="D482" s="280">
        <v>158.35</v>
      </c>
      <c r="E482" s="280">
        <v>152.89999999999998</v>
      </c>
      <c r="F482" s="278">
        <v>145.04999999999998</v>
      </c>
      <c r="G482" s="280">
        <v>139.59999999999997</v>
      </c>
      <c r="H482" s="280">
        <v>166.2</v>
      </c>
      <c r="I482" s="278">
        <v>171.64999999999998</v>
      </c>
      <c r="J482" s="280">
        <v>179.5</v>
      </c>
      <c r="K482" s="280">
        <v>163.80000000000001</v>
      </c>
      <c r="L482" s="278">
        <v>150.5</v>
      </c>
      <c r="M482" s="280">
        <v>61.064889999999998</v>
      </c>
    </row>
    <row r="483" spans="1:13">
      <c r="A483" s="269">
        <v>473</v>
      </c>
      <c r="B483" s="246" t="s">
        <v>196</v>
      </c>
      <c r="C483" s="278">
        <v>3441.15</v>
      </c>
      <c r="D483" s="280">
        <v>3424.9333333333329</v>
      </c>
      <c r="E483" s="280">
        <v>3392.2166666666658</v>
      </c>
      <c r="F483" s="278">
        <v>3343.2833333333328</v>
      </c>
      <c r="G483" s="280">
        <v>3310.5666666666657</v>
      </c>
      <c r="H483" s="280">
        <v>3473.8666666666659</v>
      </c>
      <c r="I483" s="278">
        <v>3506.583333333333</v>
      </c>
      <c r="J483" s="280">
        <v>3555.516666666666</v>
      </c>
      <c r="K483" s="280">
        <v>3457.65</v>
      </c>
      <c r="L483" s="278">
        <v>3376</v>
      </c>
      <c r="M483" s="280">
        <v>9.4445300000000003</v>
      </c>
    </row>
    <row r="484" spans="1:13">
      <c r="A484" s="269">
        <v>474</v>
      </c>
      <c r="B484" s="246" t="s">
        <v>197</v>
      </c>
      <c r="C484" s="246">
        <v>28.45</v>
      </c>
      <c r="D484" s="290">
        <v>28.400000000000002</v>
      </c>
      <c r="E484" s="290">
        <v>28.050000000000004</v>
      </c>
      <c r="F484" s="290">
        <v>27.650000000000002</v>
      </c>
      <c r="G484" s="290">
        <v>27.300000000000004</v>
      </c>
      <c r="H484" s="290">
        <v>28.800000000000004</v>
      </c>
      <c r="I484" s="290">
        <v>29.150000000000006</v>
      </c>
      <c r="J484" s="290">
        <v>29.550000000000004</v>
      </c>
      <c r="K484" s="290">
        <v>28.75</v>
      </c>
      <c r="L484" s="290">
        <v>28</v>
      </c>
      <c r="M484" s="290">
        <v>43.831290000000003</v>
      </c>
    </row>
    <row r="485" spans="1:13">
      <c r="A485" s="269">
        <v>475</v>
      </c>
      <c r="B485" s="246" t="s">
        <v>198</v>
      </c>
      <c r="C485" s="246">
        <v>353.65</v>
      </c>
      <c r="D485" s="290">
        <v>349.61666666666662</v>
      </c>
      <c r="E485" s="290">
        <v>340.23333333333323</v>
      </c>
      <c r="F485" s="290">
        <v>326.81666666666661</v>
      </c>
      <c r="G485" s="290">
        <v>317.43333333333322</v>
      </c>
      <c r="H485" s="290">
        <v>363.03333333333325</v>
      </c>
      <c r="I485" s="290">
        <v>372.41666666666657</v>
      </c>
      <c r="J485" s="290">
        <v>385.83333333333326</v>
      </c>
      <c r="K485" s="290">
        <v>359</v>
      </c>
      <c r="L485" s="290">
        <v>336.2</v>
      </c>
      <c r="M485" s="290">
        <v>41.055680000000002</v>
      </c>
    </row>
    <row r="486" spans="1:13">
      <c r="A486" s="269">
        <v>476</v>
      </c>
      <c r="B486" s="246" t="s">
        <v>561</v>
      </c>
      <c r="C486" s="290">
        <v>913.65</v>
      </c>
      <c r="D486" s="290">
        <v>905.88333333333333</v>
      </c>
      <c r="E486" s="290">
        <v>870.76666666666665</v>
      </c>
      <c r="F486" s="290">
        <v>827.88333333333333</v>
      </c>
      <c r="G486" s="290">
        <v>792.76666666666665</v>
      </c>
      <c r="H486" s="290">
        <v>948.76666666666665</v>
      </c>
      <c r="I486" s="290">
        <v>983.88333333333321</v>
      </c>
      <c r="J486" s="290">
        <v>1026.7666666666667</v>
      </c>
      <c r="K486" s="290">
        <v>941</v>
      </c>
      <c r="L486" s="290">
        <v>863</v>
      </c>
      <c r="M486" s="290">
        <v>6.8059999999999996E-2</v>
      </c>
    </row>
    <row r="487" spans="1:13">
      <c r="A487" s="269">
        <v>477</v>
      </c>
      <c r="B487" s="246" t="s">
        <v>562</v>
      </c>
      <c r="C487" s="290">
        <v>26.3</v>
      </c>
      <c r="D487" s="290">
        <v>27.083333333333332</v>
      </c>
      <c r="E487" s="290">
        <v>25.516666666666666</v>
      </c>
      <c r="F487" s="290">
        <v>24.733333333333334</v>
      </c>
      <c r="G487" s="290">
        <v>23.166666666666668</v>
      </c>
      <c r="H487" s="290">
        <v>27.866666666666664</v>
      </c>
      <c r="I487" s="290">
        <v>29.433333333333334</v>
      </c>
      <c r="J487" s="290">
        <v>30.216666666666661</v>
      </c>
      <c r="K487" s="290">
        <v>28.65</v>
      </c>
      <c r="L487" s="290">
        <v>26.3</v>
      </c>
      <c r="M487" s="290">
        <v>18.005310000000001</v>
      </c>
    </row>
    <row r="488" spans="1:13">
      <c r="A488" s="269">
        <v>478</v>
      </c>
      <c r="B488" s="246" t="s">
        <v>286</v>
      </c>
      <c r="C488" s="290">
        <v>143</v>
      </c>
      <c r="D488" s="290">
        <v>144.18333333333334</v>
      </c>
      <c r="E488" s="290">
        <v>141.31666666666666</v>
      </c>
      <c r="F488" s="290">
        <v>139.63333333333333</v>
      </c>
      <c r="G488" s="290">
        <v>136.76666666666665</v>
      </c>
      <c r="H488" s="290">
        <v>145.86666666666667</v>
      </c>
      <c r="I488" s="290">
        <v>148.73333333333335</v>
      </c>
      <c r="J488" s="290">
        <v>150.41666666666669</v>
      </c>
      <c r="K488" s="290">
        <v>147.05000000000001</v>
      </c>
      <c r="L488" s="290">
        <v>142.5</v>
      </c>
      <c r="M488" s="290">
        <v>2.4844300000000001</v>
      </c>
    </row>
    <row r="489" spans="1:13">
      <c r="A489" s="269">
        <v>479</v>
      </c>
      <c r="B489" s="246" t="s">
        <v>564</v>
      </c>
      <c r="C489" s="290">
        <v>651.35</v>
      </c>
      <c r="D489" s="290">
        <v>638.63333333333333</v>
      </c>
      <c r="E489" s="290">
        <v>619.26666666666665</v>
      </c>
      <c r="F489" s="290">
        <v>587.18333333333328</v>
      </c>
      <c r="G489" s="290">
        <v>567.81666666666661</v>
      </c>
      <c r="H489" s="290">
        <v>670.7166666666667</v>
      </c>
      <c r="I489" s="290">
        <v>690.08333333333326</v>
      </c>
      <c r="J489" s="290">
        <v>722.16666666666674</v>
      </c>
      <c r="K489" s="290">
        <v>658</v>
      </c>
      <c r="L489" s="290">
        <v>606.54999999999995</v>
      </c>
      <c r="M489" s="290">
        <v>2.5803099999999999</v>
      </c>
    </row>
    <row r="490" spans="1:13">
      <c r="A490" s="269">
        <v>480</v>
      </c>
      <c r="B490" s="246" t="s">
        <v>199</v>
      </c>
      <c r="C490" s="290">
        <v>76.099999999999994</v>
      </c>
      <c r="D490" s="290">
        <v>75.55</v>
      </c>
      <c r="E490" s="290">
        <v>73.899999999999991</v>
      </c>
      <c r="F490" s="290">
        <v>71.699999999999989</v>
      </c>
      <c r="G490" s="290">
        <v>70.049999999999983</v>
      </c>
      <c r="H490" s="290">
        <v>77.75</v>
      </c>
      <c r="I490" s="290">
        <v>79.400000000000006</v>
      </c>
      <c r="J490" s="290">
        <v>81.600000000000009</v>
      </c>
      <c r="K490" s="290">
        <v>77.2</v>
      </c>
      <c r="L490" s="290">
        <v>73.349999999999994</v>
      </c>
      <c r="M490" s="290">
        <v>371.08747</v>
      </c>
    </row>
    <row r="491" spans="1:13">
      <c r="A491" s="269">
        <v>481</v>
      </c>
      <c r="B491" s="246" t="s">
        <v>565</v>
      </c>
      <c r="C491" s="290">
        <v>1133.5</v>
      </c>
      <c r="D491" s="290">
        <v>1157.3333333333333</v>
      </c>
      <c r="E491" s="290">
        <v>1109.6666666666665</v>
      </c>
      <c r="F491" s="290">
        <v>1085.8333333333333</v>
      </c>
      <c r="G491" s="290">
        <v>1038.1666666666665</v>
      </c>
      <c r="H491" s="290">
        <v>1181.1666666666665</v>
      </c>
      <c r="I491" s="290">
        <v>1228.833333333333</v>
      </c>
      <c r="J491" s="290">
        <v>1252.6666666666665</v>
      </c>
      <c r="K491" s="290">
        <v>1205</v>
      </c>
      <c r="L491" s="290">
        <v>1133.5</v>
      </c>
      <c r="M491" s="290">
        <v>0.70516999999999996</v>
      </c>
    </row>
    <row r="492" spans="1:13">
      <c r="A492" s="269">
        <v>482</v>
      </c>
      <c r="B492" s="246" t="s">
        <v>285</v>
      </c>
      <c r="C492" s="290">
        <v>170.6</v>
      </c>
      <c r="D492" s="290">
        <v>173.63333333333335</v>
      </c>
      <c r="E492" s="290">
        <v>164.26666666666671</v>
      </c>
      <c r="F492" s="290">
        <v>157.93333333333337</v>
      </c>
      <c r="G492" s="290">
        <v>148.56666666666672</v>
      </c>
      <c r="H492" s="290">
        <v>179.9666666666667</v>
      </c>
      <c r="I492" s="290">
        <v>189.33333333333331</v>
      </c>
      <c r="J492" s="290">
        <v>195.66666666666669</v>
      </c>
      <c r="K492" s="290">
        <v>183</v>
      </c>
      <c r="L492" s="290">
        <v>167.3</v>
      </c>
      <c r="M492" s="290">
        <v>11.819509999999999</v>
      </c>
    </row>
    <row r="493" spans="1:13">
      <c r="A493" s="269">
        <v>483</v>
      </c>
      <c r="B493" s="246" t="s">
        <v>566</v>
      </c>
      <c r="C493" s="290">
        <v>876.55</v>
      </c>
      <c r="D493" s="290">
        <v>876.23333333333323</v>
      </c>
      <c r="E493" s="290">
        <v>864.46666666666647</v>
      </c>
      <c r="F493" s="290">
        <v>852.38333333333321</v>
      </c>
      <c r="G493" s="290">
        <v>840.61666666666645</v>
      </c>
      <c r="H493" s="290">
        <v>888.31666666666649</v>
      </c>
      <c r="I493" s="290">
        <v>900.08333333333314</v>
      </c>
      <c r="J493" s="290">
        <v>912.16666666666652</v>
      </c>
      <c r="K493" s="290">
        <v>888</v>
      </c>
      <c r="L493" s="290">
        <v>864.15</v>
      </c>
      <c r="M493" s="290">
        <v>0.52349999999999997</v>
      </c>
    </row>
    <row r="494" spans="1:13">
      <c r="A494" s="269">
        <v>484</v>
      </c>
      <c r="B494" s="246" t="s">
        <v>557</v>
      </c>
      <c r="C494" s="290">
        <v>224.3</v>
      </c>
      <c r="D494" s="290">
        <v>223.08333333333334</v>
      </c>
      <c r="E494" s="290">
        <v>219.2166666666667</v>
      </c>
      <c r="F494" s="290">
        <v>214.13333333333335</v>
      </c>
      <c r="G494" s="290">
        <v>210.26666666666671</v>
      </c>
      <c r="H494" s="290">
        <v>228.16666666666669</v>
      </c>
      <c r="I494" s="290">
        <v>232.0333333333333</v>
      </c>
      <c r="J494" s="290">
        <v>237.11666666666667</v>
      </c>
      <c r="K494" s="290">
        <v>226.95</v>
      </c>
      <c r="L494" s="290">
        <v>218</v>
      </c>
      <c r="M494" s="290">
        <v>1.75695</v>
      </c>
    </row>
    <row r="495" spans="1:13">
      <c r="A495" s="269">
        <v>485</v>
      </c>
      <c r="B495" s="246" t="s">
        <v>556</v>
      </c>
      <c r="C495" s="290">
        <v>1677.55</v>
      </c>
      <c r="D495" s="290">
        <v>1678.6333333333332</v>
      </c>
      <c r="E495" s="290">
        <v>1632.2666666666664</v>
      </c>
      <c r="F495" s="290">
        <v>1586.9833333333331</v>
      </c>
      <c r="G495" s="290">
        <v>1540.6166666666663</v>
      </c>
      <c r="H495" s="290">
        <v>1723.9166666666665</v>
      </c>
      <c r="I495" s="290">
        <v>1770.2833333333333</v>
      </c>
      <c r="J495" s="290">
        <v>1815.5666666666666</v>
      </c>
      <c r="K495" s="290">
        <v>1725</v>
      </c>
      <c r="L495" s="290">
        <v>1633.35</v>
      </c>
      <c r="M495" s="290">
        <v>0.20027</v>
      </c>
    </row>
    <row r="496" spans="1:13">
      <c r="A496" s="269">
        <v>486</v>
      </c>
      <c r="B496" s="246" t="s">
        <v>200</v>
      </c>
      <c r="C496" s="290">
        <v>503.35</v>
      </c>
      <c r="D496" s="290">
        <v>498.45000000000005</v>
      </c>
      <c r="E496" s="290">
        <v>489.35000000000008</v>
      </c>
      <c r="F496" s="290">
        <v>475.35</v>
      </c>
      <c r="G496" s="290">
        <v>466.25000000000006</v>
      </c>
      <c r="H496" s="290">
        <v>512.45000000000005</v>
      </c>
      <c r="I496" s="290">
        <v>521.54999999999995</v>
      </c>
      <c r="J496" s="290">
        <v>535.55000000000018</v>
      </c>
      <c r="K496" s="290">
        <v>507.55</v>
      </c>
      <c r="L496" s="290">
        <v>484.45</v>
      </c>
      <c r="M496" s="290">
        <v>26.622949999999999</v>
      </c>
    </row>
    <row r="497" spans="1:13">
      <c r="A497" s="269">
        <v>487</v>
      </c>
      <c r="B497" s="246" t="s">
        <v>558</v>
      </c>
      <c r="C497" s="290">
        <v>163.5</v>
      </c>
      <c r="D497" s="290">
        <v>165.46666666666667</v>
      </c>
      <c r="E497" s="290">
        <v>160.43333333333334</v>
      </c>
      <c r="F497" s="290">
        <v>157.36666666666667</v>
      </c>
      <c r="G497" s="290">
        <v>152.33333333333334</v>
      </c>
      <c r="H497" s="290">
        <v>168.53333333333333</v>
      </c>
      <c r="I497" s="290">
        <v>173.56666666666669</v>
      </c>
      <c r="J497" s="290">
        <v>176.63333333333333</v>
      </c>
      <c r="K497" s="290">
        <v>170.5</v>
      </c>
      <c r="L497" s="290">
        <v>162.4</v>
      </c>
      <c r="M497" s="290">
        <v>0.53981999999999997</v>
      </c>
    </row>
    <row r="498" spans="1:13">
      <c r="A498" s="269">
        <v>488</v>
      </c>
      <c r="B498" s="246" t="s">
        <v>559</v>
      </c>
      <c r="C498" s="290">
        <v>2901.6</v>
      </c>
      <c r="D498" s="290">
        <v>2918.8666666666668</v>
      </c>
      <c r="E498" s="290">
        <v>2857.7333333333336</v>
      </c>
      <c r="F498" s="290">
        <v>2813.8666666666668</v>
      </c>
      <c r="G498" s="290">
        <v>2752.7333333333336</v>
      </c>
      <c r="H498" s="290">
        <v>2962.7333333333336</v>
      </c>
      <c r="I498" s="290">
        <v>3023.8666666666668</v>
      </c>
      <c r="J498" s="290">
        <v>3067.7333333333336</v>
      </c>
      <c r="K498" s="290">
        <v>2980</v>
      </c>
      <c r="L498" s="290">
        <v>2875</v>
      </c>
      <c r="M498" s="290">
        <v>0.14566000000000001</v>
      </c>
    </row>
    <row r="499" spans="1:13">
      <c r="A499" s="269">
        <v>489</v>
      </c>
      <c r="B499" s="246" t="s">
        <v>563</v>
      </c>
      <c r="C499" s="290">
        <v>620.1</v>
      </c>
      <c r="D499" s="290">
        <v>625.7166666666667</v>
      </c>
      <c r="E499" s="290">
        <v>611.48333333333335</v>
      </c>
      <c r="F499" s="290">
        <v>602.86666666666667</v>
      </c>
      <c r="G499" s="290">
        <v>588.63333333333333</v>
      </c>
      <c r="H499" s="290">
        <v>634.33333333333337</v>
      </c>
      <c r="I499" s="290">
        <v>648.56666666666672</v>
      </c>
      <c r="J499" s="290">
        <v>657.18333333333339</v>
      </c>
      <c r="K499" s="290">
        <v>639.95000000000005</v>
      </c>
      <c r="L499" s="290">
        <v>617.1</v>
      </c>
      <c r="M499" s="290">
        <v>0.22222</v>
      </c>
    </row>
    <row r="500" spans="1:13">
      <c r="A500" s="269">
        <v>490</v>
      </c>
      <c r="B500" s="246" t="s">
        <v>560</v>
      </c>
      <c r="C500" s="290">
        <v>106.8</v>
      </c>
      <c r="D500" s="290">
        <v>105.75</v>
      </c>
      <c r="E500" s="290">
        <v>102.55</v>
      </c>
      <c r="F500" s="290">
        <v>98.3</v>
      </c>
      <c r="G500" s="290">
        <v>95.1</v>
      </c>
      <c r="H500" s="290">
        <v>110</v>
      </c>
      <c r="I500" s="290">
        <v>113.19999999999999</v>
      </c>
      <c r="J500" s="290">
        <v>117.45</v>
      </c>
      <c r="K500" s="290">
        <v>108.95</v>
      </c>
      <c r="L500" s="290">
        <v>101.5</v>
      </c>
      <c r="M500" s="290">
        <v>1.69238</v>
      </c>
    </row>
    <row r="501" spans="1:13">
      <c r="A501" s="269">
        <v>491</v>
      </c>
      <c r="B501" s="246" t="s">
        <v>567</v>
      </c>
      <c r="C501" s="290">
        <v>6314</v>
      </c>
      <c r="D501" s="290">
        <v>6305.5666666666666</v>
      </c>
      <c r="E501" s="290">
        <v>6286.1333333333332</v>
      </c>
      <c r="F501" s="290">
        <v>6258.2666666666664</v>
      </c>
      <c r="G501" s="290">
        <v>6238.833333333333</v>
      </c>
      <c r="H501" s="290">
        <v>6333.4333333333334</v>
      </c>
      <c r="I501" s="290">
        <v>6352.8666666666659</v>
      </c>
      <c r="J501" s="290">
        <v>6380.7333333333336</v>
      </c>
      <c r="K501" s="290">
        <v>6325</v>
      </c>
      <c r="L501" s="290">
        <v>6277.7</v>
      </c>
      <c r="M501" s="290">
        <v>1.158E-2</v>
      </c>
    </row>
    <row r="502" spans="1:13">
      <c r="A502" s="269">
        <v>492</v>
      </c>
      <c r="B502" s="246" t="s">
        <v>568</v>
      </c>
      <c r="C502" s="290">
        <v>65.099999999999994</v>
      </c>
      <c r="D502" s="290">
        <v>65.11666666666666</v>
      </c>
      <c r="E502" s="290">
        <v>63.73333333333332</v>
      </c>
      <c r="F502" s="290">
        <v>62.36666666666666</v>
      </c>
      <c r="G502" s="290">
        <v>60.98333333333332</v>
      </c>
      <c r="H502" s="290">
        <v>66.48333333333332</v>
      </c>
      <c r="I502" s="290">
        <v>67.866666666666674</v>
      </c>
      <c r="J502" s="290">
        <v>69.23333333333332</v>
      </c>
      <c r="K502" s="290">
        <v>66.5</v>
      </c>
      <c r="L502" s="290">
        <v>63.75</v>
      </c>
      <c r="M502" s="290">
        <v>4.8316600000000003</v>
      </c>
    </row>
    <row r="503" spans="1:13">
      <c r="A503" s="269">
        <v>493</v>
      </c>
      <c r="B503" s="246" t="s">
        <v>569</v>
      </c>
      <c r="C503" s="290">
        <v>28</v>
      </c>
      <c r="D503" s="290">
        <v>28.333333333333332</v>
      </c>
      <c r="E503" s="290">
        <v>27.666666666666664</v>
      </c>
      <c r="F503" s="290">
        <v>27.333333333333332</v>
      </c>
      <c r="G503" s="290">
        <v>26.666666666666664</v>
      </c>
      <c r="H503" s="290">
        <v>28.666666666666664</v>
      </c>
      <c r="I503" s="290">
        <v>29.333333333333329</v>
      </c>
      <c r="J503" s="290">
        <v>29.666666666666664</v>
      </c>
      <c r="K503" s="290">
        <v>29</v>
      </c>
      <c r="L503" s="290">
        <v>28</v>
      </c>
      <c r="M503" s="290">
        <v>10.89612</v>
      </c>
    </row>
    <row r="504" spans="1:13">
      <c r="A504" s="269">
        <v>494</v>
      </c>
      <c r="B504" s="246" t="s">
        <v>2853</v>
      </c>
      <c r="C504" s="290">
        <v>292.45</v>
      </c>
      <c r="D504" s="290">
        <v>294.29999999999995</v>
      </c>
      <c r="E504" s="290">
        <v>287.44999999999993</v>
      </c>
      <c r="F504" s="290">
        <v>282.45</v>
      </c>
      <c r="G504" s="290">
        <v>275.59999999999997</v>
      </c>
      <c r="H504" s="290">
        <v>299.2999999999999</v>
      </c>
      <c r="I504" s="290">
        <v>306.14999999999992</v>
      </c>
      <c r="J504" s="290">
        <v>311.14999999999986</v>
      </c>
      <c r="K504" s="290">
        <v>301.14999999999998</v>
      </c>
      <c r="L504" s="290">
        <v>289.3</v>
      </c>
      <c r="M504" s="290">
        <v>1.8290500000000001</v>
      </c>
    </row>
    <row r="505" spans="1:13">
      <c r="A505" s="269">
        <v>495</v>
      </c>
      <c r="B505" s="246" t="s">
        <v>570</v>
      </c>
      <c r="C505" s="290">
        <v>1837.45</v>
      </c>
      <c r="D505" s="290">
        <v>1839.2666666666667</v>
      </c>
      <c r="E505" s="290">
        <v>1813.7333333333333</v>
      </c>
      <c r="F505" s="290">
        <v>1790.0166666666667</v>
      </c>
      <c r="G505" s="290">
        <v>1764.4833333333333</v>
      </c>
      <c r="H505" s="290">
        <v>1862.9833333333333</v>
      </c>
      <c r="I505" s="290">
        <v>1888.5166666666667</v>
      </c>
      <c r="J505" s="290">
        <v>1912.2333333333333</v>
      </c>
      <c r="K505" s="290">
        <v>1864.8</v>
      </c>
      <c r="L505" s="290">
        <v>1815.55</v>
      </c>
      <c r="M505" s="290">
        <v>0.44680999999999998</v>
      </c>
    </row>
    <row r="506" spans="1:13">
      <c r="A506" s="269">
        <v>496</v>
      </c>
      <c r="B506" s="246" t="s">
        <v>201</v>
      </c>
      <c r="C506" s="290">
        <v>178.55</v>
      </c>
      <c r="D506" s="290">
        <v>177.70000000000002</v>
      </c>
      <c r="E506" s="290">
        <v>175.90000000000003</v>
      </c>
      <c r="F506" s="290">
        <v>173.25000000000003</v>
      </c>
      <c r="G506" s="290">
        <v>171.45000000000005</v>
      </c>
      <c r="H506" s="290">
        <v>180.35000000000002</v>
      </c>
      <c r="I506" s="290">
        <v>182.15000000000003</v>
      </c>
      <c r="J506" s="290">
        <v>184.8</v>
      </c>
      <c r="K506" s="290">
        <v>179.5</v>
      </c>
      <c r="L506" s="290">
        <v>175.05</v>
      </c>
      <c r="M506" s="290">
        <v>53.116399999999999</v>
      </c>
    </row>
    <row r="507" spans="1:13">
      <c r="A507" s="269">
        <v>497</v>
      </c>
      <c r="B507" s="246" t="s">
        <v>571</v>
      </c>
      <c r="C507" s="290">
        <v>263.35000000000002</v>
      </c>
      <c r="D507" s="290">
        <v>264.8</v>
      </c>
      <c r="E507" s="290">
        <v>260.55</v>
      </c>
      <c r="F507" s="290">
        <v>257.75</v>
      </c>
      <c r="G507" s="290">
        <v>253.5</v>
      </c>
      <c r="H507" s="290">
        <v>267.60000000000002</v>
      </c>
      <c r="I507" s="290">
        <v>271.85000000000002</v>
      </c>
      <c r="J507" s="290">
        <v>274.65000000000003</v>
      </c>
      <c r="K507" s="290">
        <v>269.05</v>
      </c>
      <c r="L507" s="290">
        <v>262</v>
      </c>
      <c r="M507" s="290">
        <v>1.6766300000000001</v>
      </c>
    </row>
    <row r="508" spans="1:13">
      <c r="A508" s="269">
        <v>498</v>
      </c>
      <c r="B508" s="246" t="s">
        <v>202</v>
      </c>
      <c r="C508" s="290">
        <v>29.6</v>
      </c>
      <c r="D508" s="290">
        <v>29.566666666666666</v>
      </c>
      <c r="E508" s="290">
        <v>28.833333333333332</v>
      </c>
      <c r="F508" s="290">
        <v>28.066666666666666</v>
      </c>
      <c r="G508" s="290">
        <v>27.333333333333332</v>
      </c>
      <c r="H508" s="290">
        <v>30.333333333333332</v>
      </c>
      <c r="I508" s="290">
        <v>31.066666666666666</v>
      </c>
      <c r="J508" s="290">
        <v>31.833333333333332</v>
      </c>
      <c r="K508" s="290">
        <v>30.3</v>
      </c>
      <c r="L508" s="290">
        <v>28.8</v>
      </c>
      <c r="M508" s="290">
        <v>350.26262000000003</v>
      </c>
    </row>
    <row r="509" spans="1:13">
      <c r="A509" s="269">
        <v>499</v>
      </c>
      <c r="B509" s="246" t="s">
        <v>203</v>
      </c>
      <c r="C509" s="290">
        <v>151.85</v>
      </c>
      <c r="D509" s="290">
        <v>145.68333333333331</v>
      </c>
      <c r="E509" s="290">
        <v>136.26666666666662</v>
      </c>
      <c r="F509" s="290">
        <v>120.68333333333331</v>
      </c>
      <c r="G509" s="290">
        <v>111.26666666666662</v>
      </c>
      <c r="H509" s="290">
        <v>161.26666666666662</v>
      </c>
      <c r="I509" s="290">
        <v>170.68333333333331</v>
      </c>
      <c r="J509" s="290">
        <v>186.26666666666662</v>
      </c>
      <c r="K509" s="290">
        <v>155.1</v>
      </c>
      <c r="L509" s="290">
        <v>130.1</v>
      </c>
      <c r="M509" s="290">
        <v>485.46692000000002</v>
      </c>
    </row>
    <row r="510" spans="1:13">
      <c r="A510" s="269">
        <v>500</v>
      </c>
      <c r="B510" s="246" t="s">
        <v>572</v>
      </c>
      <c r="C510" s="290">
        <v>88.7</v>
      </c>
      <c r="D510" s="290">
        <v>88.383333333333326</v>
      </c>
      <c r="E510" s="290">
        <v>86.816666666666649</v>
      </c>
      <c r="F510" s="290">
        <v>84.933333333333323</v>
      </c>
      <c r="G510" s="290">
        <v>83.366666666666646</v>
      </c>
      <c r="H510" s="290">
        <v>90.266666666666652</v>
      </c>
      <c r="I510" s="290">
        <v>91.833333333333314</v>
      </c>
      <c r="J510" s="290">
        <v>93.716666666666654</v>
      </c>
      <c r="K510" s="290">
        <v>89.95</v>
      </c>
      <c r="L510" s="290">
        <v>86.5</v>
      </c>
      <c r="M510" s="290">
        <v>0.54361999999999999</v>
      </c>
    </row>
    <row r="511" spans="1:13">
      <c r="A511" s="269">
        <v>501</v>
      </c>
      <c r="B511" s="246" t="s">
        <v>573</v>
      </c>
      <c r="C511" s="290">
        <v>1273.95</v>
      </c>
      <c r="D511" s="290">
        <v>1278.1166666666666</v>
      </c>
      <c r="E511" s="290">
        <v>1256.2333333333331</v>
      </c>
      <c r="F511" s="290">
        <v>1238.5166666666667</v>
      </c>
      <c r="G511" s="290">
        <v>1216.6333333333332</v>
      </c>
      <c r="H511" s="290">
        <v>1295.833333333333</v>
      </c>
      <c r="I511" s="290">
        <v>1317.7166666666667</v>
      </c>
      <c r="J511" s="290">
        <v>1335.4333333333329</v>
      </c>
      <c r="K511" s="290">
        <v>1300</v>
      </c>
      <c r="L511" s="290">
        <v>1260.4000000000001</v>
      </c>
      <c r="M511" s="290">
        <v>0.26682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H31" sqref="H31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06"/>
      <c r="B5" s="506"/>
      <c r="C5" s="507"/>
      <c r="D5" s="507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08" t="s">
        <v>575</v>
      </c>
      <c r="C7" s="508"/>
      <c r="D7" s="263">
        <f>Main!B10</f>
        <v>43944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43943</v>
      </c>
      <c r="B10" s="268">
        <v>540153</v>
      </c>
      <c r="C10" s="269" t="s">
        <v>242</v>
      </c>
      <c r="D10" s="269" t="s">
        <v>3775</v>
      </c>
      <c r="E10" s="269" t="s">
        <v>585</v>
      </c>
      <c r="F10" s="389">
        <v>3395856</v>
      </c>
      <c r="G10" s="268">
        <v>566.66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43943</v>
      </c>
      <c r="B11" s="268">
        <v>541019</v>
      </c>
      <c r="C11" s="269" t="s">
        <v>1504</v>
      </c>
      <c r="D11" s="269" t="s">
        <v>3776</v>
      </c>
      <c r="E11" s="269" t="s">
        <v>584</v>
      </c>
      <c r="F11" s="389">
        <v>335000</v>
      </c>
      <c r="G11" s="268">
        <v>181.62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43943</v>
      </c>
      <c r="B12" s="268">
        <v>541019</v>
      </c>
      <c r="C12" s="269" t="s">
        <v>1504</v>
      </c>
      <c r="D12" s="269" t="s">
        <v>3777</v>
      </c>
      <c r="E12" s="269" t="s">
        <v>585</v>
      </c>
      <c r="F12" s="389">
        <v>335000</v>
      </c>
      <c r="G12" s="268">
        <v>181.62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43943</v>
      </c>
      <c r="B13" s="268">
        <v>540401</v>
      </c>
      <c r="C13" s="269" t="s">
        <v>3778</v>
      </c>
      <c r="D13" s="269" t="s">
        <v>3779</v>
      </c>
      <c r="E13" s="269" t="s">
        <v>584</v>
      </c>
      <c r="F13" s="389">
        <v>83500</v>
      </c>
      <c r="G13" s="268">
        <v>71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43943</v>
      </c>
      <c r="B14" s="268">
        <v>543194</v>
      </c>
      <c r="C14" s="269" t="s">
        <v>3758</v>
      </c>
      <c r="D14" s="269" t="s">
        <v>3780</v>
      </c>
      <c r="E14" s="269" t="s">
        <v>584</v>
      </c>
      <c r="F14" s="389">
        <v>4800</v>
      </c>
      <c r="G14" s="268">
        <v>188.44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43943</v>
      </c>
      <c r="B15" s="268">
        <v>543194</v>
      </c>
      <c r="C15" s="269" t="s">
        <v>3758</v>
      </c>
      <c r="D15" s="269" t="s">
        <v>3780</v>
      </c>
      <c r="E15" s="269" t="s">
        <v>585</v>
      </c>
      <c r="F15" s="389">
        <v>600</v>
      </c>
      <c r="G15" s="268">
        <v>190.5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43943</v>
      </c>
      <c r="B16" s="268">
        <v>543194</v>
      </c>
      <c r="C16" s="269" t="s">
        <v>3758</v>
      </c>
      <c r="D16" s="269" t="s">
        <v>3781</v>
      </c>
      <c r="E16" s="269" t="s">
        <v>584</v>
      </c>
      <c r="F16" s="389">
        <v>17400</v>
      </c>
      <c r="G16" s="268">
        <v>187.5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43943</v>
      </c>
      <c r="B17" s="268">
        <v>543194</v>
      </c>
      <c r="C17" s="269" t="s">
        <v>3758</v>
      </c>
      <c r="D17" s="269" t="s">
        <v>3782</v>
      </c>
      <c r="E17" s="269" t="s">
        <v>584</v>
      </c>
      <c r="F17" s="389">
        <v>26400</v>
      </c>
      <c r="G17" s="268">
        <v>187.5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43943</v>
      </c>
      <c r="B18" s="268">
        <v>543194</v>
      </c>
      <c r="C18" s="269" t="s">
        <v>3758</v>
      </c>
      <c r="D18" s="269" t="s">
        <v>3783</v>
      </c>
      <c r="E18" s="269" t="s">
        <v>584</v>
      </c>
      <c r="F18" s="389">
        <v>26400</v>
      </c>
      <c r="G18" s="268">
        <v>187.5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43943</v>
      </c>
      <c r="B19" s="268">
        <v>543194</v>
      </c>
      <c r="C19" s="269" t="s">
        <v>3758</v>
      </c>
      <c r="D19" s="269" t="s">
        <v>3784</v>
      </c>
      <c r="E19" s="269" t="s">
        <v>585</v>
      </c>
      <c r="F19" s="389">
        <v>3600</v>
      </c>
      <c r="G19" s="268">
        <v>187.5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43943</v>
      </c>
      <c r="B20" s="268">
        <v>543194</v>
      </c>
      <c r="C20" s="269" t="s">
        <v>3758</v>
      </c>
      <c r="D20" s="269" t="s">
        <v>3785</v>
      </c>
      <c r="E20" s="269" t="s">
        <v>585</v>
      </c>
      <c r="F20" s="389">
        <v>3600</v>
      </c>
      <c r="G20" s="268">
        <v>187.5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43943</v>
      </c>
      <c r="B21" s="268">
        <v>543194</v>
      </c>
      <c r="C21" s="269" t="s">
        <v>3758</v>
      </c>
      <c r="D21" s="269" t="s">
        <v>3786</v>
      </c>
      <c r="E21" s="269" t="s">
        <v>585</v>
      </c>
      <c r="F21" s="389">
        <v>3600</v>
      </c>
      <c r="G21" s="268">
        <v>187.5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43943</v>
      </c>
      <c r="B22" s="268">
        <v>543194</v>
      </c>
      <c r="C22" s="269" t="s">
        <v>3758</v>
      </c>
      <c r="D22" s="269" t="s">
        <v>3787</v>
      </c>
      <c r="E22" s="269" t="s">
        <v>585</v>
      </c>
      <c r="F22" s="389">
        <v>5400</v>
      </c>
      <c r="G22" s="268">
        <v>187.5</v>
      </c>
      <c r="H22" s="346" t="s">
        <v>315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43943</v>
      </c>
      <c r="B23" s="268">
        <v>543194</v>
      </c>
      <c r="C23" s="269" t="s">
        <v>3758</v>
      </c>
      <c r="D23" s="269" t="s">
        <v>3788</v>
      </c>
      <c r="E23" s="269" t="s">
        <v>585</v>
      </c>
      <c r="F23" s="389">
        <v>5400</v>
      </c>
      <c r="G23" s="268">
        <v>187.5</v>
      </c>
      <c r="H23" s="346" t="s">
        <v>315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43943</v>
      </c>
      <c r="B24" s="268">
        <v>543194</v>
      </c>
      <c r="C24" s="269" t="s">
        <v>3758</v>
      </c>
      <c r="D24" s="269" t="s">
        <v>3789</v>
      </c>
      <c r="E24" s="269" t="s">
        <v>585</v>
      </c>
      <c r="F24" s="389">
        <v>5400</v>
      </c>
      <c r="G24" s="268">
        <v>187.5</v>
      </c>
      <c r="H24" s="346" t="s">
        <v>315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43943</v>
      </c>
      <c r="B25" s="268">
        <v>543194</v>
      </c>
      <c r="C25" s="269" t="s">
        <v>3758</v>
      </c>
      <c r="D25" s="269" t="s">
        <v>3790</v>
      </c>
      <c r="E25" s="269" t="s">
        <v>585</v>
      </c>
      <c r="F25" s="389">
        <v>9600</v>
      </c>
      <c r="G25" s="268">
        <v>187.5</v>
      </c>
      <c r="H25" s="346" t="s">
        <v>315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43943</v>
      </c>
      <c r="B26" s="268">
        <v>543194</v>
      </c>
      <c r="C26" s="269" t="s">
        <v>3758</v>
      </c>
      <c r="D26" s="269" t="s">
        <v>3791</v>
      </c>
      <c r="E26" s="269" t="s">
        <v>585</v>
      </c>
      <c r="F26" s="389">
        <v>10200</v>
      </c>
      <c r="G26" s="268">
        <v>187.5</v>
      </c>
      <c r="H26" s="346" t="s">
        <v>315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43943</v>
      </c>
      <c r="B27" s="268">
        <v>543194</v>
      </c>
      <c r="C27" s="269" t="s">
        <v>3758</v>
      </c>
      <c r="D27" s="269" t="s">
        <v>3759</v>
      </c>
      <c r="E27" s="269" t="s">
        <v>585</v>
      </c>
      <c r="F27" s="389">
        <v>9600</v>
      </c>
      <c r="G27" s="268">
        <v>187.53</v>
      </c>
      <c r="H27" s="346" t="s">
        <v>315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43943</v>
      </c>
      <c r="B28" s="268">
        <v>539222</v>
      </c>
      <c r="C28" s="269" t="s">
        <v>3792</v>
      </c>
      <c r="D28" s="269" t="s">
        <v>3793</v>
      </c>
      <c r="E28" s="269" t="s">
        <v>585</v>
      </c>
      <c r="F28" s="389">
        <v>30000</v>
      </c>
      <c r="G28" s="268">
        <v>24.55</v>
      </c>
      <c r="H28" s="346" t="s">
        <v>315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43943</v>
      </c>
      <c r="B29" s="268" t="s">
        <v>97</v>
      </c>
      <c r="C29" s="269" t="s">
        <v>3751</v>
      </c>
      <c r="D29" s="269" t="s">
        <v>3794</v>
      </c>
      <c r="E29" s="269" t="s">
        <v>584</v>
      </c>
      <c r="F29" s="389">
        <v>1711163</v>
      </c>
      <c r="G29" s="268">
        <v>44.5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43943</v>
      </c>
      <c r="B30" s="268" t="s">
        <v>97</v>
      </c>
      <c r="C30" s="269" t="s">
        <v>3751</v>
      </c>
      <c r="D30" s="269" t="s">
        <v>3619</v>
      </c>
      <c r="E30" s="269" t="s">
        <v>584</v>
      </c>
      <c r="F30" s="389">
        <v>2117913</v>
      </c>
      <c r="G30" s="268">
        <v>45.37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43943</v>
      </c>
      <c r="B31" s="268" t="s">
        <v>762</v>
      </c>
      <c r="C31" s="269" t="s">
        <v>3795</v>
      </c>
      <c r="D31" s="269" t="s">
        <v>3796</v>
      </c>
      <c r="E31" s="269" t="s">
        <v>584</v>
      </c>
      <c r="F31" s="389">
        <v>415000</v>
      </c>
      <c r="G31" s="268">
        <v>60.25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43943</v>
      </c>
      <c r="B32" s="268" t="s">
        <v>3257</v>
      </c>
      <c r="C32" s="269" t="s">
        <v>3797</v>
      </c>
      <c r="D32" s="269" t="s">
        <v>3798</v>
      </c>
      <c r="E32" s="269" t="s">
        <v>584</v>
      </c>
      <c r="F32" s="389">
        <v>5646647</v>
      </c>
      <c r="G32" s="268">
        <v>0.4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43943</v>
      </c>
      <c r="B33" s="268" t="s">
        <v>118</v>
      </c>
      <c r="C33" s="269" t="s">
        <v>3657</v>
      </c>
      <c r="D33" s="269" t="s">
        <v>3619</v>
      </c>
      <c r="E33" s="269" t="s">
        <v>584</v>
      </c>
      <c r="F33" s="389">
        <v>3768660</v>
      </c>
      <c r="G33" s="268">
        <v>113.75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43943</v>
      </c>
      <c r="B34" s="268" t="s">
        <v>121</v>
      </c>
      <c r="C34" s="269" t="s">
        <v>3799</v>
      </c>
      <c r="D34" s="269" t="s">
        <v>3800</v>
      </c>
      <c r="E34" s="269" t="s">
        <v>584</v>
      </c>
      <c r="F34" s="389">
        <v>149632016</v>
      </c>
      <c r="G34" s="268">
        <v>3.89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43943</v>
      </c>
      <c r="B35" s="268" t="s">
        <v>3801</v>
      </c>
      <c r="C35" s="269" t="s">
        <v>3802</v>
      </c>
      <c r="D35" s="269" t="s">
        <v>3803</v>
      </c>
      <c r="E35" s="269" t="s">
        <v>584</v>
      </c>
      <c r="F35" s="389">
        <v>57000</v>
      </c>
      <c r="G35" s="268">
        <v>29.93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43943</v>
      </c>
      <c r="B36" s="268" t="s">
        <v>153</v>
      </c>
      <c r="C36" s="269" t="s">
        <v>3593</v>
      </c>
      <c r="D36" s="269" t="s">
        <v>3619</v>
      </c>
      <c r="E36" s="269" t="s">
        <v>584</v>
      </c>
      <c r="F36" s="389">
        <v>4673922</v>
      </c>
      <c r="G36" s="268">
        <v>25.53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43943</v>
      </c>
      <c r="B37" s="268" t="s">
        <v>169</v>
      </c>
      <c r="C37" s="269" t="s">
        <v>3804</v>
      </c>
      <c r="D37" s="269" t="s">
        <v>3619</v>
      </c>
      <c r="E37" s="269" t="s">
        <v>584</v>
      </c>
      <c r="F37" s="389">
        <v>3644961</v>
      </c>
      <c r="G37" s="268">
        <v>104.76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43943</v>
      </c>
      <c r="B38" s="268" t="s">
        <v>2322</v>
      </c>
      <c r="C38" s="269" t="s">
        <v>3744</v>
      </c>
      <c r="D38" s="269" t="s">
        <v>3745</v>
      </c>
      <c r="E38" s="269" t="s">
        <v>584</v>
      </c>
      <c r="F38" s="389">
        <v>66</v>
      </c>
      <c r="G38" s="268">
        <v>0.89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43943</v>
      </c>
      <c r="B39" s="268" t="s">
        <v>2326</v>
      </c>
      <c r="C39" s="269" t="s">
        <v>3805</v>
      </c>
      <c r="D39" s="269" t="s">
        <v>3806</v>
      </c>
      <c r="E39" s="269" t="s">
        <v>584</v>
      </c>
      <c r="F39" s="389">
        <v>79568</v>
      </c>
      <c r="G39" s="268">
        <v>282.70999999999998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43943</v>
      </c>
      <c r="B40" s="268" t="s">
        <v>203</v>
      </c>
      <c r="C40" s="269" t="s">
        <v>3807</v>
      </c>
      <c r="D40" s="269" t="s">
        <v>3808</v>
      </c>
      <c r="E40" s="269" t="s">
        <v>584</v>
      </c>
      <c r="F40" s="389">
        <v>5109188</v>
      </c>
      <c r="G40" s="268">
        <v>141.29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43943</v>
      </c>
      <c r="B41" s="268" t="s">
        <v>3809</v>
      </c>
      <c r="C41" s="269" t="s">
        <v>3810</v>
      </c>
      <c r="D41" s="269" t="s">
        <v>3811</v>
      </c>
      <c r="E41" s="269" t="s">
        <v>585</v>
      </c>
      <c r="F41" s="389">
        <v>1603500</v>
      </c>
      <c r="G41" s="268">
        <v>0.91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43943</v>
      </c>
      <c r="B42" s="268" t="s">
        <v>97</v>
      </c>
      <c r="C42" s="269" t="s">
        <v>3751</v>
      </c>
      <c r="D42" s="269" t="s">
        <v>3794</v>
      </c>
      <c r="E42" s="269" t="s">
        <v>585</v>
      </c>
      <c r="F42" s="389">
        <v>1845163</v>
      </c>
      <c r="G42" s="268">
        <v>44.63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43943</v>
      </c>
      <c r="B43" s="268" t="s">
        <v>97</v>
      </c>
      <c r="C43" s="269" t="s">
        <v>3751</v>
      </c>
      <c r="D43" s="269" t="s">
        <v>3619</v>
      </c>
      <c r="E43" s="269" t="s">
        <v>585</v>
      </c>
      <c r="F43" s="389">
        <v>2117913</v>
      </c>
      <c r="G43" s="268">
        <v>45.33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43943</v>
      </c>
      <c r="B44" s="268" t="s">
        <v>118</v>
      </c>
      <c r="C44" s="269" t="s">
        <v>3657</v>
      </c>
      <c r="D44" s="269" t="s">
        <v>3619</v>
      </c>
      <c r="E44" s="269" t="s">
        <v>585</v>
      </c>
      <c r="F44" s="389">
        <v>3780928</v>
      </c>
      <c r="G44" s="268">
        <v>113.92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43943</v>
      </c>
      <c r="B45" s="268" t="s">
        <v>121</v>
      </c>
      <c r="C45" s="269" t="s">
        <v>3799</v>
      </c>
      <c r="D45" s="269" t="s">
        <v>3800</v>
      </c>
      <c r="E45" s="269" t="s">
        <v>585</v>
      </c>
      <c r="F45" s="389">
        <v>160706016</v>
      </c>
      <c r="G45" s="268">
        <v>3.91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43943</v>
      </c>
      <c r="B46" s="268" t="s">
        <v>3801</v>
      </c>
      <c r="C46" s="269" t="s">
        <v>3802</v>
      </c>
      <c r="D46" s="269" t="s">
        <v>3812</v>
      </c>
      <c r="E46" s="269" t="s">
        <v>585</v>
      </c>
      <c r="F46" s="389">
        <v>51000</v>
      </c>
      <c r="G46" s="268">
        <v>30.27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43943</v>
      </c>
      <c r="B47" s="268" t="s">
        <v>153</v>
      </c>
      <c r="C47" s="269" t="s">
        <v>3593</v>
      </c>
      <c r="D47" s="269" t="s">
        <v>3619</v>
      </c>
      <c r="E47" s="269" t="s">
        <v>585</v>
      </c>
      <c r="F47" s="389">
        <v>4651489</v>
      </c>
      <c r="G47" s="268">
        <v>25.68</v>
      </c>
      <c r="H47" s="346" t="s">
        <v>2954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43943</v>
      </c>
      <c r="B48" s="268" t="s">
        <v>169</v>
      </c>
      <c r="C48" s="269" t="s">
        <v>3804</v>
      </c>
      <c r="D48" s="269" t="s">
        <v>3619</v>
      </c>
      <c r="E48" s="269" t="s">
        <v>585</v>
      </c>
      <c r="F48" s="389">
        <v>3538265</v>
      </c>
      <c r="G48" s="268">
        <v>104.93</v>
      </c>
      <c r="H48" s="346" t="s">
        <v>2954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43943</v>
      </c>
      <c r="B49" s="268" t="s">
        <v>2322</v>
      </c>
      <c r="C49" s="269" t="s">
        <v>3744</v>
      </c>
      <c r="D49" s="269" t="s">
        <v>3745</v>
      </c>
      <c r="E49" s="269" t="s">
        <v>585</v>
      </c>
      <c r="F49" s="389">
        <v>2500066</v>
      </c>
      <c r="G49" s="268">
        <v>0.9</v>
      </c>
      <c r="H49" s="346" t="s">
        <v>2954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43943</v>
      </c>
      <c r="B50" s="268" t="s">
        <v>2326</v>
      </c>
      <c r="C50" s="269" t="s">
        <v>3805</v>
      </c>
      <c r="D50" s="269" t="s">
        <v>3806</v>
      </c>
      <c r="E50" s="269" t="s">
        <v>585</v>
      </c>
      <c r="F50" s="389">
        <v>79568</v>
      </c>
      <c r="G50" s="268">
        <v>282.95</v>
      </c>
      <c r="H50" s="346" t="s">
        <v>2954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43943</v>
      </c>
      <c r="B51" s="268" t="s">
        <v>2645</v>
      </c>
      <c r="C51" s="269" t="s">
        <v>3813</v>
      </c>
      <c r="D51" s="269" t="s">
        <v>3814</v>
      </c>
      <c r="E51" s="269" t="s">
        <v>585</v>
      </c>
      <c r="F51" s="389">
        <v>67600</v>
      </c>
      <c r="G51" s="268">
        <v>6.39</v>
      </c>
      <c r="H51" s="346" t="s">
        <v>2954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7"/>
  <sheetViews>
    <sheetView zoomScale="85" zoomScaleNormal="85" workbookViewId="0">
      <selection activeCell="S15" sqref="S15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3563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43944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46">
        <v>1</v>
      </c>
      <c r="B10" s="441">
        <v>43917</v>
      </c>
      <c r="C10" s="447"/>
      <c r="D10" s="398" t="s">
        <v>196</v>
      </c>
      <c r="E10" s="448" t="s">
        <v>602</v>
      </c>
      <c r="F10" s="448">
        <v>3175</v>
      </c>
      <c r="G10" s="449">
        <v>2940</v>
      </c>
      <c r="H10" s="448">
        <v>3295</v>
      </c>
      <c r="I10" s="450" t="s">
        <v>3557</v>
      </c>
      <c r="J10" s="65" t="s">
        <v>3610</v>
      </c>
      <c r="K10" s="65">
        <f t="shared" ref="K10" si="0">H10-F10</f>
        <v>120</v>
      </c>
      <c r="L10" s="399">
        <f t="shared" ref="L10" si="1">K10/F10</f>
        <v>3.7795275590551181E-2</v>
      </c>
      <c r="M10" s="65" t="s">
        <v>601</v>
      </c>
      <c r="N10" s="451">
        <v>43928</v>
      </c>
      <c r="O10" s="450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46">
        <v>2</v>
      </c>
      <c r="B11" s="441">
        <v>43921</v>
      </c>
      <c r="C11" s="447"/>
      <c r="D11" s="398" t="s">
        <v>203</v>
      </c>
      <c r="E11" s="448" t="s">
        <v>602</v>
      </c>
      <c r="F11" s="448">
        <v>125.5</v>
      </c>
      <c r="G11" s="449">
        <v>118</v>
      </c>
      <c r="H11" s="448">
        <v>132</v>
      </c>
      <c r="I11" s="450" t="s">
        <v>757</v>
      </c>
      <c r="J11" s="65" t="s">
        <v>3611</v>
      </c>
      <c r="K11" s="65">
        <f t="shared" ref="K11:K12" si="2">H11-F11</f>
        <v>6.5</v>
      </c>
      <c r="L11" s="399">
        <f t="shared" ref="L11:L12" si="3">K11/F11</f>
        <v>5.1792828685258967E-2</v>
      </c>
      <c r="M11" s="65" t="s">
        <v>601</v>
      </c>
      <c r="N11" s="451">
        <v>43928</v>
      </c>
      <c r="O11" s="450"/>
      <c r="Q11" s="64"/>
      <c r="R11" s="342" t="s">
        <v>3188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46">
        <v>3</v>
      </c>
      <c r="B12" s="441">
        <v>43922</v>
      </c>
      <c r="C12" s="447"/>
      <c r="D12" s="398" t="s">
        <v>109</v>
      </c>
      <c r="E12" s="448" t="s">
        <v>602</v>
      </c>
      <c r="F12" s="448">
        <v>423.5</v>
      </c>
      <c r="G12" s="449">
        <v>395</v>
      </c>
      <c r="H12" s="448">
        <v>442</v>
      </c>
      <c r="I12" s="450" t="s">
        <v>3556</v>
      </c>
      <c r="J12" s="65" t="s">
        <v>3615</v>
      </c>
      <c r="K12" s="65">
        <f t="shared" si="2"/>
        <v>18.5</v>
      </c>
      <c r="L12" s="399">
        <f t="shared" si="3"/>
        <v>4.3683589138134596E-2</v>
      </c>
      <c r="M12" s="65" t="s">
        <v>601</v>
      </c>
      <c r="N12" s="451">
        <v>43928</v>
      </c>
      <c r="O12" s="450"/>
      <c r="Q12" s="64"/>
      <c r="R12" s="342" t="s">
        <v>604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52">
        <v>4</v>
      </c>
      <c r="B13" s="442">
        <v>43922</v>
      </c>
      <c r="C13" s="453"/>
      <c r="D13" s="393" t="s">
        <v>52</v>
      </c>
      <c r="E13" s="454" t="s">
        <v>602</v>
      </c>
      <c r="F13" s="454">
        <v>1635</v>
      </c>
      <c r="G13" s="455">
        <v>1540</v>
      </c>
      <c r="H13" s="454">
        <v>1530</v>
      </c>
      <c r="I13" s="456" t="s">
        <v>3559</v>
      </c>
      <c r="J13" s="394" t="s">
        <v>3589</v>
      </c>
      <c r="K13" s="394">
        <f t="shared" ref="K13" si="4">H13-F13</f>
        <v>-105</v>
      </c>
      <c r="L13" s="395">
        <f t="shared" ref="L13" si="5">K13/F13</f>
        <v>-6.4220183486238536E-2</v>
      </c>
      <c r="M13" s="394" t="s">
        <v>665</v>
      </c>
      <c r="N13" s="445">
        <v>43924</v>
      </c>
      <c r="O13" s="456"/>
      <c r="Q13" s="64"/>
      <c r="R13" s="342" t="s">
        <v>3188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46">
        <v>5</v>
      </c>
      <c r="B14" s="441">
        <v>43922</v>
      </c>
      <c r="C14" s="447"/>
      <c r="D14" s="398" t="s">
        <v>48</v>
      </c>
      <c r="E14" s="448" t="s">
        <v>602</v>
      </c>
      <c r="F14" s="448">
        <v>1105</v>
      </c>
      <c r="G14" s="449">
        <v>1040</v>
      </c>
      <c r="H14" s="448">
        <v>1145</v>
      </c>
      <c r="I14" s="450">
        <v>1250</v>
      </c>
      <c r="J14" s="65" t="s">
        <v>638</v>
      </c>
      <c r="K14" s="65">
        <f t="shared" ref="K14:K15" si="6">H14-F14</f>
        <v>40</v>
      </c>
      <c r="L14" s="399">
        <f t="shared" ref="L14:L15" si="7">K14/F14</f>
        <v>3.6199095022624438E-2</v>
      </c>
      <c r="M14" s="65" t="s">
        <v>601</v>
      </c>
      <c r="N14" s="451">
        <v>43924</v>
      </c>
      <c r="O14" s="450"/>
      <c r="Q14" s="64"/>
      <c r="R14" s="342" t="s">
        <v>604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46">
        <v>6</v>
      </c>
      <c r="B15" s="441">
        <v>43924</v>
      </c>
      <c r="C15" s="447"/>
      <c r="D15" s="398" t="s">
        <v>164</v>
      </c>
      <c r="E15" s="448" t="s">
        <v>602</v>
      </c>
      <c r="F15" s="448">
        <v>1255</v>
      </c>
      <c r="G15" s="449">
        <v>1170</v>
      </c>
      <c r="H15" s="448">
        <v>1302.5</v>
      </c>
      <c r="I15" s="450" t="s">
        <v>3588</v>
      </c>
      <c r="J15" s="65" t="s">
        <v>732</v>
      </c>
      <c r="K15" s="65">
        <f t="shared" si="6"/>
        <v>47.5</v>
      </c>
      <c r="L15" s="399">
        <f t="shared" si="7"/>
        <v>3.7848605577689244E-2</v>
      </c>
      <c r="M15" s="65" t="s">
        <v>601</v>
      </c>
      <c r="N15" s="451">
        <v>43928</v>
      </c>
      <c r="O15" s="450"/>
      <c r="Q15" s="64"/>
      <c r="R15" s="342" t="s">
        <v>604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46">
        <v>7</v>
      </c>
      <c r="B16" s="441">
        <v>43928</v>
      </c>
      <c r="C16" s="447"/>
      <c r="D16" s="398" t="s">
        <v>89</v>
      </c>
      <c r="E16" s="448" t="s">
        <v>602</v>
      </c>
      <c r="F16" s="448">
        <v>436</v>
      </c>
      <c r="G16" s="449">
        <v>410</v>
      </c>
      <c r="H16" s="448">
        <v>450</v>
      </c>
      <c r="I16" s="450" t="s">
        <v>3613</v>
      </c>
      <c r="J16" s="65" t="s">
        <v>3614</v>
      </c>
      <c r="K16" s="65">
        <f t="shared" ref="K16:K17" si="8">H16-F16</f>
        <v>14</v>
      </c>
      <c r="L16" s="399">
        <f t="shared" ref="L16:L17" si="9">K16/F16</f>
        <v>3.2110091743119268E-2</v>
      </c>
      <c r="M16" s="65" t="s">
        <v>601</v>
      </c>
      <c r="N16" s="439">
        <v>43928</v>
      </c>
      <c r="O16" s="450"/>
      <c r="Q16" s="64"/>
      <c r="R16" s="342" t="s">
        <v>3188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446">
        <v>8</v>
      </c>
      <c r="B17" s="441">
        <v>43928</v>
      </c>
      <c r="C17" s="447"/>
      <c r="D17" s="398" t="s">
        <v>147</v>
      </c>
      <c r="E17" s="448" t="s">
        <v>602</v>
      </c>
      <c r="F17" s="448">
        <v>740</v>
      </c>
      <c r="G17" s="449">
        <v>696</v>
      </c>
      <c r="H17" s="448">
        <v>777.5</v>
      </c>
      <c r="I17" s="450" t="s">
        <v>3616</v>
      </c>
      <c r="J17" s="65" t="s">
        <v>3656</v>
      </c>
      <c r="K17" s="65">
        <f t="shared" si="8"/>
        <v>37.5</v>
      </c>
      <c r="L17" s="399">
        <f t="shared" si="9"/>
        <v>5.0675675675675678E-2</v>
      </c>
      <c r="M17" s="65" t="s">
        <v>601</v>
      </c>
      <c r="N17" s="451">
        <v>43929</v>
      </c>
      <c r="O17" s="450"/>
      <c r="Q17" s="64"/>
      <c r="R17" s="342" t="s">
        <v>3188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446">
        <v>9</v>
      </c>
      <c r="B18" s="441">
        <v>43928</v>
      </c>
      <c r="C18" s="447"/>
      <c r="D18" s="398" t="s">
        <v>450</v>
      </c>
      <c r="E18" s="448" t="s">
        <v>602</v>
      </c>
      <c r="F18" s="448">
        <v>158</v>
      </c>
      <c r="G18" s="449">
        <v>148</v>
      </c>
      <c r="H18" s="448">
        <v>167.5</v>
      </c>
      <c r="I18" s="450" t="s">
        <v>3617</v>
      </c>
      <c r="J18" s="65" t="s">
        <v>3704</v>
      </c>
      <c r="K18" s="65">
        <f t="shared" ref="K18" si="10">H18-F18</f>
        <v>9.5</v>
      </c>
      <c r="L18" s="399">
        <f t="shared" ref="L18" si="11">K18/F18</f>
        <v>6.0126582278481014E-2</v>
      </c>
      <c r="M18" s="65" t="s">
        <v>601</v>
      </c>
      <c r="N18" s="451">
        <v>43936</v>
      </c>
      <c r="O18" s="450"/>
      <c r="Q18" s="64"/>
      <c r="R18" s="342" t="s">
        <v>604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46">
        <v>10</v>
      </c>
      <c r="B19" s="441">
        <v>43929</v>
      </c>
      <c r="C19" s="447"/>
      <c r="D19" s="398" t="s">
        <v>48</v>
      </c>
      <c r="E19" s="448" t="s">
        <v>602</v>
      </c>
      <c r="F19" s="448">
        <v>1220</v>
      </c>
      <c r="G19" s="449">
        <v>1140</v>
      </c>
      <c r="H19" s="448">
        <v>1275</v>
      </c>
      <c r="I19" s="450" t="s">
        <v>3640</v>
      </c>
      <c r="J19" s="65" t="s">
        <v>725</v>
      </c>
      <c r="K19" s="65">
        <f>H19-F19</f>
        <v>55</v>
      </c>
      <c r="L19" s="399">
        <f t="shared" ref="L19" si="12">K19/F19</f>
        <v>4.5081967213114756E-2</v>
      </c>
      <c r="M19" s="65" t="s">
        <v>601</v>
      </c>
      <c r="N19" s="439">
        <v>43929</v>
      </c>
      <c r="O19" s="450"/>
      <c r="Q19" s="64"/>
      <c r="R19" s="342" t="s">
        <v>3188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446">
        <v>11</v>
      </c>
      <c r="B20" s="441">
        <v>43929</v>
      </c>
      <c r="C20" s="447"/>
      <c r="D20" s="398" t="s">
        <v>155</v>
      </c>
      <c r="E20" s="448" t="s">
        <v>602</v>
      </c>
      <c r="F20" s="448">
        <v>1080</v>
      </c>
      <c r="G20" s="449">
        <v>1015</v>
      </c>
      <c r="H20" s="448">
        <v>1135</v>
      </c>
      <c r="I20" s="450" t="s">
        <v>3642</v>
      </c>
      <c r="J20" s="65" t="s">
        <v>725</v>
      </c>
      <c r="K20" s="65">
        <f>H20-F20</f>
        <v>55</v>
      </c>
      <c r="L20" s="399">
        <f t="shared" ref="L20:L21" si="13">K20/F20</f>
        <v>5.0925925925925923E-2</v>
      </c>
      <c r="M20" s="65" t="s">
        <v>601</v>
      </c>
      <c r="N20" s="439">
        <v>43929</v>
      </c>
      <c r="O20" s="450"/>
      <c r="Q20" s="64"/>
      <c r="R20" s="342" t="s">
        <v>604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46">
        <v>12</v>
      </c>
      <c r="B21" s="441">
        <v>43929</v>
      </c>
      <c r="C21" s="447"/>
      <c r="D21" s="398" t="s">
        <v>188</v>
      </c>
      <c r="E21" s="448" t="s">
        <v>602</v>
      </c>
      <c r="F21" s="448">
        <v>1730</v>
      </c>
      <c r="G21" s="449">
        <v>1640</v>
      </c>
      <c r="H21" s="448">
        <v>1795</v>
      </c>
      <c r="I21" s="450" t="s">
        <v>3643</v>
      </c>
      <c r="J21" s="65" t="s">
        <v>3705</v>
      </c>
      <c r="K21" s="65">
        <f t="shared" ref="K21" si="14">H21-F21</f>
        <v>65</v>
      </c>
      <c r="L21" s="399">
        <f t="shared" si="13"/>
        <v>3.7572254335260118E-2</v>
      </c>
      <c r="M21" s="65" t="s">
        <v>601</v>
      </c>
      <c r="N21" s="451">
        <v>43936</v>
      </c>
      <c r="O21" s="450"/>
      <c r="Q21" s="64"/>
      <c r="R21" s="342" t="s">
        <v>3188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65">
        <v>13</v>
      </c>
      <c r="B22" s="441">
        <v>43929</v>
      </c>
      <c r="C22" s="399"/>
      <c r="D22" s="398" t="s">
        <v>194</v>
      </c>
      <c r="E22" s="451" t="s">
        <v>602</v>
      </c>
      <c r="F22" s="450">
        <v>910</v>
      </c>
      <c r="G22" s="65">
        <v>860</v>
      </c>
      <c r="H22" s="65">
        <v>947.5</v>
      </c>
      <c r="I22" s="399" t="s">
        <v>3644</v>
      </c>
      <c r="J22" s="65" t="s">
        <v>3656</v>
      </c>
      <c r="K22" s="65">
        <f>H22-F22</f>
        <v>37.5</v>
      </c>
      <c r="L22" s="399">
        <f t="shared" ref="L22" si="15">K22/F22</f>
        <v>4.1208791208791208E-2</v>
      </c>
      <c r="M22" s="65" t="s">
        <v>601</v>
      </c>
      <c r="N22" s="451">
        <v>43930</v>
      </c>
      <c r="O22" s="450"/>
      <c r="Q22" s="64"/>
      <c r="R22" s="342" t="s">
        <v>3188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00">
        <v>14</v>
      </c>
      <c r="B23" s="433">
        <v>43929</v>
      </c>
      <c r="C23" s="412"/>
      <c r="D23" s="380" t="s">
        <v>248</v>
      </c>
      <c r="E23" s="436" t="s">
        <v>602</v>
      </c>
      <c r="F23" s="436" t="s">
        <v>3651</v>
      </c>
      <c r="G23" s="437">
        <v>258</v>
      </c>
      <c r="H23" s="436"/>
      <c r="I23" s="436" t="s">
        <v>3652</v>
      </c>
      <c r="J23" s="378" t="s">
        <v>603</v>
      </c>
      <c r="K23" s="378"/>
      <c r="L23" s="383"/>
      <c r="M23" s="378"/>
      <c r="N23" s="410"/>
      <c r="O23" s="378"/>
      <c r="Q23" s="64"/>
      <c r="R23" s="342" t="s">
        <v>604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446">
        <v>15</v>
      </c>
      <c r="B24" s="441">
        <v>43929</v>
      </c>
      <c r="C24" s="399"/>
      <c r="D24" s="398" t="s">
        <v>147</v>
      </c>
      <c r="E24" s="451" t="s">
        <v>602</v>
      </c>
      <c r="F24" s="450">
        <v>732.5</v>
      </c>
      <c r="G24" s="65">
        <v>689</v>
      </c>
      <c r="H24" s="65">
        <v>760</v>
      </c>
      <c r="I24" s="399" t="s">
        <v>3616</v>
      </c>
      <c r="J24" s="65" t="s">
        <v>3695</v>
      </c>
      <c r="K24" s="65">
        <f>H24-F24</f>
        <v>27.5</v>
      </c>
      <c r="L24" s="399">
        <f t="shared" ref="L24:L25" si="16">K24/F24</f>
        <v>3.7542662116040959E-2</v>
      </c>
      <c r="M24" s="65" t="s">
        <v>601</v>
      </c>
      <c r="N24" s="451">
        <v>43936</v>
      </c>
      <c r="O24" s="450"/>
      <c r="Q24" s="64"/>
      <c r="R24" s="342" t="s">
        <v>3188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46">
        <v>16</v>
      </c>
      <c r="B25" s="441">
        <v>43930</v>
      </c>
      <c r="C25" s="399"/>
      <c r="D25" s="398" t="s">
        <v>171</v>
      </c>
      <c r="E25" s="451" t="s">
        <v>602</v>
      </c>
      <c r="F25" s="450">
        <v>1200</v>
      </c>
      <c r="G25" s="65">
        <v>1130</v>
      </c>
      <c r="H25" s="65">
        <v>1250</v>
      </c>
      <c r="I25" s="399" t="s">
        <v>3694</v>
      </c>
      <c r="J25" s="65" t="s">
        <v>3703</v>
      </c>
      <c r="K25" s="65">
        <f t="shared" ref="K25" si="17">H25-F25</f>
        <v>50</v>
      </c>
      <c r="L25" s="399">
        <f t="shared" si="16"/>
        <v>4.1666666666666664E-2</v>
      </c>
      <c r="M25" s="65" t="s">
        <v>601</v>
      </c>
      <c r="N25" s="451">
        <v>43941</v>
      </c>
      <c r="O25" s="450"/>
      <c r="Q25" s="64"/>
      <c r="R25" s="342" t="s">
        <v>3188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488" customFormat="1" ht="14.25">
      <c r="A26" s="446">
        <v>17</v>
      </c>
      <c r="B26" s="441">
        <v>43934</v>
      </c>
      <c r="C26" s="447"/>
      <c r="D26" s="398" t="s">
        <v>3697</v>
      </c>
      <c r="E26" s="448" t="s">
        <v>602</v>
      </c>
      <c r="F26" s="448">
        <v>722.5</v>
      </c>
      <c r="G26" s="449">
        <v>682</v>
      </c>
      <c r="H26" s="448">
        <v>752.5</v>
      </c>
      <c r="I26" s="450" t="s">
        <v>3698</v>
      </c>
      <c r="J26" s="65" t="s">
        <v>3655</v>
      </c>
      <c r="K26" s="65">
        <f t="shared" ref="K26" si="18">H26-F26</f>
        <v>30</v>
      </c>
      <c r="L26" s="399">
        <f t="shared" ref="L26" si="19">K26/F26</f>
        <v>4.1522491349480967E-2</v>
      </c>
      <c r="M26" s="65" t="s">
        <v>601</v>
      </c>
      <c r="N26" s="451">
        <v>43936</v>
      </c>
      <c r="O26" s="450"/>
      <c r="Q26" s="489"/>
      <c r="R26" s="490" t="s">
        <v>3188</v>
      </c>
      <c r="S26" s="489"/>
      <c r="T26" s="489"/>
      <c r="U26" s="489"/>
      <c r="V26" s="489"/>
      <c r="W26" s="489"/>
      <c r="X26" s="489"/>
      <c r="Y26" s="489"/>
      <c r="Z26" s="489"/>
      <c r="AA26" s="489"/>
      <c r="AB26" s="489"/>
    </row>
    <row r="27" spans="1:28" s="5" customFormat="1" ht="14.25">
      <c r="A27" s="446">
        <v>18</v>
      </c>
      <c r="B27" s="441">
        <v>43934</v>
      </c>
      <c r="C27" s="447"/>
      <c r="D27" s="398" t="s">
        <v>109</v>
      </c>
      <c r="E27" s="448" t="s">
        <v>602</v>
      </c>
      <c r="F27" s="448">
        <v>457.5</v>
      </c>
      <c r="G27" s="449">
        <v>415</v>
      </c>
      <c r="H27" s="448">
        <v>476.5</v>
      </c>
      <c r="I27" s="450" t="s">
        <v>3699</v>
      </c>
      <c r="J27" s="65" t="s">
        <v>3706</v>
      </c>
      <c r="K27" s="65">
        <f t="shared" ref="K27:K28" si="20">H27-F27</f>
        <v>19</v>
      </c>
      <c r="L27" s="399">
        <f t="shared" ref="L27:L28" si="21">K27/F27</f>
        <v>4.1530054644808745E-2</v>
      </c>
      <c r="M27" s="65" t="s">
        <v>601</v>
      </c>
      <c r="N27" s="451">
        <v>43936</v>
      </c>
      <c r="O27" s="450"/>
      <c r="Q27" s="64"/>
      <c r="R27" s="342" t="s">
        <v>604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446">
        <v>19</v>
      </c>
      <c r="B28" s="441">
        <v>43936</v>
      </c>
      <c r="C28" s="399"/>
      <c r="D28" s="398" t="s">
        <v>369</v>
      </c>
      <c r="E28" s="451" t="s">
        <v>602</v>
      </c>
      <c r="F28" s="450">
        <v>417.5</v>
      </c>
      <c r="G28" s="65">
        <v>390</v>
      </c>
      <c r="H28" s="65">
        <v>435</v>
      </c>
      <c r="I28" s="399" t="s">
        <v>3556</v>
      </c>
      <c r="J28" s="65" t="s">
        <v>3731</v>
      </c>
      <c r="K28" s="65">
        <f t="shared" si="20"/>
        <v>17.5</v>
      </c>
      <c r="L28" s="399">
        <f t="shared" si="21"/>
        <v>4.1916167664670656E-2</v>
      </c>
      <c r="M28" s="65" t="s">
        <v>601</v>
      </c>
      <c r="N28" s="451">
        <v>43941</v>
      </c>
      <c r="O28" s="450"/>
      <c r="Q28" s="64"/>
      <c r="R28" s="342" t="s">
        <v>604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65">
        <v>20</v>
      </c>
      <c r="B29" s="441">
        <v>43936</v>
      </c>
      <c r="C29" s="447"/>
      <c r="D29" s="398" t="s">
        <v>120</v>
      </c>
      <c r="E29" s="448" t="s">
        <v>602</v>
      </c>
      <c r="F29" s="448">
        <v>332.5</v>
      </c>
      <c r="G29" s="449">
        <v>310</v>
      </c>
      <c r="H29" s="448">
        <v>350</v>
      </c>
      <c r="I29" s="450" t="s">
        <v>3720</v>
      </c>
      <c r="J29" s="65" t="s">
        <v>3731</v>
      </c>
      <c r="K29" s="65">
        <f t="shared" ref="K29" si="22">H29-F29</f>
        <v>17.5</v>
      </c>
      <c r="L29" s="399">
        <f t="shared" ref="L29" si="23">K29/F29</f>
        <v>5.2631578947368418E-2</v>
      </c>
      <c r="M29" s="65" t="s">
        <v>601</v>
      </c>
      <c r="N29" s="451">
        <v>43938</v>
      </c>
      <c r="O29" s="450"/>
      <c r="Q29" s="64"/>
      <c r="R29" s="342" t="s">
        <v>3188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400">
        <v>21</v>
      </c>
      <c r="B30" s="433">
        <v>43937</v>
      </c>
      <c r="C30" s="412"/>
      <c r="D30" s="380" t="s">
        <v>109</v>
      </c>
      <c r="E30" s="436" t="s">
        <v>602</v>
      </c>
      <c r="F30" s="436" t="s">
        <v>3728</v>
      </c>
      <c r="G30" s="437">
        <v>435</v>
      </c>
      <c r="H30" s="436"/>
      <c r="I30" s="436" t="s">
        <v>3729</v>
      </c>
      <c r="J30" s="413" t="s">
        <v>603</v>
      </c>
      <c r="K30" s="413"/>
      <c r="L30" s="383"/>
      <c r="M30" s="413"/>
      <c r="N30" s="410"/>
      <c r="O30" s="378"/>
      <c r="Q30" s="64"/>
      <c r="R30" s="342" t="s">
        <v>604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65">
        <v>22</v>
      </c>
      <c r="B31" s="441">
        <v>43937</v>
      </c>
      <c r="C31" s="447"/>
      <c r="D31" s="398" t="s">
        <v>265</v>
      </c>
      <c r="E31" s="448" t="s">
        <v>602</v>
      </c>
      <c r="F31" s="448">
        <v>346.5</v>
      </c>
      <c r="G31" s="449">
        <v>326</v>
      </c>
      <c r="H31" s="448">
        <v>369</v>
      </c>
      <c r="I31" s="450">
        <v>390</v>
      </c>
      <c r="J31" s="65" t="s">
        <v>3760</v>
      </c>
      <c r="K31" s="65">
        <f t="shared" ref="K31" si="24">H31-F31</f>
        <v>22.5</v>
      </c>
      <c r="L31" s="399">
        <f t="shared" ref="L31" si="25">K31/F31</f>
        <v>6.4935064935064929E-2</v>
      </c>
      <c r="M31" s="65" t="s">
        <v>601</v>
      </c>
      <c r="N31" s="451">
        <v>43943</v>
      </c>
      <c r="O31" s="450"/>
      <c r="Q31" s="64"/>
      <c r="R31" s="342" t="s">
        <v>3188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400">
        <v>23</v>
      </c>
      <c r="B32" s="433">
        <v>43938</v>
      </c>
      <c r="C32" s="412"/>
      <c r="D32" s="380" t="s">
        <v>144</v>
      </c>
      <c r="E32" s="436" t="s">
        <v>602</v>
      </c>
      <c r="F32" s="436" t="s">
        <v>3732</v>
      </c>
      <c r="G32" s="437">
        <v>515</v>
      </c>
      <c r="H32" s="436"/>
      <c r="I32" s="436" t="s">
        <v>3733</v>
      </c>
      <c r="J32" s="413" t="s">
        <v>603</v>
      </c>
      <c r="K32" s="413"/>
      <c r="L32" s="383"/>
      <c r="M32" s="413"/>
      <c r="N32" s="410"/>
      <c r="O32" s="378"/>
      <c r="Q32" s="64"/>
      <c r="R32" s="342" t="s">
        <v>604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38" s="5" customFormat="1" ht="14.25">
      <c r="A33" s="65">
        <v>24</v>
      </c>
      <c r="B33" s="441">
        <v>43938</v>
      </c>
      <c r="C33" s="447"/>
      <c r="D33" s="398" t="s">
        <v>86</v>
      </c>
      <c r="E33" s="448" t="s">
        <v>602</v>
      </c>
      <c r="F33" s="448">
        <v>1380</v>
      </c>
      <c r="G33" s="449">
        <v>1294</v>
      </c>
      <c r="H33" s="448">
        <v>1432.5</v>
      </c>
      <c r="I33" s="450" t="s">
        <v>3734</v>
      </c>
      <c r="J33" s="65" t="s">
        <v>3761</v>
      </c>
      <c r="K33" s="65">
        <f t="shared" ref="K33" si="26">H33-F33</f>
        <v>52.5</v>
      </c>
      <c r="L33" s="399">
        <f t="shared" ref="L33" si="27">K33/F33</f>
        <v>3.8043478260869568E-2</v>
      </c>
      <c r="M33" s="65" t="s">
        <v>601</v>
      </c>
      <c r="N33" s="451">
        <v>43943</v>
      </c>
      <c r="O33" s="450"/>
      <c r="Q33" s="64"/>
      <c r="R33" s="342" t="s">
        <v>3188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4.25">
      <c r="A34" s="452">
        <v>25</v>
      </c>
      <c r="B34" s="442">
        <v>43938</v>
      </c>
      <c r="C34" s="453"/>
      <c r="D34" s="393" t="s">
        <v>200</v>
      </c>
      <c r="E34" s="454" t="s">
        <v>602</v>
      </c>
      <c r="F34" s="454">
        <v>532.5</v>
      </c>
      <c r="G34" s="455">
        <v>500</v>
      </c>
      <c r="H34" s="454">
        <v>500</v>
      </c>
      <c r="I34" s="456" t="s">
        <v>3738</v>
      </c>
      <c r="J34" s="394" t="s">
        <v>3754</v>
      </c>
      <c r="K34" s="394">
        <f t="shared" ref="K34" si="28">H34-F34</f>
        <v>-32.5</v>
      </c>
      <c r="L34" s="395">
        <f t="shared" ref="L34" si="29">K34/F34</f>
        <v>-6.1032863849765258E-2</v>
      </c>
      <c r="M34" s="394" t="s">
        <v>665</v>
      </c>
      <c r="N34" s="445">
        <v>43942</v>
      </c>
      <c r="O34" s="456"/>
      <c r="Q34" s="64"/>
      <c r="R34" s="342" t="s">
        <v>3188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38" s="5" customFormat="1" ht="14.25">
      <c r="A35" s="400">
        <v>26</v>
      </c>
      <c r="B35" s="433">
        <v>43938</v>
      </c>
      <c r="C35" s="412"/>
      <c r="D35" s="380" t="s">
        <v>173</v>
      </c>
      <c r="E35" s="436" t="s">
        <v>602</v>
      </c>
      <c r="F35" s="436" t="s">
        <v>3739</v>
      </c>
      <c r="G35" s="437">
        <v>177</v>
      </c>
      <c r="H35" s="436"/>
      <c r="I35" s="436" t="s">
        <v>3740</v>
      </c>
      <c r="J35" s="413" t="s">
        <v>603</v>
      </c>
      <c r="K35" s="413"/>
      <c r="L35" s="383"/>
      <c r="M35" s="413"/>
      <c r="N35" s="410"/>
      <c r="O35" s="378"/>
      <c r="Q35" s="64"/>
      <c r="R35" s="342" t="s">
        <v>604</v>
      </c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38" s="5" customFormat="1" ht="14.25">
      <c r="A36" s="400">
        <v>27</v>
      </c>
      <c r="B36" s="433">
        <v>43941</v>
      </c>
      <c r="C36" s="412"/>
      <c r="D36" s="380" t="s">
        <v>198</v>
      </c>
      <c r="E36" s="436" t="s">
        <v>602</v>
      </c>
      <c r="F36" s="436" t="s">
        <v>3746</v>
      </c>
      <c r="G36" s="437">
        <v>330</v>
      </c>
      <c r="H36" s="436"/>
      <c r="I36" s="436">
        <v>390</v>
      </c>
      <c r="J36" s="413" t="s">
        <v>603</v>
      </c>
      <c r="K36" s="413"/>
      <c r="L36" s="383"/>
      <c r="M36" s="413"/>
      <c r="N36" s="410"/>
      <c r="O36" s="378"/>
      <c r="Q36" s="64"/>
      <c r="R36" s="342" t="s">
        <v>3188</v>
      </c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38" s="5" customFormat="1" ht="14.25">
      <c r="A37" s="65">
        <v>28</v>
      </c>
      <c r="B37" s="441">
        <v>43942</v>
      </c>
      <c r="C37" s="447"/>
      <c r="D37" s="398" t="s">
        <v>64</v>
      </c>
      <c r="E37" s="448" t="s">
        <v>602</v>
      </c>
      <c r="F37" s="448">
        <v>1165</v>
      </c>
      <c r="G37" s="449">
        <v>1085</v>
      </c>
      <c r="H37" s="448">
        <v>1202.5</v>
      </c>
      <c r="I37" s="450" t="s">
        <v>3752</v>
      </c>
      <c r="J37" s="65" t="s">
        <v>3753</v>
      </c>
      <c r="K37" s="65">
        <f>H37-F37</f>
        <v>37.5</v>
      </c>
      <c r="L37" s="399">
        <f t="shared" ref="L37:L38" si="30">K37/F37</f>
        <v>3.2188841201716736E-2</v>
      </c>
      <c r="M37" s="65" t="s">
        <v>601</v>
      </c>
      <c r="N37" s="439">
        <v>43942</v>
      </c>
      <c r="O37" s="450"/>
      <c r="Q37" s="64"/>
      <c r="R37" s="342" t="s">
        <v>604</v>
      </c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38" s="5" customFormat="1" ht="14.25">
      <c r="A38" s="65">
        <v>29</v>
      </c>
      <c r="B38" s="441">
        <v>43942</v>
      </c>
      <c r="C38" s="447"/>
      <c r="D38" s="398" t="s">
        <v>52</v>
      </c>
      <c r="E38" s="448" t="s">
        <v>602</v>
      </c>
      <c r="F38" s="448">
        <v>1725</v>
      </c>
      <c r="G38" s="449">
        <v>1630</v>
      </c>
      <c r="H38" s="448">
        <v>1797.5</v>
      </c>
      <c r="I38" s="450" t="s">
        <v>3757</v>
      </c>
      <c r="J38" s="65" t="s">
        <v>3762</v>
      </c>
      <c r="K38" s="65">
        <f t="shared" ref="K38" si="31">H38-F38</f>
        <v>72.5</v>
      </c>
      <c r="L38" s="399">
        <f t="shared" si="30"/>
        <v>4.2028985507246375E-2</v>
      </c>
      <c r="M38" s="65" t="s">
        <v>601</v>
      </c>
      <c r="N38" s="451">
        <v>43943</v>
      </c>
      <c r="O38" s="450"/>
      <c r="Q38" s="64"/>
      <c r="R38" s="342" t="s">
        <v>3188</v>
      </c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38" s="5" customFormat="1" ht="14.25">
      <c r="A39" s="400">
        <v>30</v>
      </c>
      <c r="B39" s="433">
        <v>43943</v>
      </c>
      <c r="C39" s="412"/>
      <c r="D39" s="380" t="s">
        <v>238</v>
      </c>
      <c r="E39" s="436" t="s">
        <v>602</v>
      </c>
      <c r="F39" s="436" t="s">
        <v>3773</v>
      </c>
      <c r="G39" s="437">
        <v>208</v>
      </c>
      <c r="H39" s="436"/>
      <c r="I39" s="436" t="s">
        <v>3774</v>
      </c>
      <c r="J39" s="413" t="s">
        <v>603</v>
      </c>
      <c r="K39" s="413"/>
      <c r="L39" s="383"/>
      <c r="M39" s="413"/>
      <c r="N39" s="410"/>
      <c r="O39" s="378"/>
      <c r="Q39" s="64"/>
      <c r="R39" s="342" t="s">
        <v>3188</v>
      </c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38" s="5" customFormat="1" ht="14.25">
      <c r="A40" s="400"/>
      <c r="B40" s="433"/>
      <c r="C40" s="412"/>
      <c r="D40" s="380"/>
      <c r="E40" s="436"/>
      <c r="F40" s="436"/>
      <c r="G40" s="437"/>
      <c r="H40" s="436"/>
      <c r="I40" s="436"/>
      <c r="J40" s="413"/>
      <c r="K40" s="413"/>
      <c r="L40" s="383"/>
      <c r="M40" s="413"/>
      <c r="N40" s="410"/>
      <c r="O40" s="378"/>
      <c r="Q40" s="64"/>
      <c r="R40" s="342"/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38" s="5" customFormat="1" ht="14.25">
      <c r="A41" s="400"/>
      <c r="B41" s="433"/>
      <c r="C41" s="412"/>
      <c r="D41" s="380"/>
      <c r="E41" s="436"/>
      <c r="F41" s="436"/>
      <c r="G41" s="437"/>
      <c r="H41" s="436"/>
      <c r="I41" s="436"/>
      <c r="J41" s="413"/>
      <c r="K41" s="413"/>
      <c r="L41" s="383"/>
      <c r="M41" s="413"/>
      <c r="N41" s="410"/>
      <c r="O41" s="378"/>
      <c r="Q41" s="64"/>
      <c r="R41" s="342"/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38" s="5" customFormat="1" ht="14.25">
      <c r="A42" s="400"/>
      <c r="B42" s="433"/>
      <c r="C42" s="412"/>
      <c r="D42" s="380"/>
      <c r="E42" s="436"/>
      <c r="F42" s="436"/>
      <c r="G42" s="437"/>
      <c r="H42" s="436"/>
      <c r="I42" s="436"/>
      <c r="J42" s="413"/>
      <c r="K42" s="413"/>
      <c r="L42" s="383"/>
      <c r="M42" s="413"/>
      <c r="N42" s="410"/>
      <c r="O42" s="378"/>
      <c r="Q42" s="64"/>
      <c r="R42" s="342"/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38" s="5" customFormat="1" ht="14.25">
      <c r="A43" s="400"/>
      <c r="B43" s="433"/>
      <c r="C43" s="434"/>
      <c r="D43" s="412"/>
      <c r="E43" s="435"/>
      <c r="F43" s="436"/>
      <c r="G43" s="437"/>
      <c r="H43" s="437"/>
      <c r="I43" s="436"/>
      <c r="J43" s="378"/>
      <c r="K43" s="378"/>
      <c r="L43" s="383"/>
      <c r="M43" s="378"/>
      <c r="N43" s="410"/>
      <c r="O43" s="390"/>
      <c r="Q43" s="64"/>
      <c r="R43" s="342"/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38" s="5" customFormat="1" ht="12" customHeight="1">
      <c r="A44" s="23" t="s">
        <v>605</v>
      </c>
      <c r="B44" s="24"/>
      <c r="C44" s="25"/>
      <c r="D44" s="26"/>
      <c r="E44" s="27"/>
      <c r="F44" s="28"/>
      <c r="G44" s="28"/>
      <c r="H44" s="28"/>
      <c r="I44" s="28"/>
      <c r="J44" s="66"/>
      <c r="K44" s="28"/>
      <c r="L44" s="28"/>
      <c r="M44" s="38"/>
      <c r="N44" s="66"/>
      <c r="O44" s="67"/>
      <c r="P44" s="8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s="5" customFormat="1" ht="12" customHeight="1">
      <c r="A45" s="29" t="s">
        <v>606</v>
      </c>
      <c r="B45" s="23"/>
      <c r="C45" s="23"/>
      <c r="D45" s="23"/>
      <c r="F45" s="30" t="s">
        <v>607</v>
      </c>
      <c r="G45" s="17"/>
      <c r="H45" s="31"/>
      <c r="I45" s="36"/>
      <c r="J45" s="68"/>
      <c r="K45" s="69"/>
      <c r="L45" s="70"/>
      <c r="M45" s="70"/>
      <c r="N45" s="16"/>
      <c r="O45" s="71"/>
      <c r="P45" s="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s="5" customFormat="1" ht="12" customHeight="1">
      <c r="A46" s="23" t="s">
        <v>608</v>
      </c>
      <c r="B46" s="23"/>
      <c r="C46" s="23"/>
      <c r="D46" s="23"/>
      <c r="E46" s="32"/>
      <c r="F46" s="30" t="s">
        <v>609</v>
      </c>
      <c r="G46" s="17"/>
      <c r="H46" s="31"/>
      <c r="I46" s="36"/>
      <c r="J46" s="68"/>
      <c r="K46" s="69"/>
      <c r="L46" s="70"/>
      <c r="M46" s="70"/>
      <c r="N46" s="16"/>
      <c r="O46" s="71"/>
      <c r="P46" s="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s="5" customFormat="1" ht="12" customHeight="1">
      <c r="A47" s="23"/>
      <c r="B47" s="23"/>
      <c r="C47" s="23"/>
      <c r="D47" s="23"/>
      <c r="E47" s="32"/>
      <c r="F47" s="17"/>
      <c r="G47" s="17"/>
      <c r="H47" s="31"/>
      <c r="I47" s="36"/>
      <c r="J47" s="72"/>
      <c r="K47" s="69"/>
      <c r="L47" s="70"/>
      <c r="M47" s="17"/>
      <c r="N47" s="73"/>
      <c r="O47" s="5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ht="15">
      <c r="A48" s="11"/>
      <c r="B48" s="33" t="s">
        <v>610</v>
      </c>
      <c r="C48" s="33"/>
      <c r="D48" s="33"/>
      <c r="E48" s="33"/>
      <c r="F48" s="34"/>
      <c r="G48" s="32"/>
      <c r="H48" s="32"/>
      <c r="I48" s="74"/>
      <c r="J48" s="75"/>
      <c r="K48" s="76"/>
      <c r="L48" s="12"/>
      <c r="M48" s="12"/>
      <c r="N48" s="11"/>
      <c r="O48" s="53"/>
      <c r="R48" s="83"/>
      <c r="S48" s="16"/>
      <c r="T48" s="16"/>
      <c r="U48" s="16"/>
      <c r="V48" s="16"/>
      <c r="W48" s="16"/>
      <c r="X48" s="16"/>
      <c r="Y48" s="16"/>
      <c r="Z48" s="16"/>
    </row>
    <row r="49" spans="1:27" s="6" customFormat="1" ht="38.25">
      <c r="A49" s="20" t="s">
        <v>16</v>
      </c>
      <c r="B49" s="21" t="s">
        <v>576</v>
      </c>
      <c r="C49" s="21"/>
      <c r="D49" s="22" t="s">
        <v>589</v>
      </c>
      <c r="E49" s="21" t="s">
        <v>590</v>
      </c>
      <c r="F49" s="21" t="s">
        <v>591</v>
      </c>
      <c r="G49" s="21" t="s">
        <v>611</v>
      </c>
      <c r="H49" s="21" t="s">
        <v>593</v>
      </c>
      <c r="I49" s="21" t="s">
        <v>594</v>
      </c>
      <c r="J49" s="77" t="s">
        <v>595</v>
      </c>
      <c r="K49" s="62" t="s">
        <v>612</v>
      </c>
      <c r="L49" s="63" t="s">
        <v>597</v>
      </c>
      <c r="M49" s="78" t="s">
        <v>613</v>
      </c>
      <c r="N49" s="21" t="s">
        <v>614</v>
      </c>
      <c r="O49" s="21" t="s">
        <v>598</v>
      </c>
      <c r="P49" s="79" t="s">
        <v>599</v>
      </c>
      <c r="Q49" s="40"/>
      <c r="R49" s="38"/>
      <c r="S49" s="38"/>
      <c r="T49" s="38"/>
    </row>
    <row r="50" spans="1:27" ht="15" customHeight="1">
      <c r="A50" s="408">
        <v>1</v>
      </c>
      <c r="B50" s="442">
        <v>43922</v>
      </c>
      <c r="C50" s="392"/>
      <c r="D50" s="393" t="s">
        <v>111</v>
      </c>
      <c r="E50" s="403" t="s">
        <v>602</v>
      </c>
      <c r="F50" s="403">
        <v>842.5</v>
      </c>
      <c r="G50" s="396">
        <v>805</v>
      </c>
      <c r="H50" s="396">
        <v>832.5</v>
      </c>
      <c r="I50" s="403" t="s">
        <v>3558</v>
      </c>
      <c r="J50" s="394" t="s">
        <v>3474</v>
      </c>
      <c r="K50" s="394">
        <f t="shared" ref="K50" si="32">H50-F50</f>
        <v>-10</v>
      </c>
      <c r="L50" s="395">
        <f t="shared" ref="L50" si="33">K50/F50</f>
        <v>-1.1869436201780416E-2</v>
      </c>
      <c r="M50" s="396"/>
      <c r="N50" s="394"/>
      <c r="O50" s="394" t="s">
        <v>665</v>
      </c>
      <c r="P50" s="438">
        <v>43922</v>
      </c>
      <c r="Q50" s="8"/>
      <c r="R50" s="345" t="s">
        <v>3188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27" ht="15" customHeight="1">
      <c r="A51" s="408">
        <v>2</v>
      </c>
      <c r="B51" s="442">
        <v>43922</v>
      </c>
      <c r="C51" s="392"/>
      <c r="D51" s="393" t="s">
        <v>119</v>
      </c>
      <c r="E51" s="403" t="s">
        <v>602</v>
      </c>
      <c r="F51" s="403">
        <v>317.5</v>
      </c>
      <c r="G51" s="396">
        <v>308</v>
      </c>
      <c r="H51" s="396">
        <v>312</v>
      </c>
      <c r="I51" s="403" t="s">
        <v>3432</v>
      </c>
      <c r="J51" s="394" t="s">
        <v>3562</v>
      </c>
      <c r="K51" s="394">
        <f t="shared" ref="K51" si="34">H51-F51</f>
        <v>-5.5</v>
      </c>
      <c r="L51" s="395">
        <f t="shared" ref="L51" si="35">K51/F51</f>
        <v>-1.7322834645669291E-2</v>
      </c>
      <c r="M51" s="396"/>
      <c r="N51" s="394"/>
      <c r="O51" s="394" t="s">
        <v>665</v>
      </c>
      <c r="P51" s="438">
        <v>43922</v>
      </c>
      <c r="Q51" s="8"/>
      <c r="R51" s="345" t="s">
        <v>604</v>
      </c>
      <c r="S51" s="16"/>
      <c r="T51" s="16"/>
      <c r="U51" s="16"/>
      <c r="V51" s="16"/>
      <c r="W51" s="16"/>
      <c r="X51" s="16"/>
      <c r="Y51" s="16"/>
      <c r="Z51" s="16"/>
      <c r="AA51" s="16"/>
    </row>
    <row r="52" spans="1:27" ht="15" customHeight="1">
      <c r="A52" s="407">
        <v>3</v>
      </c>
      <c r="B52" s="441">
        <v>43922</v>
      </c>
      <c r="C52" s="397"/>
      <c r="D52" s="398" t="s">
        <v>187</v>
      </c>
      <c r="E52" s="404" t="s">
        <v>602</v>
      </c>
      <c r="F52" s="404">
        <v>259</v>
      </c>
      <c r="G52" s="391">
        <v>249</v>
      </c>
      <c r="H52" s="391">
        <v>262.5</v>
      </c>
      <c r="I52" s="404" t="s">
        <v>3560</v>
      </c>
      <c r="J52" s="65" t="s">
        <v>3561</v>
      </c>
      <c r="K52" s="65">
        <f t="shared" ref="K52" si="36">H52-F52</f>
        <v>3.5</v>
      </c>
      <c r="L52" s="399">
        <f t="shared" ref="L52" si="37">K52/F52</f>
        <v>1.3513513513513514E-2</v>
      </c>
      <c r="M52" s="391"/>
      <c r="N52" s="65"/>
      <c r="O52" s="65" t="s">
        <v>601</v>
      </c>
      <c r="P52" s="439">
        <v>43922</v>
      </c>
      <c r="Q52" s="8"/>
      <c r="R52" s="345" t="s">
        <v>604</v>
      </c>
      <c r="S52" s="16"/>
      <c r="T52" s="16"/>
      <c r="U52" s="16"/>
      <c r="V52" s="16"/>
      <c r="W52" s="16"/>
      <c r="X52" s="16"/>
      <c r="Y52" s="16"/>
      <c r="Z52" s="16"/>
      <c r="AA52" s="16"/>
    </row>
    <row r="53" spans="1:27" ht="15" customHeight="1">
      <c r="A53" s="446">
        <v>4</v>
      </c>
      <c r="B53" s="441">
        <v>43924</v>
      </c>
      <c r="C53" s="447"/>
      <c r="D53" s="398" t="s">
        <v>187</v>
      </c>
      <c r="E53" s="448" t="s">
        <v>602</v>
      </c>
      <c r="F53" s="448">
        <v>257</v>
      </c>
      <c r="G53" s="449">
        <v>248</v>
      </c>
      <c r="H53" s="448">
        <v>265.5</v>
      </c>
      <c r="I53" s="450" t="s">
        <v>3560</v>
      </c>
      <c r="J53" s="65" t="s">
        <v>3612</v>
      </c>
      <c r="K53" s="65">
        <f t="shared" ref="K53" si="38">H53-F53</f>
        <v>8.5</v>
      </c>
      <c r="L53" s="399">
        <f t="shared" ref="L53" si="39">K53/F53</f>
        <v>3.3073929961089495E-2</v>
      </c>
      <c r="M53" s="391"/>
      <c r="N53" s="65"/>
      <c r="O53" s="65" t="s">
        <v>601</v>
      </c>
      <c r="P53" s="439">
        <v>43928</v>
      </c>
      <c r="Q53" s="8"/>
      <c r="R53" s="345" t="s">
        <v>604</v>
      </c>
      <c r="S53" s="16"/>
      <c r="T53" s="16"/>
      <c r="U53" s="16"/>
      <c r="V53" s="16"/>
      <c r="W53" s="16"/>
      <c r="X53" s="16"/>
      <c r="Y53" s="16"/>
      <c r="Z53" s="16"/>
      <c r="AA53" s="16"/>
    </row>
    <row r="54" spans="1:27" ht="15" customHeight="1">
      <c r="A54" s="407">
        <v>5</v>
      </c>
      <c r="B54" s="441">
        <v>43924</v>
      </c>
      <c r="C54" s="397"/>
      <c r="D54" s="398" t="s">
        <v>99</v>
      </c>
      <c r="E54" s="404" t="s">
        <v>602</v>
      </c>
      <c r="F54" s="404">
        <v>129.5</v>
      </c>
      <c r="G54" s="391">
        <v>125</v>
      </c>
      <c r="H54" s="391">
        <v>132.25</v>
      </c>
      <c r="I54" s="404">
        <v>140</v>
      </c>
      <c r="J54" s="65" t="s">
        <v>3590</v>
      </c>
      <c r="K54" s="65">
        <f>H54-F54</f>
        <v>2.75</v>
      </c>
      <c r="L54" s="399">
        <f t="shared" ref="L54" si="40">K54/F54</f>
        <v>2.1235521235521235E-2</v>
      </c>
      <c r="M54" s="391"/>
      <c r="N54" s="65"/>
      <c r="O54" s="65" t="s">
        <v>601</v>
      </c>
      <c r="P54" s="439">
        <v>43924</v>
      </c>
      <c r="Q54" s="8"/>
      <c r="R54" s="345" t="s">
        <v>3188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27" ht="15" customHeight="1">
      <c r="A55" s="457">
        <v>6</v>
      </c>
      <c r="B55" s="458">
        <v>43924</v>
      </c>
      <c r="C55" s="459"/>
      <c r="D55" s="460" t="s">
        <v>47</v>
      </c>
      <c r="E55" s="461" t="s">
        <v>3591</v>
      </c>
      <c r="F55" s="461">
        <v>154.5</v>
      </c>
      <c r="G55" s="462">
        <v>158.5</v>
      </c>
      <c r="H55" s="462">
        <v>154.5</v>
      </c>
      <c r="I55" s="461" t="s">
        <v>3592</v>
      </c>
      <c r="J55" s="463" t="s">
        <v>710</v>
      </c>
      <c r="K55" s="463">
        <f>H55-F55</f>
        <v>0</v>
      </c>
      <c r="L55" s="464">
        <f t="shared" ref="L55" si="41">K55/F55</f>
        <v>0</v>
      </c>
      <c r="M55" s="462"/>
      <c r="N55" s="463"/>
      <c r="O55" s="463" t="s">
        <v>710</v>
      </c>
      <c r="P55" s="465">
        <v>43928</v>
      </c>
      <c r="Q55" s="8"/>
      <c r="R55" s="345" t="s">
        <v>604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27" ht="15" customHeight="1">
      <c r="A56" s="407">
        <v>7</v>
      </c>
      <c r="B56" s="441">
        <v>43928</v>
      </c>
      <c r="C56" s="397"/>
      <c r="D56" s="398" t="s">
        <v>110</v>
      </c>
      <c r="E56" s="404" t="s">
        <v>602</v>
      </c>
      <c r="F56" s="404">
        <v>1525</v>
      </c>
      <c r="G56" s="391">
        <v>1470</v>
      </c>
      <c r="H56" s="391">
        <v>1550</v>
      </c>
      <c r="I56" s="404" t="s">
        <v>3618</v>
      </c>
      <c r="J56" s="65" t="s">
        <v>745</v>
      </c>
      <c r="K56" s="65">
        <f t="shared" ref="K56:K57" si="42">H56-F56</f>
        <v>25</v>
      </c>
      <c r="L56" s="399">
        <f t="shared" ref="L56:L57" si="43">K56/F56</f>
        <v>1.6393442622950821E-2</v>
      </c>
      <c r="M56" s="391"/>
      <c r="N56" s="65"/>
      <c r="O56" s="65" t="s">
        <v>601</v>
      </c>
      <c r="P56" s="439">
        <v>43928</v>
      </c>
      <c r="Q56" s="8"/>
      <c r="R56" s="345" t="s">
        <v>604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27" ht="15" customHeight="1">
      <c r="A57" s="407">
        <v>8</v>
      </c>
      <c r="B57" s="441">
        <v>43928</v>
      </c>
      <c r="C57" s="397"/>
      <c r="D57" s="398" t="s">
        <v>461</v>
      </c>
      <c r="E57" s="404" t="s">
        <v>602</v>
      </c>
      <c r="F57" s="404">
        <v>105</v>
      </c>
      <c r="G57" s="391">
        <v>102</v>
      </c>
      <c r="H57" s="391">
        <v>107</v>
      </c>
      <c r="I57" s="404">
        <v>114</v>
      </c>
      <c r="J57" s="65" t="s">
        <v>3647</v>
      </c>
      <c r="K57" s="65">
        <f t="shared" si="42"/>
        <v>2</v>
      </c>
      <c r="L57" s="399">
        <f t="shared" si="43"/>
        <v>1.9047619047619049E-2</v>
      </c>
      <c r="M57" s="391"/>
      <c r="N57" s="65"/>
      <c r="O57" s="65" t="s">
        <v>601</v>
      </c>
      <c r="P57" s="451">
        <v>43929</v>
      </c>
      <c r="Q57" s="8"/>
      <c r="R57" s="345" t="s">
        <v>3188</v>
      </c>
      <c r="S57" s="16"/>
      <c r="T57" s="16"/>
      <c r="U57" s="16"/>
      <c r="V57" s="16"/>
      <c r="W57" s="16"/>
      <c r="X57" s="16"/>
      <c r="Y57" s="16"/>
      <c r="Z57" s="16"/>
      <c r="AA57" s="16"/>
    </row>
    <row r="58" spans="1:27" ht="15" customHeight="1">
      <c r="A58" s="407">
        <v>9</v>
      </c>
      <c r="B58" s="441">
        <v>43929</v>
      </c>
      <c r="C58" s="397"/>
      <c r="D58" s="398" t="s">
        <v>171</v>
      </c>
      <c r="E58" s="404" t="s">
        <v>602</v>
      </c>
      <c r="F58" s="404">
        <v>1177.5</v>
      </c>
      <c r="G58" s="391">
        <v>1140</v>
      </c>
      <c r="H58" s="391">
        <v>1225</v>
      </c>
      <c r="I58" s="404" t="s">
        <v>3638</v>
      </c>
      <c r="J58" s="65" t="s">
        <v>732</v>
      </c>
      <c r="K58" s="65">
        <f t="shared" ref="K58" si="44">H58-F58</f>
        <v>47.5</v>
      </c>
      <c r="L58" s="399">
        <f t="shared" ref="L58" si="45">K58/F58</f>
        <v>4.0339702760084924E-2</v>
      </c>
      <c r="M58" s="391"/>
      <c r="N58" s="65"/>
      <c r="O58" s="65" t="s">
        <v>601</v>
      </c>
      <c r="P58" s="439">
        <v>43929</v>
      </c>
      <c r="Q58" s="8"/>
      <c r="R58" s="345" t="s">
        <v>604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27" ht="15" customHeight="1">
      <c r="A59" s="407">
        <v>10</v>
      </c>
      <c r="B59" s="441">
        <v>43929</v>
      </c>
      <c r="C59" s="397"/>
      <c r="D59" s="398" t="s">
        <v>154</v>
      </c>
      <c r="E59" s="404" t="s">
        <v>602</v>
      </c>
      <c r="F59" s="404">
        <v>16600</v>
      </c>
      <c r="G59" s="391">
        <v>16000</v>
      </c>
      <c r="H59" s="391">
        <v>17000</v>
      </c>
      <c r="I59" s="404" t="s">
        <v>3639</v>
      </c>
      <c r="J59" s="65" t="s">
        <v>3641</v>
      </c>
      <c r="K59" s="65">
        <f t="shared" ref="K59" si="46">H59-F59</f>
        <v>400</v>
      </c>
      <c r="L59" s="399">
        <f t="shared" ref="L59:L62" si="47">K59/F59</f>
        <v>2.4096385542168676E-2</v>
      </c>
      <c r="M59" s="391"/>
      <c r="N59" s="65"/>
      <c r="O59" s="65" t="s">
        <v>601</v>
      </c>
      <c r="P59" s="439">
        <v>43929</v>
      </c>
      <c r="Q59" s="8"/>
      <c r="R59" s="345" t="s">
        <v>604</v>
      </c>
      <c r="S59" s="16"/>
      <c r="T59" s="16"/>
      <c r="U59" s="16"/>
      <c r="V59" s="16"/>
      <c r="W59" s="16"/>
      <c r="X59" s="16"/>
      <c r="Y59" s="16"/>
      <c r="Z59" s="16"/>
      <c r="AA59" s="16"/>
    </row>
    <row r="60" spans="1:27" ht="15" customHeight="1">
      <c r="A60" s="407">
        <v>11</v>
      </c>
      <c r="B60" s="441">
        <v>43929</v>
      </c>
      <c r="C60" s="397"/>
      <c r="D60" s="398" t="s">
        <v>3648</v>
      </c>
      <c r="E60" s="404" t="s">
        <v>3591</v>
      </c>
      <c r="F60" s="404">
        <v>196</v>
      </c>
      <c r="G60" s="391">
        <v>205</v>
      </c>
      <c r="H60" s="391">
        <v>189</v>
      </c>
      <c r="I60" s="404" t="s">
        <v>3649</v>
      </c>
      <c r="J60" s="65" t="s">
        <v>3650</v>
      </c>
      <c r="K60" s="65">
        <f>F60-H60</f>
        <v>7</v>
      </c>
      <c r="L60" s="399">
        <f t="shared" si="47"/>
        <v>3.5714285714285712E-2</v>
      </c>
      <c r="M60" s="391"/>
      <c r="N60" s="65"/>
      <c r="O60" s="65" t="s">
        <v>601</v>
      </c>
      <c r="P60" s="439">
        <v>43929</v>
      </c>
      <c r="Q60" s="8"/>
      <c r="R60" s="345" t="s">
        <v>604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27" ht="15" customHeight="1">
      <c r="A61" s="407">
        <v>12</v>
      </c>
      <c r="B61" s="441">
        <v>43929</v>
      </c>
      <c r="C61" s="397"/>
      <c r="D61" s="398" t="s">
        <v>76</v>
      </c>
      <c r="E61" s="404" t="s">
        <v>602</v>
      </c>
      <c r="F61" s="404">
        <v>2775</v>
      </c>
      <c r="G61" s="391">
        <v>2670</v>
      </c>
      <c r="H61" s="391">
        <v>2845</v>
      </c>
      <c r="I61" s="404" t="s">
        <v>3653</v>
      </c>
      <c r="J61" s="65" t="s">
        <v>776</v>
      </c>
      <c r="K61" s="65">
        <f t="shared" ref="K61:K62" si="48">H61-F61</f>
        <v>70</v>
      </c>
      <c r="L61" s="399">
        <f t="shared" si="47"/>
        <v>2.5225225225225224E-2</v>
      </c>
      <c r="M61" s="391"/>
      <c r="N61" s="65"/>
      <c r="O61" s="65" t="s">
        <v>601</v>
      </c>
      <c r="P61" s="451">
        <v>43930</v>
      </c>
      <c r="Q61" s="8"/>
      <c r="R61" s="345" t="s">
        <v>604</v>
      </c>
      <c r="S61" s="16"/>
      <c r="T61" s="16"/>
      <c r="U61" s="16"/>
      <c r="V61" s="16"/>
      <c r="W61" s="16"/>
      <c r="X61" s="16"/>
      <c r="Y61" s="16"/>
      <c r="Z61" s="16"/>
      <c r="AA61" s="16"/>
    </row>
    <row r="62" spans="1:27" ht="15" customHeight="1">
      <c r="A62" s="407">
        <v>13</v>
      </c>
      <c r="B62" s="441">
        <v>43930</v>
      </c>
      <c r="C62" s="397"/>
      <c r="D62" s="398" t="s">
        <v>120</v>
      </c>
      <c r="E62" s="404" t="s">
        <v>602</v>
      </c>
      <c r="F62" s="404">
        <v>336.5</v>
      </c>
      <c r="G62" s="391">
        <v>322</v>
      </c>
      <c r="H62" s="391">
        <v>343</v>
      </c>
      <c r="I62" s="404" t="s">
        <v>3691</v>
      </c>
      <c r="J62" s="65" t="s">
        <v>3611</v>
      </c>
      <c r="K62" s="65">
        <f t="shared" si="48"/>
        <v>6.5</v>
      </c>
      <c r="L62" s="399">
        <f t="shared" si="47"/>
        <v>1.9316493313521546E-2</v>
      </c>
      <c r="M62" s="391"/>
      <c r="N62" s="65"/>
      <c r="O62" s="65" t="s">
        <v>601</v>
      </c>
      <c r="P62" s="439">
        <v>43930</v>
      </c>
      <c r="Q62" s="8"/>
      <c r="R62" s="345" t="s">
        <v>3188</v>
      </c>
      <c r="S62" s="16"/>
      <c r="T62" s="16"/>
      <c r="U62" s="16"/>
      <c r="V62" s="16"/>
      <c r="W62" s="16"/>
      <c r="X62" s="16"/>
      <c r="Y62" s="16"/>
      <c r="Z62" s="16"/>
      <c r="AA62" s="16"/>
    </row>
    <row r="63" spans="1:27" ht="15" customHeight="1">
      <c r="A63" s="407">
        <v>14</v>
      </c>
      <c r="B63" s="441">
        <v>43930</v>
      </c>
      <c r="C63" s="397"/>
      <c r="D63" s="398" t="s">
        <v>76</v>
      </c>
      <c r="E63" s="404" t="s">
        <v>602</v>
      </c>
      <c r="F63" s="404">
        <v>2740</v>
      </c>
      <c r="G63" s="391">
        <v>2650</v>
      </c>
      <c r="H63" s="391">
        <v>2795</v>
      </c>
      <c r="I63" s="404" t="s">
        <v>3690</v>
      </c>
      <c r="J63" s="65" t="s">
        <v>725</v>
      </c>
      <c r="K63" s="65">
        <f t="shared" ref="K63:K64" si="49">H63-F63</f>
        <v>55</v>
      </c>
      <c r="L63" s="399">
        <f t="shared" ref="L63:L64" si="50">K63/F63</f>
        <v>2.0072992700729927E-2</v>
      </c>
      <c r="M63" s="391"/>
      <c r="N63" s="65"/>
      <c r="O63" s="65" t="s">
        <v>601</v>
      </c>
      <c r="P63" s="439">
        <v>43930</v>
      </c>
      <c r="Q63" s="8"/>
      <c r="R63" s="345" t="s">
        <v>604</v>
      </c>
      <c r="S63" s="16"/>
      <c r="T63" s="16"/>
      <c r="U63" s="16"/>
      <c r="V63" s="16"/>
      <c r="W63" s="16"/>
      <c r="X63" s="16"/>
      <c r="Y63" s="16"/>
      <c r="Z63" s="16"/>
      <c r="AA63" s="16"/>
    </row>
    <row r="64" spans="1:27" ht="15" customHeight="1">
      <c r="A64" s="407">
        <v>15</v>
      </c>
      <c r="B64" s="441">
        <v>43930</v>
      </c>
      <c r="C64" s="397"/>
      <c r="D64" s="398" t="s">
        <v>89</v>
      </c>
      <c r="E64" s="404" t="s">
        <v>602</v>
      </c>
      <c r="F64" s="404">
        <v>487.5</v>
      </c>
      <c r="G64" s="391">
        <v>475</v>
      </c>
      <c r="H64" s="391">
        <v>499</v>
      </c>
      <c r="I64" s="404">
        <v>520</v>
      </c>
      <c r="J64" s="65" t="s">
        <v>3708</v>
      </c>
      <c r="K64" s="65">
        <f t="shared" si="49"/>
        <v>11.5</v>
      </c>
      <c r="L64" s="399">
        <f t="shared" si="50"/>
        <v>2.3589743589743591E-2</v>
      </c>
      <c r="M64" s="391"/>
      <c r="N64" s="65"/>
      <c r="O64" s="65" t="s">
        <v>601</v>
      </c>
      <c r="P64" s="451">
        <v>43936</v>
      </c>
      <c r="Q64" s="8"/>
      <c r="R64" s="345" t="s">
        <v>604</v>
      </c>
      <c r="S64" s="16"/>
      <c r="T64" s="16"/>
      <c r="U64" s="16"/>
      <c r="V64" s="16"/>
      <c r="W64" s="16"/>
      <c r="X64" s="16"/>
      <c r="Y64" s="16"/>
      <c r="Z64" s="16"/>
      <c r="AA64" s="16"/>
    </row>
    <row r="65" spans="1:27" ht="15" customHeight="1">
      <c r="A65" s="407">
        <v>16</v>
      </c>
      <c r="B65" s="441">
        <v>43934</v>
      </c>
      <c r="C65" s="397"/>
      <c r="D65" s="398" t="s">
        <v>76</v>
      </c>
      <c r="E65" s="404" t="s">
        <v>602</v>
      </c>
      <c r="F65" s="404">
        <v>2730</v>
      </c>
      <c r="G65" s="391">
        <v>2630</v>
      </c>
      <c r="H65" s="391">
        <v>2780</v>
      </c>
      <c r="I65" s="404" t="s">
        <v>3700</v>
      </c>
      <c r="J65" s="65" t="s">
        <v>3703</v>
      </c>
      <c r="K65" s="65">
        <f t="shared" ref="K65:K66" si="51">H65-F65</f>
        <v>50</v>
      </c>
      <c r="L65" s="399">
        <f t="shared" ref="L65:L67" si="52">K65/F65</f>
        <v>1.8315018315018316E-2</v>
      </c>
      <c r="M65" s="391"/>
      <c r="N65" s="65"/>
      <c r="O65" s="65" t="s">
        <v>601</v>
      </c>
      <c r="P65" s="439">
        <v>43934</v>
      </c>
      <c r="Q65" s="8"/>
      <c r="R65" s="345" t="s">
        <v>604</v>
      </c>
      <c r="S65" s="16"/>
      <c r="T65" s="16"/>
      <c r="U65" s="16"/>
      <c r="V65" s="16"/>
      <c r="W65" s="16"/>
      <c r="X65" s="16"/>
      <c r="Y65" s="16"/>
      <c r="Z65" s="16"/>
      <c r="AA65" s="16"/>
    </row>
    <row r="66" spans="1:27" ht="15" customHeight="1">
      <c r="A66" s="407">
        <v>17</v>
      </c>
      <c r="B66" s="441">
        <v>43934</v>
      </c>
      <c r="C66" s="397"/>
      <c r="D66" s="398" t="s">
        <v>76</v>
      </c>
      <c r="E66" s="404" t="s">
        <v>602</v>
      </c>
      <c r="F66" s="404">
        <v>2727.5</v>
      </c>
      <c r="G66" s="391">
        <v>2630</v>
      </c>
      <c r="H66" s="391">
        <v>2790</v>
      </c>
      <c r="I66" s="404" t="s">
        <v>3700</v>
      </c>
      <c r="J66" s="65" t="s">
        <v>3707</v>
      </c>
      <c r="K66" s="65">
        <f t="shared" si="51"/>
        <v>62.5</v>
      </c>
      <c r="L66" s="399">
        <f t="shared" si="52"/>
        <v>2.2914757103574702E-2</v>
      </c>
      <c r="M66" s="391"/>
      <c r="N66" s="65"/>
      <c r="O66" s="65" t="s">
        <v>601</v>
      </c>
      <c r="P66" s="451">
        <v>43936</v>
      </c>
      <c r="Q66" s="8"/>
      <c r="R66" s="345" t="s">
        <v>604</v>
      </c>
      <c r="S66" s="16"/>
      <c r="T66" s="16"/>
      <c r="U66" s="16"/>
      <c r="V66" s="16"/>
      <c r="W66" s="16"/>
      <c r="X66" s="16"/>
      <c r="Y66" s="16"/>
      <c r="Z66" s="16"/>
      <c r="AA66" s="16"/>
    </row>
    <row r="67" spans="1:27" ht="15" customHeight="1">
      <c r="A67" s="408">
        <v>18</v>
      </c>
      <c r="B67" s="442">
        <v>43934</v>
      </c>
      <c r="C67" s="392"/>
      <c r="D67" s="393" t="s">
        <v>47</v>
      </c>
      <c r="E67" s="403" t="s">
        <v>3591</v>
      </c>
      <c r="F67" s="403">
        <v>166</v>
      </c>
      <c r="G67" s="396">
        <v>173</v>
      </c>
      <c r="H67" s="396">
        <v>172</v>
      </c>
      <c r="I67" s="403" t="s">
        <v>3701</v>
      </c>
      <c r="J67" s="394" t="s">
        <v>3709</v>
      </c>
      <c r="K67" s="394">
        <f>F67-H67</f>
        <v>-6</v>
      </c>
      <c r="L67" s="395">
        <f t="shared" si="52"/>
        <v>-3.614457831325301E-2</v>
      </c>
      <c r="M67" s="396"/>
      <c r="N67" s="394"/>
      <c r="O67" s="394" t="s">
        <v>665</v>
      </c>
      <c r="P67" s="445">
        <v>43936</v>
      </c>
      <c r="Q67" s="8"/>
      <c r="R67" s="345" t="s">
        <v>604</v>
      </c>
      <c r="S67" s="16"/>
      <c r="T67" s="16"/>
      <c r="U67" s="16"/>
      <c r="V67" s="16"/>
      <c r="W67" s="16"/>
      <c r="X67" s="16"/>
      <c r="Y67" s="16"/>
      <c r="Z67" s="16"/>
      <c r="AA67" s="16"/>
    </row>
    <row r="68" spans="1:27" ht="15" customHeight="1">
      <c r="A68" s="407">
        <v>19</v>
      </c>
      <c r="B68" s="441">
        <v>43934</v>
      </c>
      <c r="C68" s="397"/>
      <c r="D68" s="398" t="s">
        <v>150</v>
      </c>
      <c r="E68" s="404" t="s">
        <v>602</v>
      </c>
      <c r="F68" s="404">
        <v>742</v>
      </c>
      <c r="G68" s="391">
        <v>710</v>
      </c>
      <c r="H68" s="391">
        <v>750</v>
      </c>
      <c r="I68" s="404">
        <v>800</v>
      </c>
      <c r="J68" s="65" t="s">
        <v>3702</v>
      </c>
      <c r="K68" s="65">
        <f t="shared" ref="K68" si="53">H68-F68</f>
        <v>8</v>
      </c>
      <c r="L68" s="399">
        <f t="shared" ref="L68:L69" si="54">K68/F68</f>
        <v>1.078167115902965E-2</v>
      </c>
      <c r="M68" s="391"/>
      <c r="N68" s="65"/>
      <c r="O68" s="65" t="s">
        <v>601</v>
      </c>
      <c r="P68" s="439">
        <v>43934</v>
      </c>
      <c r="Q68" s="8"/>
      <c r="R68" s="345" t="s">
        <v>3188</v>
      </c>
      <c r="S68" s="16"/>
      <c r="T68" s="16"/>
      <c r="U68" s="16"/>
      <c r="V68" s="16"/>
      <c r="W68" s="16"/>
      <c r="X68" s="16"/>
      <c r="Y68" s="16"/>
      <c r="Z68" s="16"/>
      <c r="AA68" s="16"/>
    </row>
    <row r="69" spans="1:27" ht="15" customHeight="1">
      <c r="A69" s="408">
        <v>20</v>
      </c>
      <c r="B69" s="442">
        <v>43936</v>
      </c>
      <c r="C69" s="392"/>
      <c r="D69" s="393" t="s">
        <v>117</v>
      </c>
      <c r="E69" s="403" t="s">
        <v>3591</v>
      </c>
      <c r="F69" s="403">
        <v>2405</v>
      </c>
      <c r="G69" s="396">
        <v>2465</v>
      </c>
      <c r="H69" s="396">
        <v>2465</v>
      </c>
      <c r="I69" s="403" t="s">
        <v>3710</v>
      </c>
      <c r="J69" s="394" t="s">
        <v>3711</v>
      </c>
      <c r="K69" s="394">
        <f>F69-H69</f>
        <v>-60</v>
      </c>
      <c r="L69" s="395">
        <f t="shared" si="54"/>
        <v>-2.4948024948024949E-2</v>
      </c>
      <c r="M69" s="396"/>
      <c r="N69" s="394"/>
      <c r="O69" s="394" t="s">
        <v>665</v>
      </c>
      <c r="P69" s="438">
        <v>43936</v>
      </c>
      <c r="Q69" s="8"/>
      <c r="R69" s="345" t="s">
        <v>604</v>
      </c>
      <c r="S69" s="16"/>
      <c r="T69" s="16"/>
      <c r="U69" s="16"/>
      <c r="V69" s="16"/>
      <c r="W69" s="16"/>
      <c r="X69" s="16"/>
      <c r="Y69" s="16"/>
      <c r="Z69" s="16"/>
      <c r="AA69" s="16"/>
    </row>
    <row r="70" spans="1:27" ht="15" customHeight="1">
      <c r="A70" s="408">
        <v>21</v>
      </c>
      <c r="B70" s="442">
        <v>43936</v>
      </c>
      <c r="C70" s="392"/>
      <c r="D70" s="393" t="s">
        <v>173</v>
      </c>
      <c r="E70" s="403" t="s">
        <v>602</v>
      </c>
      <c r="F70" s="403">
        <v>189.5</v>
      </c>
      <c r="G70" s="396">
        <v>183</v>
      </c>
      <c r="H70" s="396">
        <v>183</v>
      </c>
      <c r="I70" s="403" t="s">
        <v>3712</v>
      </c>
      <c r="J70" s="394" t="s">
        <v>3714</v>
      </c>
      <c r="K70" s="394">
        <f t="shared" ref="K70" si="55">H70-F70</f>
        <v>-6.5</v>
      </c>
      <c r="L70" s="395">
        <f t="shared" ref="L70:L71" si="56">K70/F70</f>
        <v>-3.430079155672823E-2</v>
      </c>
      <c r="M70" s="396"/>
      <c r="N70" s="394"/>
      <c r="O70" s="394" t="s">
        <v>665</v>
      </c>
      <c r="P70" s="438">
        <v>43936</v>
      </c>
      <c r="Q70" s="8"/>
      <c r="R70" s="345" t="s">
        <v>3188</v>
      </c>
      <c r="S70" s="16"/>
      <c r="T70" s="16"/>
      <c r="U70" s="16"/>
      <c r="V70" s="16"/>
      <c r="W70" s="16"/>
      <c r="X70" s="16"/>
      <c r="Y70" s="16"/>
      <c r="Z70" s="16"/>
      <c r="AA70" s="16"/>
    </row>
    <row r="71" spans="1:27" ht="15" customHeight="1">
      <c r="A71" s="407">
        <v>22</v>
      </c>
      <c r="B71" s="441">
        <v>43936</v>
      </c>
      <c r="C71" s="397"/>
      <c r="D71" s="398" t="s">
        <v>57</v>
      </c>
      <c r="E71" s="404" t="s">
        <v>3591</v>
      </c>
      <c r="F71" s="404">
        <v>2470</v>
      </c>
      <c r="G71" s="391">
        <v>2555</v>
      </c>
      <c r="H71" s="391">
        <v>2420</v>
      </c>
      <c r="I71" s="404" t="s">
        <v>3713</v>
      </c>
      <c r="J71" s="65" t="s">
        <v>3716</v>
      </c>
      <c r="K71" s="65">
        <f>F71-H71</f>
        <v>50</v>
      </c>
      <c r="L71" s="399">
        <f t="shared" si="56"/>
        <v>2.0242914979757085E-2</v>
      </c>
      <c r="M71" s="391"/>
      <c r="N71" s="65"/>
      <c r="O71" s="65" t="s">
        <v>601</v>
      </c>
      <c r="P71" s="439">
        <v>43936</v>
      </c>
      <c r="Q71" s="8"/>
      <c r="R71" s="345" t="s">
        <v>604</v>
      </c>
      <c r="S71" s="16"/>
      <c r="T71" s="16"/>
      <c r="U71" s="16"/>
      <c r="V71" s="16"/>
      <c r="W71" s="16"/>
      <c r="X71" s="16"/>
      <c r="Y71" s="16"/>
      <c r="Z71" s="16"/>
      <c r="AA71" s="16"/>
    </row>
    <row r="72" spans="1:27" ht="15" customHeight="1">
      <c r="A72" s="408">
        <v>23</v>
      </c>
      <c r="B72" s="442">
        <v>43936</v>
      </c>
      <c r="C72" s="392"/>
      <c r="D72" s="393" t="s">
        <v>3715</v>
      </c>
      <c r="E72" s="403" t="s">
        <v>602</v>
      </c>
      <c r="F72" s="403">
        <v>897</v>
      </c>
      <c r="G72" s="396">
        <v>875</v>
      </c>
      <c r="H72" s="396">
        <v>870</v>
      </c>
      <c r="I72" s="403" t="s">
        <v>3721</v>
      </c>
      <c r="J72" s="394" t="s">
        <v>3717</v>
      </c>
      <c r="K72" s="394">
        <f t="shared" ref="K72:K73" si="57">H72-F72</f>
        <v>-27</v>
      </c>
      <c r="L72" s="395">
        <f t="shared" ref="L72:L74" si="58">K72/F72</f>
        <v>-3.0100334448160536E-2</v>
      </c>
      <c r="M72" s="396"/>
      <c r="N72" s="394"/>
      <c r="O72" s="394" t="s">
        <v>665</v>
      </c>
      <c r="P72" s="438">
        <v>43936</v>
      </c>
      <c r="Q72" s="8"/>
      <c r="R72" s="345" t="s">
        <v>604</v>
      </c>
      <c r="S72" s="16"/>
      <c r="T72" s="16"/>
      <c r="U72" s="16"/>
      <c r="V72" s="16"/>
      <c r="W72" s="16"/>
      <c r="X72" s="16"/>
      <c r="Y72" s="16"/>
      <c r="Z72" s="16"/>
      <c r="AA72" s="16"/>
    </row>
    <row r="73" spans="1:27" ht="15" customHeight="1">
      <c r="A73" s="407">
        <v>24</v>
      </c>
      <c r="B73" s="441">
        <v>43937</v>
      </c>
      <c r="C73" s="397"/>
      <c r="D73" s="398" t="s">
        <v>191</v>
      </c>
      <c r="E73" s="404" t="s">
        <v>602</v>
      </c>
      <c r="F73" s="404">
        <v>2300</v>
      </c>
      <c r="G73" s="391">
        <v>2220</v>
      </c>
      <c r="H73" s="391">
        <v>2350</v>
      </c>
      <c r="I73" s="404" t="s">
        <v>3722</v>
      </c>
      <c r="J73" s="65" t="s">
        <v>3703</v>
      </c>
      <c r="K73" s="65">
        <f t="shared" si="57"/>
        <v>50</v>
      </c>
      <c r="L73" s="399">
        <f t="shared" si="58"/>
        <v>2.1739130434782608E-2</v>
      </c>
      <c r="M73" s="391"/>
      <c r="N73" s="65"/>
      <c r="O73" s="65" t="s">
        <v>601</v>
      </c>
      <c r="P73" s="439">
        <v>43937</v>
      </c>
      <c r="Q73" s="8"/>
      <c r="R73" s="345" t="s">
        <v>604</v>
      </c>
      <c r="S73" s="16"/>
      <c r="T73" s="16"/>
      <c r="U73" s="16"/>
      <c r="V73" s="16"/>
      <c r="W73" s="16"/>
      <c r="X73" s="16"/>
      <c r="Y73" s="16"/>
      <c r="Z73" s="16"/>
      <c r="AA73" s="16"/>
    </row>
    <row r="74" spans="1:27" ht="15" customHeight="1">
      <c r="A74" s="457">
        <v>25</v>
      </c>
      <c r="B74" s="458">
        <v>43938</v>
      </c>
      <c r="C74" s="459"/>
      <c r="D74" s="460" t="s">
        <v>89</v>
      </c>
      <c r="E74" s="461" t="s">
        <v>602</v>
      </c>
      <c r="F74" s="461">
        <v>495</v>
      </c>
      <c r="G74" s="462">
        <v>475</v>
      </c>
      <c r="H74" s="462">
        <v>497</v>
      </c>
      <c r="I74" s="461" t="s">
        <v>3741</v>
      </c>
      <c r="J74" s="463" t="s">
        <v>3647</v>
      </c>
      <c r="K74" s="463">
        <f>H74-F74</f>
        <v>2</v>
      </c>
      <c r="L74" s="464">
        <f t="shared" si="58"/>
        <v>4.0404040404040404E-3</v>
      </c>
      <c r="M74" s="462"/>
      <c r="N74" s="463"/>
      <c r="O74" s="463" t="s">
        <v>710</v>
      </c>
      <c r="P74" s="465">
        <v>43941</v>
      </c>
      <c r="Q74" s="8"/>
      <c r="R74" s="345" t="s">
        <v>604</v>
      </c>
      <c r="S74" s="16"/>
      <c r="T74" s="16"/>
      <c r="U74" s="16"/>
      <c r="V74" s="16"/>
      <c r="W74" s="16"/>
      <c r="X74" s="16"/>
      <c r="Y74" s="16"/>
      <c r="Z74" s="16"/>
      <c r="AA74" s="16"/>
    </row>
    <row r="75" spans="1:27" ht="15" customHeight="1">
      <c r="A75" s="409">
        <v>26</v>
      </c>
      <c r="B75" s="433">
        <v>43941</v>
      </c>
      <c r="C75" s="379"/>
      <c r="D75" s="380" t="s">
        <v>196</v>
      </c>
      <c r="E75" s="432" t="s">
        <v>602</v>
      </c>
      <c r="F75" s="432" t="s">
        <v>3747</v>
      </c>
      <c r="G75" s="414">
        <v>3380</v>
      </c>
      <c r="H75" s="414"/>
      <c r="I75" s="432" t="s">
        <v>3748</v>
      </c>
      <c r="J75" s="413" t="s">
        <v>603</v>
      </c>
      <c r="K75" s="413"/>
      <c r="L75" s="383"/>
      <c r="M75" s="414"/>
      <c r="N75" s="413"/>
      <c r="O75" s="413"/>
      <c r="P75" s="385"/>
      <c r="Q75" s="8"/>
      <c r="R75" s="345" t="s">
        <v>3188</v>
      </c>
      <c r="S75" s="16"/>
      <c r="T75" s="16"/>
      <c r="U75" s="16"/>
      <c r="V75" s="16"/>
      <c r="W75" s="16"/>
      <c r="X75" s="16"/>
      <c r="Y75" s="16"/>
      <c r="Z75" s="16"/>
      <c r="AA75" s="16"/>
    </row>
    <row r="76" spans="1:27" ht="15" customHeight="1">
      <c r="A76" s="408">
        <v>27</v>
      </c>
      <c r="B76" s="442">
        <v>43942</v>
      </c>
      <c r="C76" s="392"/>
      <c r="D76" s="393" t="s">
        <v>446</v>
      </c>
      <c r="E76" s="403" t="s">
        <v>602</v>
      </c>
      <c r="F76" s="403">
        <v>390</v>
      </c>
      <c r="G76" s="396">
        <v>378</v>
      </c>
      <c r="H76" s="396">
        <v>377.5</v>
      </c>
      <c r="I76" s="403" t="s">
        <v>3755</v>
      </c>
      <c r="J76" s="394" t="s">
        <v>3770</v>
      </c>
      <c r="K76" s="394">
        <f t="shared" ref="K76" si="59">H76-F76</f>
        <v>-12.5</v>
      </c>
      <c r="L76" s="395">
        <f t="shared" ref="L76" si="60">K76/F76</f>
        <v>-3.2051282051282048E-2</v>
      </c>
      <c r="M76" s="396"/>
      <c r="N76" s="394"/>
      <c r="O76" s="394" t="s">
        <v>665</v>
      </c>
      <c r="P76" s="445">
        <v>43943</v>
      </c>
      <c r="Q76" s="8"/>
      <c r="R76" s="345" t="s">
        <v>604</v>
      </c>
      <c r="S76" s="16"/>
      <c r="T76" s="16"/>
      <c r="U76" s="16"/>
      <c r="V76" s="16"/>
      <c r="W76" s="16"/>
      <c r="X76" s="16"/>
      <c r="Y76" s="16"/>
      <c r="Z76" s="16"/>
      <c r="AA76" s="16"/>
    </row>
    <row r="77" spans="1:27" ht="15" customHeight="1">
      <c r="A77" s="407">
        <v>28</v>
      </c>
      <c r="B77" s="441">
        <v>43942</v>
      </c>
      <c r="C77" s="397"/>
      <c r="D77" s="398" t="s">
        <v>120</v>
      </c>
      <c r="E77" s="404" t="s">
        <v>602</v>
      </c>
      <c r="F77" s="404">
        <v>361</v>
      </c>
      <c r="G77" s="391">
        <v>348</v>
      </c>
      <c r="H77" s="391">
        <v>368</v>
      </c>
      <c r="I77" s="404" t="s">
        <v>3756</v>
      </c>
      <c r="J77" s="65" t="s">
        <v>3650</v>
      </c>
      <c r="K77" s="65">
        <f t="shared" ref="K77" si="61">H77-F77</f>
        <v>7</v>
      </c>
      <c r="L77" s="399">
        <f t="shared" ref="L77" si="62">K77/F77</f>
        <v>1.9390581717451522E-2</v>
      </c>
      <c r="M77" s="391"/>
      <c r="N77" s="65"/>
      <c r="O77" s="65" t="s">
        <v>601</v>
      </c>
      <c r="P77" s="439">
        <v>43942</v>
      </c>
      <c r="Q77" s="8"/>
      <c r="R77" s="345" t="s">
        <v>3188</v>
      </c>
      <c r="S77" s="16"/>
      <c r="T77" s="16"/>
      <c r="U77" s="16"/>
      <c r="V77" s="16"/>
      <c r="W77" s="16"/>
      <c r="X77" s="16"/>
      <c r="Y77" s="16"/>
      <c r="Z77" s="16"/>
      <c r="AA77" s="16"/>
    </row>
    <row r="78" spans="1:27" s="428" customFormat="1" ht="15" customHeight="1">
      <c r="A78" s="409">
        <v>29</v>
      </c>
      <c r="B78" s="433">
        <v>43943</v>
      </c>
      <c r="C78" s="379"/>
      <c r="D78" s="380" t="s">
        <v>110</v>
      </c>
      <c r="E78" s="432" t="s">
        <v>602</v>
      </c>
      <c r="F78" s="432" t="s">
        <v>3771</v>
      </c>
      <c r="G78" s="414">
        <v>1598</v>
      </c>
      <c r="H78" s="414"/>
      <c r="I78" s="432" t="s">
        <v>3772</v>
      </c>
      <c r="J78" s="413" t="s">
        <v>603</v>
      </c>
      <c r="K78" s="413"/>
      <c r="L78" s="383"/>
      <c r="M78" s="414"/>
      <c r="N78" s="413"/>
      <c r="O78" s="413"/>
      <c r="P78" s="385"/>
      <c r="Q78" s="7"/>
      <c r="R78" s="345" t="s">
        <v>604</v>
      </c>
      <c r="S78" s="493"/>
      <c r="T78" s="493"/>
      <c r="U78" s="493"/>
      <c r="V78" s="493"/>
      <c r="W78" s="493"/>
      <c r="X78" s="493"/>
      <c r="Y78" s="493"/>
      <c r="Z78" s="493"/>
      <c r="AA78" s="493"/>
    </row>
    <row r="79" spans="1:27" s="428" customFormat="1" ht="15" customHeight="1">
      <c r="A79" s="409">
        <v>30</v>
      </c>
      <c r="B79" s="433"/>
      <c r="C79" s="379"/>
      <c r="D79" s="380"/>
      <c r="E79" s="432"/>
      <c r="F79" s="432"/>
      <c r="G79" s="414"/>
      <c r="H79" s="414"/>
      <c r="I79" s="432"/>
      <c r="J79" s="413"/>
      <c r="K79" s="413"/>
      <c r="L79" s="383"/>
      <c r="M79" s="414"/>
      <c r="N79" s="413"/>
      <c r="O79" s="413"/>
      <c r="P79" s="385"/>
      <c r="Q79" s="7"/>
      <c r="R79" s="345"/>
      <c r="S79" s="493"/>
      <c r="T79" s="493"/>
      <c r="U79" s="493"/>
      <c r="V79" s="493"/>
      <c r="W79" s="493"/>
      <c r="X79" s="493"/>
      <c r="Y79" s="493"/>
      <c r="Z79" s="493"/>
      <c r="AA79" s="493"/>
    </row>
    <row r="80" spans="1:27" ht="15" customHeight="1">
      <c r="A80" s="409"/>
      <c r="B80" s="379"/>
      <c r="C80" s="379"/>
      <c r="D80" s="469"/>
      <c r="E80" s="381"/>
      <c r="F80" s="381"/>
      <c r="G80" s="382"/>
      <c r="H80" s="382"/>
      <c r="I80" s="381"/>
      <c r="J80" s="378"/>
      <c r="K80" s="378"/>
      <c r="L80" s="383"/>
      <c r="M80" s="382"/>
      <c r="N80" s="384"/>
      <c r="O80" s="384"/>
      <c r="P80" s="385"/>
      <c r="Q80" s="11"/>
      <c r="R80" s="12"/>
      <c r="S80" s="16"/>
      <c r="T80" s="16"/>
      <c r="U80" s="16"/>
      <c r="V80" s="16"/>
      <c r="W80" s="16"/>
      <c r="X80" s="16"/>
      <c r="Y80" s="16"/>
      <c r="Z80" s="16"/>
      <c r="AA80" s="16"/>
    </row>
    <row r="81" spans="1:34" ht="44.25" customHeight="1">
      <c r="A81" s="23" t="s">
        <v>605</v>
      </c>
      <c r="B81" s="39"/>
      <c r="C81" s="39"/>
      <c r="D81" s="40"/>
      <c r="E81" s="36"/>
      <c r="F81" s="36"/>
      <c r="G81" s="35"/>
      <c r="H81" s="35"/>
      <c r="I81" s="36"/>
      <c r="J81" s="17"/>
      <c r="K81" s="80"/>
      <c r="L81" s="81"/>
      <c r="M81" s="80"/>
      <c r="N81" s="82"/>
      <c r="O81" s="80"/>
      <c r="P81" s="82"/>
      <c r="Q81" s="16"/>
      <c r="R81" s="12"/>
      <c r="S81" s="16"/>
      <c r="T81" s="16"/>
      <c r="U81" s="16"/>
      <c r="V81" s="16"/>
      <c r="W81" s="16"/>
      <c r="X81" s="16"/>
      <c r="Y81" s="16"/>
      <c r="Z81" s="5"/>
      <c r="AA81" s="5"/>
      <c r="AB81" s="5"/>
    </row>
    <row r="82" spans="1:34" s="6" customFormat="1">
      <c r="A82" s="29" t="s">
        <v>606</v>
      </c>
      <c r="B82" s="23"/>
      <c r="C82" s="23"/>
      <c r="D82" s="23"/>
      <c r="E82" s="5"/>
      <c r="F82" s="30" t="s">
        <v>607</v>
      </c>
      <c r="G82" s="41"/>
      <c r="H82" s="42"/>
      <c r="I82" s="83"/>
      <c r="J82" s="17"/>
      <c r="K82" s="84"/>
      <c r="L82" s="85"/>
      <c r="M82" s="86"/>
      <c r="N82" s="87"/>
      <c r="O82" s="88"/>
      <c r="P82" s="5"/>
      <c r="Q82" s="4"/>
      <c r="R82" s="12"/>
      <c r="Z82" s="9"/>
      <c r="AA82" s="9"/>
      <c r="AB82" s="9"/>
      <c r="AC82" s="9"/>
      <c r="AD82" s="9"/>
      <c r="AE82" s="9"/>
      <c r="AF82" s="9"/>
      <c r="AG82" s="9"/>
      <c r="AH82" s="9"/>
    </row>
    <row r="83" spans="1:34" s="9" customFormat="1" ht="14.25" customHeight="1">
      <c r="A83" s="29"/>
      <c r="B83" s="23"/>
      <c r="C83" s="23"/>
      <c r="D83" s="23"/>
      <c r="E83" s="32"/>
      <c r="F83" s="30" t="s">
        <v>609</v>
      </c>
      <c r="G83" s="41"/>
      <c r="H83" s="42"/>
      <c r="I83" s="83"/>
      <c r="J83" s="17"/>
      <c r="K83" s="84"/>
      <c r="L83" s="85"/>
      <c r="M83" s="86"/>
      <c r="N83" s="87"/>
      <c r="O83" s="88"/>
      <c r="P83" s="5"/>
      <c r="Q83" s="4"/>
      <c r="R83" s="12"/>
      <c r="S83" s="6"/>
      <c r="Y83" s="6"/>
      <c r="Z83" s="6"/>
    </row>
    <row r="84" spans="1:34" s="9" customFormat="1" ht="14.25" customHeight="1">
      <c r="A84" s="23"/>
      <c r="B84" s="23"/>
      <c r="C84" s="23"/>
      <c r="D84" s="23"/>
      <c r="E84" s="32"/>
      <c r="F84" s="17"/>
      <c r="G84" s="17"/>
      <c r="H84" s="31"/>
      <c r="I84" s="36"/>
      <c r="J84" s="72"/>
      <c r="K84" s="69"/>
      <c r="L84" s="70"/>
      <c r="M84" s="17"/>
      <c r="N84" s="73"/>
      <c r="O84" s="57"/>
      <c r="P84" s="8"/>
      <c r="Q84" s="4"/>
      <c r="R84" s="12"/>
      <c r="S84" s="6"/>
      <c r="Y84" s="6"/>
      <c r="Z84" s="6"/>
    </row>
    <row r="85" spans="1:34" s="9" customFormat="1" ht="15">
      <c r="A85" s="43" t="s">
        <v>616</v>
      </c>
      <c r="B85" s="43"/>
      <c r="C85" s="43"/>
      <c r="D85" s="43"/>
      <c r="E85" s="32"/>
      <c r="F85" s="17"/>
      <c r="G85" s="12"/>
      <c r="H85" s="17"/>
      <c r="I85" s="12"/>
      <c r="J85" s="89"/>
      <c r="K85" s="12"/>
      <c r="L85" s="12"/>
      <c r="M85" s="12"/>
      <c r="N85" s="12"/>
      <c r="O85" s="90"/>
      <c r="P85"/>
      <c r="Q85" s="4"/>
      <c r="R85" s="12"/>
      <c r="S85" s="6"/>
      <c r="Y85" s="6"/>
      <c r="Z85" s="6"/>
    </row>
    <row r="86" spans="1:34" s="9" customFormat="1" ht="38.25">
      <c r="A86" s="21" t="s">
        <v>16</v>
      </c>
      <c r="B86" s="21" t="s">
        <v>576</v>
      </c>
      <c r="C86" s="21"/>
      <c r="D86" s="22" t="s">
        <v>589</v>
      </c>
      <c r="E86" s="21" t="s">
        <v>590</v>
      </c>
      <c r="F86" s="21" t="s">
        <v>591</v>
      </c>
      <c r="G86" s="21" t="s">
        <v>611</v>
      </c>
      <c r="H86" s="21" t="s">
        <v>593</v>
      </c>
      <c r="I86" s="21" t="s">
        <v>594</v>
      </c>
      <c r="J86" s="20" t="s">
        <v>595</v>
      </c>
      <c r="K86" s="78" t="s">
        <v>617</v>
      </c>
      <c r="L86" s="78" t="s">
        <v>613</v>
      </c>
      <c r="M86" s="21" t="s">
        <v>614</v>
      </c>
      <c r="N86" s="20" t="s">
        <v>598</v>
      </c>
      <c r="O86" s="91" t="s">
        <v>599</v>
      </c>
      <c r="P86" s="5"/>
      <c r="Q86" s="4"/>
      <c r="R86" s="17"/>
      <c r="S86" s="6"/>
      <c r="Y86" s="6"/>
      <c r="Z86" s="6"/>
    </row>
    <row r="87" spans="1:34" s="9" customFormat="1" ht="14.25">
      <c r="A87" s="517">
        <v>1</v>
      </c>
      <c r="B87" s="518">
        <v>43930</v>
      </c>
      <c r="C87" s="482"/>
      <c r="D87" s="447" t="s">
        <v>3681</v>
      </c>
      <c r="E87" s="483" t="s">
        <v>3591</v>
      </c>
      <c r="F87" s="484">
        <v>9000</v>
      </c>
      <c r="G87" s="483">
        <v>9220</v>
      </c>
      <c r="H87" s="483">
        <v>8910</v>
      </c>
      <c r="I87" s="483" t="s">
        <v>3683</v>
      </c>
      <c r="J87" s="518" t="s">
        <v>3686</v>
      </c>
      <c r="K87" s="485" t="s">
        <v>3687</v>
      </c>
      <c r="L87" s="519">
        <f>75*75</f>
        <v>5625</v>
      </c>
      <c r="M87" s="519">
        <v>75</v>
      </c>
      <c r="N87" s="519" t="s">
        <v>601</v>
      </c>
      <c r="O87" s="509">
        <v>43930</v>
      </c>
      <c r="P87" s="415"/>
      <c r="Q87" s="415"/>
      <c r="R87" s="345" t="s">
        <v>604</v>
      </c>
      <c r="S87" s="40"/>
      <c r="Y87" s="6"/>
      <c r="Z87" s="6"/>
    </row>
    <row r="88" spans="1:34" s="9" customFormat="1" ht="14.25">
      <c r="A88" s="517"/>
      <c r="B88" s="518"/>
      <c r="C88" s="482"/>
      <c r="D88" s="447" t="s">
        <v>3682</v>
      </c>
      <c r="E88" s="483" t="s">
        <v>3591</v>
      </c>
      <c r="F88" s="486" t="s">
        <v>3685</v>
      </c>
      <c r="G88" s="483"/>
      <c r="H88" s="483">
        <v>300</v>
      </c>
      <c r="I88" s="483"/>
      <c r="J88" s="518"/>
      <c r="K88" s="485" t="s">
        <v>3688</v>
      </c>
      <c r="L88" s="520"/>
      <c r="M88" s="520"/>
      <c r="N88" s="520"/>
      <c r="O88" s="510"/>
      <c r="P88" s="415"/>
      <c r="Q88" s="415"/>
      <c r="R88" s="345" t="s">
        <v>604</v>
      </c>
      <c r="S88" s="40"/>
      <c r="Y88" s="6"/>
      <c r="Z88" s="6"/>
    </row>
    <row r="89" spans="1:34" s="9" customFormat="1" ht="14.25">
      <c r="A89" s="511">
        <v>2</v>
      </c>
      <c r="B89" s="512">
        <v>43930</v>
      </c>
      <c r="C89" s="477"/>
      <c r="D89" s="453" t="s">
        <v>3679</v>
      </c>
      <c r="E89" s="478" t="s">
        <v>3591</v>
      </c>
      <c r="F89" s="479">
        <v>9020</v>
      </c>
      <c r="G89" s="478">
        <v>9220</v>
      </c>
      <c r="H89" s="478">
        <v>9100</v>
      </c>
      <c r="I89" s="478" t="s">
        <v>3683</v>
      </c>
      <c r="J89" s="512" t="s">
        <v>3587</v>
      </c>
      <c r="K89" s="480" t="s">
        <v>3689</v>
      </c>
      <c r="L89" s="513">
        <f>-(40*75)</f>
        <v>-3000</v>
      </c>
      <c r="M89" s="513">
        <v>75</v>
      </c>
      <c r="N89" s="513" t="s">
        <v>665</v>
      </c>
      <c r="O89" s="515">
        <v>43930</v>
      </c>
      <c r="P89" s="415"/>
      <c r="Q89" s="415"/>
      <c r="R89" s="345" t="s">
        <v>604</v>
      </c>
      <c r="S89" s="40"/>
      <c r="Y89" s="6"/>
      <c r="Z89" s="6"/>
    </row>
    <row r="90" spans="1:34" s="9" customFormat="1" ht="14.25">
      <c r="A90" s="511"/>
      <c r="B90" s="512"/>
      <c r="C90" s="477"/>
      <c r="D90" s="453" t="s">
        <v>3680</v>
      </c>
      <c r="E90" s="478" t="s">
        <v>3591</v>
      </c>
      <c r="F90" s="481" t="s">
        <v>3684</v>
      </c>
      <c r="G90" s="478"/>
      <c r="H90" s="478">
        <v>232.5</v>
      </c>
      <c r="I90" s="478"/>
      <c r="J90" s="512"/>
      <c r="K90" s="480">
        <f>F90-H90</f>
        <v>40</v>
      </c>
      <c r="L90" s="514"/>
      <c r="M90" s="514"/>
      <c r="N90" s="514"/>
      <c r="O90" s="516"/>
      <c r="P90" s="4"/>
      <c r="Q90" s="4"/>
      <c r="R90" s="487" t="s">
        <v>604</v>
      </c>
      <c r="S90" s="6"/>
      <c r="Y90" s="6"/>
      <c r="Z90" s="6"/>
    </row>
    <row r="91" spans="1:34" s="9" customFormat="1" ht="14.25">
      <c r="A91" s="517">
        <v>3</v>
      </c>
      <c r="B91" s="518">
        <v>43937</v>
      </c>
      <c r="C91" s="492"/>
      <c r="D91" s="447" t="s">
        <v>3723</v>
      </c>
      <c r="E91" s="491" t="s">
        <v>602</v>
      </c>
      <c r="F91" s="484">
        <v>118.25</v>
      </c>
      <c r="G91" s="491">
        <v>113</v>
      </c>
      <c r="H91" s="491">
        <v>121.5</v>
      </c>
      <c r="I91" s="491">
        <v>130</v>
      </c>
      <c r="J91" s="518" t="s">
        <v>3730</v>
      </c>
      <c r="K91" s="485" t="s">
        <v>3726</v>
      </c>
      <c r="L91" s="519">
        <f>3*M91</f>
        <v>10500</v>
      </c>
      <c r="M91" s="519">
        <v>3500</v>
      </c>
      <c r="N91" s="519" t="s">
        <v>601</v>
      </c>
      <c r="O91" s="509">
        <v>43937</v>
      </c>
      <c r="P91" s="4"/>
      <c r="Q91" s="4"/>
      <c r="R91" s="487" t="s">
        <v>3654</v>
      </c>
      <c r="S91" s="6"/>
      <c r="Y91" s="6"/>
      <c r="Z91" s="6"/>
    </row>
    <row r="92" spans="1:34" s="9" customFormat="1" ht="14.25">
      <c r="A92" s="517"/>
      <c r="B92" s="518"/>
      <c r="C92" s="492"/>
      <c r="D92" s="447" t="s">
        <v>3724</v>
      </c>
      <c r="E92" s="491" t="s">
        <v>3591</v>
      </c>
      <c r="F92" s="486" t="s">
        <v>3725</v>
      </c>
      <c r="G92" s="491"/>
      <c r="H92" s="491">
        <v>6.75</v>
      </c>
      <c r="I92" s="491"/>
      <c r="J92" s="518"/>
      <c r="K92" s="485" t="s">
        <v>3727</v>
      </c>
      <c r="L92" s="520"/>
      <c r="M92" s="520"/>
      <c r="N92" s="520"/>
      <c r="O92" s="510"/>
      <c r="P92" s="4"/>
      <c r="Q92" s="4"/>
      <c r="R92" s="487" t="s">
        <v>3654</v>
      </c>
      <c r="S92" s="6"/>
      <c r="Y92" s="6"/>
      <c r="Z92" s="6"/>
    </row>
    <row r="93" spans="1:34" s="9" customFormat="1" ht="14.25">
      <c r="A93" s="470"/>
      <c r="B93" s="471"/>
      <c r="C93" s="471"/>
      <c r="D93" s="472"/>
      <c r="E93" s="470"/>
      <c r="F93" s="473"/>
      <c r="G93" s="470"/>
      <c r="H93" s="470"/>
      <c r="I93" s="470"/>
      <c r="J93" s="474"/>
      <c r="K93" s="474"/>
      <c r="L93" s="475"/>
      <c r="M93" s="474"/>
      <c r="N93" s="474"/>
      <c r="O93" s="476"/>
      <c r="P93" s="4"/>
      <c r="Q93" s="4"/>
      <c r="R93" s="94"/>
      <c r="S93" s="6"/>
      <c r="Y93" s="6"/>
      <c r="Z93" s="6"/>
    </row>
    <row r="94" spans="1:34" s="9" customFormat="1" ht="15">
      <c r="A94" s="386"/>
      <c r="B94" s="387"/>
      <c r="C94" s="387"/>
      <c r="D94" s="388"/>
      <c r="E94" s="386"/>
      <c r="F94" s="405"/>
      <c r="G94" s="386"/>
      <c r="H94" s="386"/>
      <c r="I94" s="386"/>
      <c r="J94" s="387"/>
      <c r="K94" s="80"/>
      <c r="L94" s="386"/>
      <c r="M94" s="386"/>
      <c r="N94" s="386"/>
      <c r="O94" s="406"/>
      <c r="P94" s="4"/>
      <c r="Q94" s="4"/>
      <c r="R94" s="94"/>
      <c r="S94" s="6"/>
      <c r="Y94" s="6"/>
      <c r="Z94" s="6"/>
    </row>
    <row r="95" spans="1:34" s="6" customFormat="1">
      <c r="A95" s="44"/>
      <c r="B95" s="45"/>
      <c r="C95" s="46"/>
      <c r="D95" s="47"/>
      <c r="E95" s="48"/>
      <c r="F95" s="49"/>
      <c r="G95" s="49"/>
      <c r="H95" s="49"/>
      <c r="I95" s="49"/>
      <c r="J95" s="17"/>
      <c r="K95" s="92"/>
      <c r="L95" s="92"/>
      <c r="M95" s="17"/>
      <c r="N95" s="16"/>
      <c r="O95" s="93"/>
      <c r="P95" s="5"/>
      <c r="Q95" s="4"/>
      <c r="R95" s="17"/>
      <c r="Z95" s="9"/>
      <c r="AA95" s="9"/>
      <c r="AB95" s="9"/>
      <c r="AC95" s="9"/>
      <c r="AD95" s="9"/>
      <c r="AE95" s="9"/>
      <c r="AF95" s="9"/>
      <c r="AG95" s="9"/>
      <c r="AH95" s="9"/>
    </row>
    <row r="96" spans="1:34" s="6" customFormat="1" ht="15">
      <c r="A96" s="50" t="s">
        <v>618</v>
      </c>
      <c r="B96" s="50"/>
      <c r="C96" s="50"/>
      <c r="D96" s="50"/>
      <c r="E96" s="51"/>
      <c r="F96" s="49"/>
      <c r="G96" s="49"/>
      <c r="H96" s="49"/>
      <c r="I96" s="49"/>
      <c r="J96" s="53"/>
      <c r="K96" s="12"/>
      <c r="L96" s="12"/>
      <c r="M96" s="12"/>
      <c r="N96" s="11"/>
      <c r="O96" s="53"/>
      <c r="P96" s="5"/>
      <c r="Q96" s="4"/>
      <c r="R96" s="17"/>
      <c r="Z96" s="9"/>
      <c r="AA96" s="9"/>
      <c r="AB96" s="9"/>
      <c r="AC96" s="9"/>
      <c r="AD96" s="9"/>
      <c r="AE96" s="9"/>
      <c r="AF96" s="9"/>
      <c r="AG96" s="9"/>
      <c r="AH96" s="9"/>
    </row>
    <row r="97" spans="1:34" s="6" customFormat="1" ht="38.25">
      <c r="A97" s="21" t="s">
        <v>16</v>
      </c>
      <c r="B97" s="21" t="s">
        <v>576</v>
      </c>
      <c r="C97" s="21"/>
      <c r="D97" s="22" t="s">
        <v>589</v>
      </c>
      <c r="E97" s="21" t="s">
        <v>590</v>
      </c>
      <c r="F97" s="21" t="s">
        <v>591</v>
      </c>
      <c r="G97" s="52" t="s">
        <v>611</v>
      </c>
      <c r="H97" s="21" t="s">
        <v>593</v>
      </c>
      <c r="I97" s="21" t="s">
        <v>594</v>
      </c>
      <c r="J97" s="20" t="s">
        <v>595</v>
      </c>
      <c r="K97" s="20" t="s">
        <v>619</v>
      </c>
      <c r="L97" s="78" t="s">
        <v>613</v>
      </c>
      <c r="M97" s="21" t="s">
        <v>614</v>
      </c>
      <c r="N97" s="21" t="s">
        <v>598</v>
      </c>
      <c r="O97" s="22" t="s">
        <v>599</v>
      </c>
      <c r="P97" s="5"/>
      <c r="Q97" s="4"/>
      <c r="R97" s="17"/>
      <c r="Z97" s="9"/>
      <c r="AA97" s="9"/>
      <c r="AB97" s="9"/>
      <c r="AC97" s="9"/>
      <c r="AD97" s="9"/>
      <c r="AE97" s="9"/>
      <c r="AF97" s="9"/>
      <c r="AG97" s="9"/>
      <c r="AH97" s="9"/>
    </row>
    <row r="98" spans="1:34" s="40" customFormat="1" ht="14.25">
      <c r="A98" s="443">
        <v>1</v>
      </c>
      <c r="B98" s="392">
        <v>43922</v>
      </c>
      <c r="C98" s="392"/>
      <c r="D98" s="393" t="s">
        <v>3586</v>
      </c>
      <c r="E98" s="403" t="s">
        <v>602</v>
      </c>
      <c r="F98" s="403">
        <v>40</v>
      </c>
      <c r="G98" s="396"/>
      <c r="H98" s="396">
        <v>0</v>
      </c>
      <c r="I98" s="403">
        <v>100</v>
      </c>
      <c r="J98" s="444" t="s">
        <v>3587</v>
      </c>
      <c r="K98" s="444">
        <f t="shared" ref="K98:K104" si="63">L98*M98</f>
        <v>-3000</v>
      </c>
      <c r="L98" s="444">
        <f t="shared" ref="L98:L104" si="64">H98-F98</f>
        <v>-40</v>
      </c>
      <c r="M98" s="444">
        <v>75</v>
      </c>
      <c r="N98" s="394" t="s">
        <v>665</v>
      </c>
      <c r="O98" s="438">
        <v>43922</v>
      </c>
      <c r="P98" s="415"/>
      <c r="Q98" s="415"/>
      <c r="R98" s="345" t="s">
        <v>3188</v>
      </c>
      <c r="Z98" s="428"/>
      <c r="AA98" s="428"/>
      <c r="AB98" s="428"/>
      <c r="AC98" s="428"/>
      <c r="AD98" s="428"/>
      <c r="AE98" s="428"/>
      <c r="AF98" s="428"/>
      <c r="AG98" s="428"/>
      <c r="AH98" s="428"/>
    </row>
    <row r="99" spans="1:34" s="40" customFormat="1" ht="14.25">
      <c r="A99" s="467">
        <v>2</v>
      </c>
      <c r="B99" s="397">
        <v>43929</v>
      </c>
      <c r="C99" s="397"/>
      <c r="D99" s="398" t="s">
        <v>3645</v>
      </c>
      <c r="E99" s="404" t="s">
        <v>602</v>
      </c>
      <c r="F99" s="404">
        <v>102.5</v>
      </c>
      <c r="G99" s="391"/>
      <c r="H99" s="391">
        <v>132.5</v>
      </c>
      <c r="I99" s="404" t="s">
        <v>3646</v>
      </c>
      <c r="J99" s="468" t="s">
        <v>3655</v>
      </c>
      <c r="K99" s="468">
        <f t="shared" si="63"/>
        <v>2250</v>
      </c>
      <c r="L99" s="468">
        <f t="shared" si="64"/>
        <v>30</v>
      </c>
      <c r="M99" s="468">
        <v>75</v>
      </c>
      <c r="N99" s="65" t="s">
        <v>601</v>
      </c>
      <c r="O99" s="439">
        <v>43929</v>
      </c>
      <c r="P99" s="415"/>
      <c r="Q99" s="415"/>
      <c r="R99" s="345" t="s">
        <v>3654</v>
      </c>
      <c r="Z99" s="428"/>
      <c r="AA99" s="428"/>
      <c r="AB99" s="428"/>
      <c r="AC99" s="428"/>
      <c r="AD99" s="428"/>
      <c r="AE99" s="428"/>
      <c r="AF99" s="428"/>
      <c r="AG99" s="428"/>
      <c r="AH99" s="428"/>
    </row>
    <row r="100" spans="1:34" s="40" customFormat="1" ht="14.25">
      <c r="A100" s="467">
        <v>3</v>
      </c>
      <c r="B100" s="397">
        <v>43930</v>
      </c>
      <c r="C100" s="397"/>
      <c r="D100" s="398" t="s">
        <v>3677</v>
      </c>
      <c r="E100" s="404" t="s">
        <v>602</v>
      </c>
      <c r="F100" s="404">
        <v>52.5</v>
      </c>
      <c r="G100" s="391"/>
      <c r="H100" s="391">
        <v>72.5</v>
      </c>
      <c r="I100" s="404">
        <v>110</v>
      </c>
      <c r="J100" s="468" t="s">
        <v>3678</v>
      </c>
      <c r="K100" s="468">
        <f t="shared" si="63"/>
        <v>1500</v>
      </c>
      <c r="L100" s="468">
        <f t="shared" si="64"/>
        <v>20</v>
      </c>
      <c r="M100" s="468">
        <v>75</v>
      </c>
      <c r="N100" s="65" t="s">
        <v>601</v>
      </c>
      <c r="O100" s="439">
        <v>43930</v>
      </c>
      <c r="P100" s="415"/>
      <c r="Q100" s="415"/>
      <c r="R100" s="345" t="s">
        <v>3654</v>
      </c>
      <c r="Z100" s="428"/>
      <c r="AA100" s="428"/>
      <c r="AB100" s="428"/>
      <c r="AC100" s="428"/>
      <c r="AD100" s="428"/>
      <c r="AE100" s="428"/>
      <c r="AF100" s="428"/>
      <c r="AG100" s="428"/>
      <c r="AH100" s="428"/>
    </row>
    <row r="101" spans="1:34" s="40" customFormat="1" ht="14.25">
      <c r="A101" s="467">
        <v>4</v>
      </c>
      <c r="B101" s="397">
        <v>43930</v>
      </c>
      <c r="C101" s="397"/>
      <c r="D101" s="398" t="s">
        <v>3692</v>
      </c>
      <c r="E101" s="404" t="s">
        <v>602</v>
      </c>
      <c r="F101" s="404">
        <v>62.5</v>
      </c>
      <c r="G101" s="391">
        <v>37</v>
      </c>
      <c r="H101" s="391">
        <v>72.5</v>
      </c>
      <c r="I101" s="404" t="s">
        <v>3693</v>
      </c>
      <c r="J101" s="468" t="s">
        <v>3696</v>
      </c>
      <c r="K101" s="468">
        <f t="shared" si="63"/>
        <v>2000</v>
      </c>
      <c r="L101" s="468">
        <f t="shared" si="64"/>
        <v>10</v>
      </c>
      <c r="M101" s="468">
        <v>200</v>
      </c>
      <c r="N101" s="65" t="s">
        <v>601</v>
      </c>
      <c r="O101" s="451">
        <v>43934</v>
      </c>
      <c r="P101" s="415"/>
      <c r="Q101" s="415"/>
      <c r="R101" s="345" t="s">
        <v>604</v>
      </c>
      <c r="Z101" s="428"/>
      <c r="AA101" s="428"/>
      <c r="AB101" s="428"/>
      <c r="AC101" s="428"/>
      <c r="AD101" s="428"/>
      <c r="AE101" s="428"/>
      <c r="AF101" s="428"/>
      <c r="AG101" s="428"/>
      <c r="AH101" s="428"/>
    </row>
    <row r="102" spans="1:34" s="40" customFormat="1" ht="14.25">
      <c r="A102" s="467">
        <v>5</v>
      </c>
      <c r="B102" s="397">
        <v>43934</v>
      </c>
      <c r="C102" s="397"/>
      <c r="D102" s="398" t="s">
        <v>3692</v>
      </c>
      <c r="E102" s="404" t="s">
        <v>602</v>
      </c>
      <c r="F102" s="404">
        <v>62</v>
      </c>
      <c r="G102" s="391">
        <v>37</v>
      </c>
      <c r="H102" s="391">
        <v>71</v>
      </c>
      <c r="I102" s="404" t="s">
        <v>3693</v>
      </c>
      <c r="J102" s="468" t="s">
        <v>3407</v>
      </c>
      <c r="K102" s="468">
        <f t="shared" si="63"/>
        <v>1800</v>
      </c>
      <c r="L102" s="468">
        <f t="shared" si="64"/>
        <v>9</v>
      </c>
      <c r="M102" s="468">
        <v>200</v>
      </c>
      <c r="N102" s="65" t="s">
        <v>601</v>
      </c>
      <c r="O102" s="439">
        <v>43934</v>
      </c>
      <c r="P102" s="415"/>
      <c r="Q102" s="415"/>
      <c r="R102" s="345" t="s">
        <v>604</v>
      </c>
      <c r="Z102" s="428"/>
      <c r="AA102" s="428"/>
      <c r="AB102" s="428"/>
      <c r="AC102" s="428"/>
      <c r="AD102" s="428"/>
      <c r="AE102" s="428"/>
      <c r="AF102" s="428"/>
      <c r="AG102" s="428"/>
      <c r="AH102" s="428"/>
    </row>
    <row r="103" spans="1:34" s="40" customFormat="1" ht="14.25">
      <c r="A103" s="467">
        <v>6</v>
      </c>
      <c r="B103" s="397">
        <v>43936</v>
      </c>
      <c r="C103" s="397"/>
      <c r="D103" s="398" t="s">
        <v>3718</v>
      </c>
      <c r="E103" s="404" t="s">
        <v>602</v>
      </c>
      <c r="F103" s="404">
        <v>44.5</v>
      </c>
      <c r="G103" s="391">
        <v>24</v>
      </c>
      <c r="H103" s="391">
        <v>53.5</v>
      </c>
      <c r="I103" s="404" t="s">
        <v>3719</v>
      </c>
      <c r="J103" s="468" t="s">
        <v>3407</v>
      </c>
      <c r="K103" s="468">
        <f t="shared" si="63"/>
        <v>2250</v>
      </c>
      <c r="L103" s="468">
        <f t="shared" si="64"/>
        <v>9</v>
      </c>
      <c r="M103" s="468">
        <v>250</v>
      </c>
      <c r="N103" s="65" t="s">
        <v>601</v>
      </c>
      <c r="O103" s="439">
        <v>43936</v>
      </c>
      <c r="P103" s="415"/>
      <c r="Q103" s="415"/>
      <c r="R103" s="345" t="s">
        <v>604</v>
      </c>
      <c r="Z103" s="428"/>
      <c r="AA103" s="428"/>
      <c r="AB103" s="428"/>
      <c r="AC103" s="428"/>
      <c r="AD103" s="428"/>
      <c r="AE103" s="428"/>
      <c r="AF103" s="428"/>
      <c r="AG103" s="428"/>
      <c r="AH103" s="428"/>
    </row>
    <row r="104" spans="1:34" s="40" customFormat="1" ht="14.25">
      <c r="A104" s="467">
        <v>7</v>
      </c>
      <c r="B104" s="397">
        <v>43938</v>
      </c>
      <c r="C104" s="397"/>
      <c r="D104" s="398" t="s">
        <v>3735</v>
      </c>
      <c r="E104" s="404" t="s">
        <v>602</v>
      </c>
      <c r="F104" s="404">
        <v>3.75</v>
      </c>
      <c r="G104" s="391">
        <v>2</v>
      </c>
      <c r="H104" s="391">
        <v>4.5</v>
      </c>
      <c r="I104" s="404" t="s">
        <v>3737</v>
      </c>
      <c r="J104" s="468" t="s">
        <v>3736</v>
      </c>
      <c r="K104" s="468">
        <f t="shared" si="63"/>
        <v>2475</v>
      </c>
      <c r="L104" s="468">
        <f t="shared" si="64"/>
        <v>0.75</v>
      </c>
      <c r="M104" s="468">
        <v>3300</v>
      </c>
      <c r="N104" s="65" t="s">
        <v>601</v>
      </c>
      <c r="O104" s="439">
        <v>43938</v>
      </c>
      <c r="P104" s="415"/>
      <c r="Q104" s="415"/>
      <c r="R104" s="345" t="s">
        <v>604</v>
      </c>
      <c r="Z104" s="428"/>
      <c r="AA104" s="428"/>
      <c r="AB104" s="428"/>
      <c r="AC104" s="428"/>
      <c r="AD104" s="428"/>
      <c r="AE104" s="428"/>
      <c r="AF104" s="428"/>
      <c r="AG104" s="428"/>
      <c r="AH104" s="428"/>
    </row>
    <row r="105" spans="1:34" s="40" customFormat="1" ht="14.25">
      <c r="A105" s="467">
        <v>8</v>
      </c>
      <c r="B105" s="397">
        <v>43938</v>
      </c>
      <c r="C105" s="397"/>
      <c r="D105" s="398" t="s">
        <v>3742</v>
      </c>
      <c r="E105" s="404" t="s">
        <v>602</v>
      </c>
      <c r="F105" s="404">
        <v>36.5</v>
      </c>
      <c r="G105" s="391">
        <v>19</v>
      </c>
      <c r="H105" s="391">
        <v>44.5</v>
      </c>
      <c r="I105" s="404" t="s">
        <v>3743</v>
      </c>
      <c r="J105" s="468" t="s">
        <v>3702</v>
      </c>
      <c r="K105" s="468">
        <f t="shared" ref="K105:K106" si="65">L105*M105</f>
        <v>3200</v>
      </c>
      <c r="L105" s="468">
        <f t="shared" ref="L105:L106" si="66">H105-F105</f>
        <v>8</v>
      </c>
      <c r="M105" s="468">
        <v>400</v>
      </c>
      <c r="N105" s="65" t="s">
        <v>601</v>
      </c>
      <c r="O105" s="439">
        <v>43938</v>
      </c>
      <c r="P105" s="415"/>
      <c r="Q105" s="415"/>
      <c r="R105" s="345" t="s">
        <v>604</v>
      </c>
      <c r="Z105" s="428"/>
      <c r="AA105" s="428"/>
      <c r="AB105" s="428"/>
      <c r="AC105" s="428"/>
      <c r="AD105" s="428"/>
      <c r="AE105" s="428"/>
      <c r="AF105" s="428"/>
      <c r="AG105" s="428"/>
      <c r="AH105" s="428"/>
    </row>
    <row r="106" spans="1:34" s="40" customFormat="1" ht="14.25">
      <c r="A106" s="467">
        <v>9</v>
      </c>
      <c r="B106" s="397">
        <v>43941</v>
      </c>
      <c r="C106" s="397"/>
      <c r="D106" s="398" t="s">
        <v>3749</v>
      </c>
      <c r="E106" s="404" t="s">
        <v>602</v>
      </c>
      <c r="F106" s="404">
        <v>6.95</v>
      </c>
      <c r="G106" s="391">
        <v>4.5</v>
      </c>
      <c r="H106" s="391">
        <v>8.15</v>
      </c>
      <c r="I106" s="494" t="s">
        <v>3765</v>
      </c>
      <c r="J106" s="468" t="s">
        <v>3750</v>
      </c>
      <c r="K106" s="468">
        <f t="shared" si="65"/>
        <v>2040.0000000000002</v>
      </c>
      <c r="L106" s="468">
        <f t="shared" si="66"/>
        <v>1.2000000000000002</v>
      </c>
      <c r="M106" s="468">
        <v>1700</v>
      </c>
      <c r="N106" s="65" t="s">
        <v>601</v>
      </c>
      <c r="O106" s="439">
        <v>43941</v>
      </c>
      <c r="P106" s="415"/>
      <c r="Q106" s="415"/>
      <c r="R106" s="345" t="s">
        <v>604</v>
      </c>
      <c r="Z106" s="428"/>
      <c r="AA106" s="428"/>
      <c r="AB106" s="428"/>
      <c r="AC106" s="428"/>
      <c r="AD106" s="428"/>
      <c r="AE106" s="428"/>
      <c r="AF106" s="428"/>
      <c r="AG106" s="428"/>
      <c r="AH106" s="428"/>
    </row>
    <row r="107" spans="1:34" s="40" customFormat="1" ht="14.25">
      <c r="A107" s="467">
        <v>10</v>
      </c>
      <c r="B107" s="397">
        <v>43943</v>
      </c>
      <c r="C107" s="397"/>
      <c r="D107" s="398" t="s">
        <v>3763</v>
      </c>
      <c r="E107" s="404" t="s">
        <v>602</v>
      </c>
      <c r="F107" s="404">
        <v>27.5</v>
      </c>
      <c r="G107" s="391">
        <v>9</v>
      </c>
      <c r="H107" s="391">
        <v>35.5</v>
      </c>
      <c r="I107" s="494" t="s">
        <v>3764</v>
      </c>
      <c r="J107" s="468" t="s">
        <v>3702</v>
      </c>
      <c r="K107" s="468">
        <f t="shared" ref="K107" si="67">L107*M107</f>
        <v>2000</v>
      </c>
      <c r="L107" s="468">
        <f t="shared" ref="L107" si="68">H107-F107</f>
        <v>8</v>
      </c>
      <c r="M107" s="468">
        <v>250</v>
      </c>
      <c r="N107" s="65" t="s">
        <v>601</v>
      </c>
      <c r="O107" s="439">
        <v>43943</v>
      </c>
      <c r="P107" s="415"/>
      <c r="Q107" s="415"/>
      <c r="R107" s="345" t="s">
        <v>604</v>
      </c>
      <c r="Z107" s="428"/>
      <c r="AA107" s="428"/>
      <c r="AB107" s="428"/>
      <c r="AC107" s="428"/>
      <c r="AD107" s="428"/>
      <c r="AE107" s="428"/>
      <c r="AF107" s="428"/>
      <c r="AG107" s="428"/>
      <c r="AH107" s="428"/>
    </row>
    <row r="108" spans="1:34" s="40" customFormat="1" ht="14.25">
      <c r="A108" s="466">
        <v>11</v>
      </c>
      <c r="B108" s="379">
        <v>43943</v>
      </c>
      <c r="C108" s="379"/>
      <c r="D108" s="380" t="s">
        <v>3766</v>
      </c>
      <c r="E108" s="432" t="s">
        <v>602</v>
      </c>
      <c r="F108" s="432" t="s">
        <v>3767</v>
      </c>
      <c r="G108" s="414">
        <v>24</v>
      </c>
      <c r="H108" s="414"/>
      <c r="I108" s="432" t="s">
        <v>3768</v>
      </c>
      <c r="J108" s="384" t="s">
        <v>603</v>
      </c>
      <c r="K108" s="384"/>
      <c r="L108" s="384"/>
      <c r="M108" s="384"/>
      <c r="N108" s="410"/>
      <c r="O108" s="410"/>
      <c r="P108" s="415"/>
      <c r="Q108" s="415"/>
      <c r="R108" s="345" t="s">
        <v>604</v>
      </c>
      <c r="Z108" s="428"/>
      <c r="AA108" s="428"/>
      <c r="AB108" s="428"/>
      <c r="AC108" s="428"/>
      <c r="AD108" s="428"/>
      <c r="AE108" s="428"/>
      <c r="AF108" s="428"/>
      <c r="AG108" s="428"/>
      <c r="AH108" s="428"/>
    </row>
    <row r="109" spans="1:34" s="40" customFormat="1" ht="14.25">
      <c r="A109" s="443">
        <v>12</v>
      </c>
      <c r="B109" s="392">
        <v>43943</v>
      </c>
      <c r="C109" s="392"/>
      <c r="D109" s="393" t="s">
        <v>3769</v>
      </c>
      <c r="E109" s="403" t="s">
        <v>602</v>
      </c>
      <c r="F109" s="403">
        <v>62.5</v>
      </c>
      <c r="G109" s="396">
        <v>30</v>
      </c>
      <c r="H109" s="396">
        <v>30</v>
      </c>
      <c r="I109" s="403">
        <v>150</v>
      </c>
      <c r="J109" s="444" t="s">
        <v>3754</v>
      </c>
      <c r="K109" s="444">
        <f t="shared" ref="K109" si="69">L109*M109</f>
        <v>-2437.5</v>
      </c>
      <c r="L109" s="444">
        <f t="shared" ref="L109" si="70">H109-F109</f>
        <v>-32.5</v>
      </c>
      <c r="M109" s="444">
        <v>75</v>
      </c>
      <c r="N109" s="394" t="s">
        <v>665</v>
      </c>
      <c r="O109" s="438">
        <v>43943</v>
      </c>
      <c r="P109" s="415"/>
      <c r="Q109" s="415"/>
      <c r="R109" s="345" t="s">
        <v>3188</v>
      </c>
      <c r="Z109" s="428"/>
      <c r="AA109" s="428"/>
      <c r="AB109" s="428"/>
      <c r="AC109" s="428"/>
      <c r="AD109" s="428"/>
      <c r="AE109" s="428"/>
      <c r="AF109" s="428"/>
      <c r="AG109" s="428"/>
      <c r="AH109" s="428"/>
    </row>
    <row r="110" spans="1:34" s="40" customFormat="1" ht="14.25">
      <c r="A110" s="466"/>
      <c r="B110" s="466"/>
      <c r="C110" s="379"/>
      <c r="D110" s="380"/>
      <c r="E110" s="432"/>
      <c r="F110" s="432"/>
      <c r="G110" s="414"/>
      <c r="H110" s="414"/>
      <c r="I110" s="432"/>
      <c r="J110" s="384"/>
      <c r="K110" s="384"/>
      <c r="L110" s="384"/>
      <c r="M110" s="384"/>
      <c r="N110" s="410"/>
      <c r="O110" s="410"/>
      <c r="P110" s="415"/>
      <c r="Q110" s="415"/>
      <c r="R110" s="345"/>
      <c r="Z110" s="428"/>
      <c r="AA110" s="428"/>
      <c r="AB110" s="428"/>
      <c r="AC110" s="428"/>
      <c r="AD110" s="428"/>
      <c r="AE110" s="428"/>
      <c r="AF110" s="428"/>
      <c r="AG110" s="428"/>
      <c r="AH110" s="428"/>
    </row>
    <row r="111" spans="1:34" s="40" customFormat="1" ht="14.25">
      <c r="A111" s="386"/>
      <c r="B111" s="387"/>
      <c r="C111" s="387"/>
      <c r="D111" s="388"/>
      <c r="E111" s="386"/>
      <c r="F111" s="429"/>
      <c r="G111" s="386"/>
      <c r="H111" s="386"/>
      <c r="I111" s="386"/>
      <c r="J111" s="387"/>
      <c r="K111" s="430"/>
      <c r="L111" s="386"/>
      <c r="M111" s="386"/>
      <c r="N111" s="386"/>
      <c r="O111" s="431"/>
      <c r="P111" s="415"/>
      <c r="Q111" s="415"/>
      <c r="R111" s="345"/>
      <c r="Z111" s="428"/>
      <c r="AA111" s="428"/>
      <c r="AB111" s="428"/>
      <c r="AC111" s="428"/>
      <c r="AD111" s="428"/>
      <c r="AE111" s="428"/>
      <c r="AF111" s="428"/>
      <c r="AG111" s="428"/>
      <c r="AH111" s="428"/>
    </row>
    <row r="112" spans="1:34" ht="15">
      <c r="A112" s="101" t="s">
        <v>620</v>
      </c>
      <c r="B112" s="102"/>
      <c r="C112" s="102"/>
      <c r="D112" s="103"/>
      <c r="E112" s="34"/>
      <c r="F112" s="32"/>
      <c r="G112" s="32"/>
      <c r="H112" s="74"/>
      <c r="I112" s="121"/>
      <c r="J112" s="122"/>
      <c r="K112" s="17"/>
      <c r="L112" s="17"/>
      <c r="M112" s="17"/>
      <c r="N112" s="11"/>
      <c r="O112" s="53"/>
      <c r="Q112" s="97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 ht="38.25">
      <c r="A113" s="20" t="s">
        <v>16</v>
      </c>
      <c r="B113" s="21" t="s">
        <v>576</v>
      </c>
      <c r="C113" s="21"/>
      <c r="D113" s="22" t="s">
        <v>589</v>
      </c>
      <c r="E113" s="21" t="s">
        <v>590</v>
      </c>
      <c r="F113" s="21" t="s">
        <v>591</v>
      </c>
      <c r="G113" s="21" t="s">
        <v>592</v>
      </c>
      <c r="H113" s="21" t="s">
        <v>593</v>
      </c>
      <c r="I113" s="21" t="s">
        <v>594</v>
      </c>
      <c r="J113" s="20" t="s">
        <v>595</v>
      </c>
      <c r="K113" s="21" t="s">
        <v>596</v>
      </c>
      <c r="L113" s="21" t="s">
        <v>597</v>
      </c>
      <c r="M113" s="21" t="s">
        <v>598</v>
      </c>
      <c r="N113" s="22" t="s">
        <v>599</v>
      </c>
      <c r="O113" s="21" t="s">
        <v>600</v>
      </c>
      <c r="P113" s="99"/>
      <c r="Q113" s="11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 s="8" customFormat="1">
      <c r="A114" s="416"/>
      <c r="B114" s="417"/>
      <c r="C114" s="418"/>
      <c r="D114" s="419"/>
      <c r="E114" s="420"/>
      <c r="F114" s="420"/>
      <c r="G114" s="421"/>
      <c r="H114" s="421"/>
      <c r="I114" s="420"/>
      <c r="J114" s="422"/>
      <c r="K114" s="423"/>
      <c r="L114" s="424"/>
      <c r="M114" s="425"/>
      <c r="N114" s="426"/>
      <c r="O114" s="427"/>
      <c r="P114" s="125"/>
      <c r="Q114"/>
      <c r="R114" s="96"/>
      <c r="T114" s="57"/>
      <c r="U114" s="57"/>
      <c r="V114" s="57"/>
      <c r="W114" s="57"/>
      <c r="X114" s="57"/>
      <c r="Y114" s="57"/>
      <c r="Z114" s="57"/>
    </row>
    <row r="115" spans="1:26">
      <c r="A115" s="23" t="s">
        <v>605</v>
      </c>
      <c r="B115" s="23"/>
      <c r="C115" s="23"/>
      <c r="D115" s="23"/>
      <c r="E115" s="5"/>
      <c r="F115" s="30" t="s">
        <v>607</v>
      </c>
      <c r="G115" s="83"/>
      <c r="H115" s="83"/>
      <c r="I115" s="38"/>
      <c r="J115" s="86"/>
      <c r="K115" s="84"/>
      <c r="L115" s="85"/>
      <c r="M115" s="86"/>
      <c r="N115" s="87"/>
      <c r="O115" s="126"/>
      <c r="P115" s="11"/>
      <c r="Q115" s="16"/>
      <c r="R115" s="98"/>
      <c r="S115" s="16"/>
      <c r="T115" s="16"/>
      <c r="U115" s="16"/>
      <c r="V115" s="16"/>
      <c r="W115" s="16"/>
      <c r="X115" s="16"/>
      <c r="Y115" s="16"/>
    </row>
    <row r="116" spans="1:26">
      <c r="A116" s="29" t="s">
        <v>606</v>
      </c>
      <c r="B116" s="23"/>
      <c r="C116" s="23"/>
      <c r="D116" s="23"/>
      <c r="E116" s="32"/>
      <c r="F116" s="30" t="s">
        <v>609</v>
      </c>
      <c r="G116" s="12"/>
      <c r="H116" s="12"/>
      <c r="I116" s="12"/>
      <c r="J116" s="53"/>
      <c r="K116" s="12"/>
      <c r="L116" s="12"/>
      <c r="M116" s="12"/>
      <c r="N116" s="11"/>
      <c r="O116" s="53"/>
      <c r="Q116" s="7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9"/>
      <c r="B117" s="23"/>
      <c r="C117" s="23"/>
      <c r="D117" s="23"/>
      <c r="E117" s="32"/>
      <c r="F117" s="30"/>
      <c r="G117" s="12"/>
      <c r="H117" s="12"/>
      <c r="I117" s="12"/>
      <c r="J117" s="53"/>
      <c r="K117" s="12"/>
      <c r="L117" s="12"/>
      <c r="M117" s="12"/>
      <c r="N117" s="11"/>
      <c r="O117" s="53"/>
      <c r="Q117" s="7"/>
      <c r="R117" s="83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9"/>
      <c r="B118" s="23"/>
      <c r="C118" s="23"/>
      <c r="D118" s="23"/>
      <c r="E118" s="32"/>
      <c r="F118" s="30"/>
      <c r="G118" s="12"/>
      <c r="H118" s="12"/>
      <c r="I118" s="12"/>
      <c r="J118" s="53"/>
      <c r="K118" s="12"/>
      <c r="L118" s="12"/>
      <c r="M118" s="12"/>
      <c r="N118" s="11"/>
      <c r="O118" s="53"/>
      <c r="Q118" s="7"/>
      <c r="R118" s="83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9"/>
      <c r="B119" s="23"/>
      <c r="C119" s="23"/>
      <c r="D119" s="23"/>
      <c r="E119" s="32"/>
      <c r="F119" s="30"/>
      <c r="G119" s="41"/>
      <c r="H119" s="42"/>
      <c r="I119" s="83"/>
      <c r="J119" s="17"/>
      <c r="K119" s="84"/>
      <c r="L119" s="85"/>
      <c r="M119" s="86"/>
      <c r="N119" s="87"/>
      <c r="O119" s="88"/>
      <c r="P119" s="5"/>
      <c r="Q119" s="11"/>
      <c r="R119" s="83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37"/>
      <c r="B120" s="45"/>
      <c r="C120" s="104"/>
      <c r="D120" s="6"/>
      <c r="E120" s="38"/>
      <c r="F120" s="83"/>
      <c r="G120" s="41"/>
      <c r="H120" s="42"/>
      <c r="I120" s="83"/>
      <c r="J120" s="17"/>
      <c r="K120" s="84"/>
      <c r="L120" s="85"/>
      <c r="M120" s="86"/>
      <c r="N120" s="87"/>
      <c r="O120" s="88"/>
      <c r="P120" s="5"/>
      <c r="Q120" s="11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 ht="15">
      <c r="A121" s="5"/>
      <c r="B121" s="105" t="s">
        <v>621</v>
      </c>
      <c r="C121" s="105"/>
      <c r="D121" s="105"/>
      <c r="E121" s="105"/>
      <c r="F121" s="17"/>
      <c r="G121" s="17"/>
      <c r="H121" s="106"/>
      <c r="I121" s="17"/>
      <c r="J121" s="75"/>
      <c r="K121" s="76"/>
      <c r="L121" s="17"/>
      <c r="M121" s="17"/>
      <c r="N121" s="16"/>
      <c r="O121" s="100"/>
      <c r="P121" s="7"/>
      <c r="Q121" s="11"/>
      <c r="R121" s="143"/>
      <c r="S121" s="16"/>
      <c r="T121" s="16"/>
      <c r="U121" s="16"/>
      <c r="V121" s="16"/>
      <c r="W121" s="16"/>
      <c r="X121" s="16"/>
      <c r="Y121" s="16"/>
      <c r="Z121" s="16"/>
    </row>
    <row r="122" spans="1:26" ht="38.25">
      <c r="A122" s="20" t="s">
        <v>16</v>
      </c>
      <c r="B122" s="21" t="s">
        <v>576</v>
      </c>
      <c r="C122" s="21"/>
      <c r="D122" s="22" t="s">
        <v>589</v>
      </c>
      <c r="E122" s="21" t="s">
        <v>590</v>
      </c>
      <c r="F122" s="21" t="s">
        <v>591</v>
      </c>
      <c r="G122" s="21" t="s">
        <v>622</v>
      </c>
      <c r="H122" s="21" t="s">
        <v>623</v>
      </c>
      <c r="I122" s="21" t="s">
        <v>594</v>
      </c>
      <c r="J122" s="61" t="s">
        <v>595</v>
      </c>
      <c r="K122" s="21" t="s">
        <v>596</v>
      </c>
      <c r="L122" s="21" t="s">
        <v>597</v>
      </c>
      <c r="M122" s="21" t="s">
        <v>598</v>
      </c>
      <c r="N122" s="22" t="s">
        <v>599</v>
      </c>
      <c r="O122" s="100"/>
      <c r="P122" s="7"/>
      <c r="Q122" s="11"/>
      <c r="R122" s="143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1</v>
      </c>
      <c r="B123" s="107">
        <v>41579</v>
      </c>
      <c r="C123" s="107"/>
      <c r="D123" s="108" t="s">
        <v>624</v>
      </c>
      <c r="E123" s="109" t="s">
        <v>625</v>
      </c>
      <c r="F123" s="110">
        <v>82</v>
      </c>
      <c r="G123" s="109" t="s">
        <v>626</v>
      </c>
      <c r="H123" s="109">
        <v>100</v>
      </c>
      <c r="I123" s="127">
        <v>100</v>
      </c>
      <c r="J123" s="128" t="s">
        <v>627</v>
      </c>
      <c r="K123" s="129">
        <f t="shared" ref="K123:K154" si="71">H123-F123</f>
        <v>18</v>
      </c>
      <c r="L123" s="130">
        <f t="shared" ref="L123:L154" si="72">K123/F123</f>
        <v>0.21951219512195122</v>
      </c>
      <c r="M123" s="131" t="s">
        <v>601</v>
      </c>
      <c r="N123" s="132">
        <v>42657</v>
      </c>
      <c r="O123" s="53"/>
      <c r="P123" s="11"/>
      <c r="Q123" s="16"/>
      <c r="R123" s="143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2</v>
      </c>
      <c r="B124" s="107">
        <v>41794</v>
      </c>
      <c r="C124" s="107"/>
      <c r="D124" s="108" t="s">
        <v>628</v>
      </c>
      <c r="E124" s="109" t="s">
        <v>602</v>
      </c>
      <c r="F124" s="110">
        <v>257</v>
      </c>
      <c r="G124" s="109" t="s">
        <v>626</v>
      </c>
      <c r="H124" s="109">
        <v>300</v>
      </c>
      <c r="I124" s="127">
        <v>300</v>
      </c>
      <c r="J124" s="128" t="s">
        <v>627</v>
      </c>
      <c r="K124" s="129">
        <f t="shared" si="71"/>
        <v>43</v>
      </c>
      <c r="L124" s="130">
        <f t="shared" si="72"/>
        <v>0.16731517509727625</v>
      </c>
      <c r="M124" s="131" t="s">
        <v>601</v>
      </c>
      <c r="N124" s="132">
        <v>41822</v>
      </c>
      <c r="O124" s="53"/>
      <c r="P124" s="11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3</v>
      </c>
      <c r="B125" s="107">
        <v>41828</v>
      </c>
      <c r="C125" s="107"/>
      <c r="D125" s="108" t="s">
        <v>629</v>
      </c>
      <c r="E125" s="109" t="s">
        <v>602</v>
      </c>
      <c r="F125" s="110">
        <v>393</v>
      </c>
      <c r="G125" s="109" t="s">
        <v>626</v>
      </c>
      <c r="H125" s="109">
        <v>468</v>
      </c>
      <c r="I125" s="127">
        <v>468</v>
      </c>
      <c r="J125" s="128" t="s">
        <v>627</v>
      </c>
      <c r="K125" s="129">
        <f t="shared" si="71"/>
        <v>75</v>
      </c>
      <c r="L125" s="130">
        <f t="shared" si="72"/>
        <v>0.19083969465648856</v>
      </c>
      <c r="M125" s="131" t="s">
        <v>601</v>
      </c>
      <c r="N125" s="132">
        <v>41863</v>
      </c>
      <c r="O125" s="53"/>
      <c r="P125" s="11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4</v>
      </c>
      <c r="B126" s="107">
        <v>41857</v>
      </c>
      <c r="C126" s="107"/>
      <c r="D126" s="108" t="s">
        <v>630</v>
      </c>
      <c r="E126" s="109" t="s">
        <v>602</v>
      </c>
      <c r="F126" s="110">
        <v>205</v>
      </c>
      <c r="G126" s="109" t="s">
        <v>626</v>
      </c>
      <c r="H126" s="109">
        <v>275</v>
      </c>
      <c r="I126" s="127">
        <v>250</v>
      </c>
      <c r="J126" s="128" t="s">
        <v>627</v>
      </c>
      <c r="K126" s="129">
        <f t="shared" si="71"/>
        <v>70</v>
      </c>
      <c r="L126" s="130">
        <f t="shared" si="72"/>
        <v>0.34146341463414637</v>
      </c>
      <c r="M126" s="131" t="s">
        <v>601</v>
      </c>
      <c r="N126" s="132">
        <v>41962</v>
      </c>
      <c r="O126" s="53"/>
      <c r="P126" s="11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5</v>
      </c>
      <c r="B127" s="107">
        <v>41886</v>
      </c>
      <c r="C127" s="107"/>
      <c r="D127" s="108" t="s">
        <v>631</v>
      </c>
      <c r="E127" s="109" t="s">
        <v>602</v>
      </c>
      <c r="F127" s="110">
        <v>162</v>
      </c>
      <c r="G127" s="109" t="s">
        <v>626</v>
      </c>
      <c r="H127" s="109">
        <v>190</v>
      </c>
      <c r="I127" s="127">
        <v>190</v>
      </c>
      <c r="J127" s="128" t="s">
        <v>627</v>
      </c>
      <c r="K127" s="129">
        <f t="shared" si="71"/>
        <v>28</v>
      </c>
      <c r="L127" s="130">
        <f t="shared" si="72"/>
        <v>0.1728395061728395</v>
      </c>
      <c r="M127" s="131" t="s">
        <v>601</v>
      </c>
      <c r="N127" s="132">
        <v>42006</v>
      </c>
      <c r="O127" s="53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6</v>
      </c>
      <c r="B128" s="107">
        <v>41886</v>
      </c>
      <c r="C128" s="107"/>
      <c r="D128" s="108" t="s">
        <v>632</v>
      </c>
      <c r="E128" s="109" t="s">
        <v>602</v>
      </c>
      <c r="F128" s="110">
        <v>75</v>
      </c>
      <c r="G128" s="109" t="s">
        <v>626</v>
      </c>
      <c r="H128" s="109">
        <v>91.5</v>
      </c>
      <c r="I128" s="127" t="s">
        <v>633</v>
      </c>
      <c r="J128" s="128" t="s">
        <v>634</v>
      </c>
      <c r="K128" s="129">
        <f t="shared" si="71"/>
        <v>16.5</v>
      </c>
      <c r="L128" s="130">
        <f t="shared" si="72"/>
        <v>0.22</v>
      </c>
      <c r="M128" s="131" t="s">
        <v>601</v>
      </c>
      <c r="N128" s="132">
        <v>41954</v>
      </c>
      <c r="O128" s="53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7</v>
      </c>
      <c r="B129" s="107">
        <v>41913</v>
      </c>
      <c r="C129" s="107"/>
      <c r="D129" s="108" t="s">
        <v>635</v>
      </c>
      <c r="E129" s="109" t="s">
        <v>602</v>
      </c>
      <c r="F129" s="110">
        <v>850</v>
      </c>
      <c r="G129" s="109" t="s">
        <v>626</v>
      </c>
      <c r="H129" s="109">
        <v>982.5</v>
      </c>
      <c r="I129" s="127">
        <v>1050</v>
      </c>
      <c r="J129" s="128" t="s">
        <v>636</v>
      </c>
      <c r="K129" s="129">
        <f t="shared" si="71"/>
        <v>132.5</v>
      </c>
      <c r="L129" s="130">
        <f t="shared" si="72"/>
        <v>0.15588235294117647</v>
      </c>
      <c r="M129" s="131" t="s">
        <v>601</v>
      </c>
      <c r="N129" s="132">
        <v>42039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8</v>
      </c>
      <c r="B130" s="107">
        <v>41913</v>
      </c>
      <c r="C130" s="107"/>
      <c r="D130" s="108" t="s">
        <v>637</v>
      </c>
      <c r="E130" s="109" t="s">
        <v>602</v>
      </c>
      <c r="F130" s="110">
        <v>475</v>
      </c>
      <c r="G130" s="109" t="s">
        <v>626</v>
      </c>
      <c r="H130" s="109">
        <v>515</v>
      </c>
      <c r="I130" s="127">
        <v>600</v>
      </c>
      <c r="J130" s="128" t="s">
        <v>638</v>
      </c>
      <c r="K130" s="129">
        <f t="shared" si="71"/>
        <v>40</v>
      </c>
      <c r="L130" s="130">
        <f t="shared" si="72"/>
        <v>8.4210526315789472E-2</v>
      </c>
      <c r="M130" s="131" t="s">
        <v>601</v>
      </c>
      <c r="N130" s="132">
        <v>41939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9</v>
      </c>
      <c r="B131" s="107">
        <v>41913</v>
      </c>
      <c r="C131" s="107"/>
      <c r="D131" s="108" t="s">
        <v>639</v>
      </c>
      <c r="E131" s="109" t="s">
        <v>602</v>
      </c>
      <c r="F131" s="110">
        <v>86</v>
      </c>
      <c r="G131" s="109" t="s">
        <v>626</v>
      </c>
      <c r="H131" s="109">
        <v>99</v>
      </c>
      <c r="I131" s="127">
        <v>140</v>
      </c>
      <c r="J131" s="128" t="s">
        <v>640</v>
      </c>
      <c r="K131" s="129">
        <f t="shared" si="71"/>
        <v>13</v>
      </c>
      <c r="L131" s="130">
        <f t="shared" si="72"/>
        <v>0.15116279069767441</v>
      </c>
      <c r="M131" s="131" t="s">
        <v>601</v>
      </c>
      <c r="N131" s="132">
        <v>41939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10</v>
      </c>
      <c r="B132" s="107">
        <v>41926</v>
      </c>
      <c r="C132" s="107"/>
      <c r="D132" s="108" t="s">
        <v>641</v>
      </c>
      <c r="E132" s="109" t="s">
        <v>602</v>
      </c>
      <c r="F132" s="110">
        <v>496.6</v>
      </c>
      <c r="G132" s="109" t="s">
        <v>626</v>
      </c>
      <c r="H132" s="109">
        <v>621</v>
      </c>
      <c r="I132" s="127">
        <v>580</v>
      </c>
      <c r="J132" s="128" t="s">
        <v>627</v>
      </c>
      <c r="K132" s="129">
        <f t="shared" si="71"/>
        <v>124.39999999999998</v>
      </c>
      <c r="L132" s="130">
        <f t="shared" si="72"/>
        <v>0.25050342327829234</v>
      </c>
      <c r="M132" s="131" t="s">
        <v>601</v>
      </c>
      <c r="N132" s="132">
        <v>42605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11</v>
      </c>
      <c r="B133" s="107">
        <v>41926</v>
      </c>
      <c r="C133" s="107"/>
      <c r="D133" s="108" t="s">
        <v>642</v>
      </c>
      <c r="E133" s="109" t="s">
        <v>602</v>
      </c>
      <c r="F133" s="110">
        <v>2481.9</v>
      </c>
      <c r="G133" s="109" t="s">
        <v>626</v>
      </c>
      <c r="H133" s="109">
        <v>2840</v>
      </c>
      <c r="I133" s="127">
        <v>2870</v>
      </c>
      <c r="J133" s="128" t="s">
        <v>643</v>
      </c>
      <c r="K133" s="129">
        <f t="shared" si="71"/>
        <v>358.09999999999991</v>
      </c>
      <c r="L133" s="130">
        <f t="shared" si="72"/>
        <v>0.14428462065353154</v>
      </c>
      <c r="M133" s="131" t="s">
        <v>601</v>
      </c>
      <c r="N133" s="132">
        <v>42017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12</v>
      </c>
      <c r="B134" s="107">
        <v>41928</v>
      </c>
      <c r="C134" s="107"/>
      <c r="D134" s="108" t="s">
        <v>644</v>
      </c>
      <c r="E134" s="109" t="s">
        <v>602</v>
      </c>
      <c r="F134" s="110">
        <v>84.5</v>
      </c>
      <c r="G134" s="109" t="s">
        <v>626</v>
      </c>
      <c r="H134" s="109">
        <v>93</v>
      </c>
      <c r="I134" s="127">
        <v>110</v>
      </c>
      <c r="J134" s="128" t="s">
        <v>645</v>
      </c>
      <c r="K134" s="129">
        <f t="shared" si="71"/>
        <v>8.5</v>
      </c>
      <c r="L134" s="130">
        <f t="shared" si="72"/>
        <v>0.10059171597633136</v>
      </c>
      <c r="M134" s="131" t="s">
        <v>601</v>
      </c>
      <c r="N134" s="132">
        <v>41939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13</v>
      </c>
      <c r="B135" s="107">
        <v>41928</v>
      </c>
      <c r="C135" s="107"/>
      <c r="D135" s="108" t="s">
        <v>646</v>
      </c>
      <c r="E135" s="109" t="s">
        <v>602</v>
      </c>
      <c r="F135" s="110">
        <v>401</v>
      </c>
      <c r="G135" s="109" t="s">
        <v>626</v>
      </c>
      <c r="H135" s="109">
        <v>428</v>
      </c>
      <c r="I135" s="127">
        <v>450</v>
      </c>
      <c r="J135" s="128" t="s">
        <v>647</v>
      </c>
      <c r="K135" s="129">
        <f t="shared" si="71"/>
        <v>27</v>
      </c>
      <c r="L135" s="130">
        <f t="shared" si="72"/>
        <v>6.7331670822942641E-2</v>
      </c>
      <c r="M135" s="131" t="s">
        <v>601</v>
      </c>
      <c r="N135" s="132">
        <v>42020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14</v>
      </c>
      <c r="B136" s="107">
        <v>41928</v>
      </c>
      <c r="C136" s="107"/>
      <c r="D136" s="108" t="s">
        <v>648</v>
      </c>
      <c r="E136" s="109" t="s">
        <v>602</v>
      </c>
      <c r="F136" s="110">
        <v>101</v>
      </c>
      <c r="G136" s="109" t="s">
        <v>626</v>
      </c>
      <c r="H136" s="109">
        <v>112</v>
      </c>
      <c r="I136" s="127">
        <v>120</v>
      </c>
      <c r="J136" s="128" t="s">
        <v>649</v>
      </c>
      <c r="K136" s="129">
        <f t="shared" si="71"/>
        <v>11</v>
      </c>
      <c r="L136" s="130">
        <f t="shared" si="72"/>
        <v>0.10891089108910891</v>
      </c>
      <c r="M136" s="131" t="s">
        <v>601</v>
      </c>
      <c r="N136" s="132">
        <v>41939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15</v>
      </c>
      <c r="B137" s="107">
        <v>41954</v>
      </c>
      <c r="C137" s="107"/>
      <c r="D137" s="108" t="s">
        <v>650</v>
      </c>
      <c r="E137" s="109" t="s">
        <v>602</v>
      </c>
      <c r="F137" s="110">
        <v>59</v>
      </c>
      <c r="G137" s="109" t="s">
        <v>626</v>
      </c>
      <c r="H137" s="109">
        <v>76</v>
      </c>
      <c r="I137" s="127">
        <v>76</v>
      </c>
      <c r="J137" s="128" t="s">
        <v>627</v>
      </c>
      <c r="K137" s="129">
        <f t="shared" si="71"/>
        <v>17</v>
      </c>
      <c r="L137" s="130">
        <f t="shared" si="72"/>
        <v>0.28813559322033899</v>
      </c>
      <c r="M137" s="131" t="s">
        <v>601</v>
      </c>
      <c r="N137" s="132">
        <v>43032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16</v>
      </c>
      <c r="B138" s="107">
        <v>41954</v>
      </c>
      <c r="C138" s="107"/>
      <c r="D138" s="108" t="s">
        <v>639</v>
      </c>
      <c r="E138" s="109" t="s">
        <v>602</v>
      </c>
      <c r="F138" s="110">
        <v>99</v>
      </c>
      <c r="G138" s="109" t="s">
        <v>626</v>
      </c>
      <c r="H138" s="109">
        <v>120</v>
      </c>
      <c r="I138" s="127">
        <v>120</v>
      </c>
      <c r="J138" s="128" t="s">
        <v>651</v>
      </c>
      <c r="K138" s="129">
        <f t="shared" si="71"/>
        <v>21</v>
      </c>
      <c r="L138" s="130">
        <f t="shared" si="72"/>
        <v>0.21212121212121213</v>
      </c>
      <c r="M138" s="131" t="s">
        <v>601</v>
      </c>
      <c r="N138" s="132">
        <v>41960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17</v>
      </c>
      <c r="B139" s="107">
        <v>41956</v>
      </c>
      <c r="C139" s="107"/>
      <c r="D139" s="108" t="s">
        <v>652</v>
      </c>
      <c r="E139" s="109" t="s">
        <v>602</v>
      </c>
      <c r="F139" s="110">
        <v>22</v>
      </c>
      <c r="G139" s="109" t="s">
        <v>626</v>
      </c>
      <c r="H139" s="109">
        <v>33.549999999999997</v>
      </c>
      <c r="I139" s="127">
        <v>32</v>
      </c>
      <c r="J139" s="128" t="s">
        <v>653</v>
      </c>
      <c r="K139" s="129">
        <f t="shared" si="71"/>
        <v>11.549999999999997</v>
      </c>
      <c r="L139" s="130">
        <f t="shared" si="72"/>
        <v>0.52499999999999991</v>
      </c>
      <c r="M139" s="131" t="s">
        <v>601</v>
      </c>
      <c r="N139" s="132">
        <v>42188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18</v>
      </c>
      <c r="B140" s="107">
        <v>41976</v>
      </c>
      <c r="C140" s="107"/>
      <c r="D140" s="108" t="s">
        <v>654</v>
      </c>
      <c r="E140" s="109" t="s">
        <v>602</v>
      </c>
      <c r="F140" s="110">
        <v>440</v>
      </c>
      <c r="G140" s="109" t="s">
        <v>626</v>
      </c>
      <c r="H140" s="109">
        <v>520</v>
      </c>
      <c r="I140" s="127">
        <v>520</v>
      </c>
      <c r="J140" s="128" t="s">
        <v>655</v>
      </c>
      <c r="K140" s="129">
        <f t="shared" si="71"/>
        <v>80</v>
      </c>
      <c r="L140" s="130">
        <f t="shared" si="72"/>
        <v>0.18181818181818182</v>
      </c>
      <c r="M140" s="131" t="s">
        <v>601</v>
      </c>
      <c r="N140" s="132">
        <v>42208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19</v>
      </c>
      <c r="B141" s="107">
        <v>41976</v>
      </c>
      <c r="C141" s="107"/>
      <c r="D141" s="108" t="s">
        <v>656</v>
      </c>
      <c r="E141" s="109" t="s">
        <v>602</v>
      </c>
      <c r="F141" s="110">
        <v>360</v>
      </c>
      <c r="G141" s="109" t="s">
        <v>626</v>
      </c>
      <c r="H141" s="109">
        <v>427</v>
      </c>
      <c r="I141" s="127">
        <v>425</v>
      </c>
      <c r="J141" s="128" t="s">
        <v>657</v>
      </c>
      <c r="K141" s="129">
        <f t="shared" si="71"/>
        <v>67</v>
      </c>
      <c r="L141" s="130">
        <f t="shared" si="72"/>
        <v>0.18611111111111112</v>
      </c>
      <c r="M141" s="131" t="s">
        <v>601</v>
      </c>
      <c r="N141" s="132">
        <v>42058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20</v>
      </c>
      <c r="B142" s="107">
        <v>42012</v>
      </c>
      <c r="C142" s="107"/>
      <c r="D142" s="108" t="s">
        <v>658</v>
      </c>
      <c r="E142" s="109" t="s">
        <v>602</v>
      </c>
      <c r="F142" s="110">
        <v>360</v>
      </c>
      <c r="G142" s="109" t="s">
        <v>626</v>
      </c>
      <c r="H142" s="109">
        <v>455</v>
      </c>
      <c r="I142" s="127">
        <v>420</v>
      </c>
      <c r="J142" s="128" t="s">
        <v>659</v>
      </c>
      <c r="K142" s="129">
        <f t="shared" si="71"/>
        <v>95</v>
      </c>
      <c r="L142" s="130">
        <f t="shared" si="72"/>
        <v>0.2638888888888889</v>
      </c>
      <c r="M142" s="131" t="s">
        <v>601</v>
      </c>
      <c r="N142" s="132">
        <v>42024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21</v>
      </c>
      <c r="B143" s="107">
        <v>42012</v>
      </c>
      <c r="C143" s="107"/>
      <c r="D143" s="108" t="s">
        <v>660</v>
      </c>
      <c r="E143" s="109" t="s">
        <v>602</v>
      </c>
      <c r="F143" s="110">
        <v>130</v>
      </c>
      <c r="G143" s="109"/>
      <c r="H143" s="109">
        <v>175.5</v>
      </c>
      <c r="I143" s="127">
        <v>165</v>
      </c>
      <c r="J143" s="128" t="s">
        <v>661</v>
      </c>
      <c r="K143" s="129">
        <f t="shared" si="71"/>
        <v>45.5</v>
      </c>
      <c r="L143" s="130">
        <f t="shared" si="72"/>
        <v>0.35</v>
      </c>
      <c r="M143" s="131" t="s">
        <v>601</v>
      </c>
      <c r="N143" s="132">
        <v>43088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22</v>
      </c>
      <c r="B144" s="107">
        <v>42040</v>
      </c>
      <c r="C144" s="107"/>
      <c r="D144" s="108" t="s">
        <v>391</v>
      </c>
      <c r="E144" s="109" t="s">
        <v>625</v>
      </c>
      <c r="F144" s="110">
        <v>98</v>
      </c>
      <c r="G144" s="109"/>
      <c r="H144" s="109">
        <v>120</v>
      </c>
      <c r="I144" s="127">
        <v>120</v>
      </c>
      <c r="J144" s="128" t="s">
        <v>627</v>
      </c>
      <c r="K144" s="129">
        <f t="shared" si="71"/>
        <v>22</v>
      </c>
      <c r="L144" s="130">
        <f t="shared" si="72"/>
        <v>0.22448979591836735</v>
      </c>
      <c r="M144" s="131" t="s">
        <v>601</v>
      </c>
      <c r="N144" s="132">
        <v>42753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23</v>
      </c>
      <c r="B145" s="107">
        <v>42040</v>
      </c>
      <c r="C145" s="107"/>
      <c r="D145" s="108" t="s">
        <v>662</v>
      </c>
      <c r="E145" s="109" t="s">
        <v>625</v>
      </c>
      <c r="F145" s="110">
        <v>196</v>
      </c>
      <c r="G145" s="109"/>
      <c r="H145" s="109">
        <v>262</v>
      </c>
      <c r="I145" s="127">
        <v>255</v>
      </c>
      <c r="J145" s="128" t="s">
        <v>627</v>
      </c>
      <c r="K145" s="129">
        <f t="shared" si="71"/>
        <v>66</v>
      </c>
      <c r="L145" s="130">
        <f t="shared" si="72"/>
        <v>0.33673469387755101</v>
      </c>
      <c r="M145" s="131" t="s">
        <v>601</v>
      </c>
      <c r="N145" s="132">
        <v>42599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5">
        <v>24</v>
      </c>
      <c r="B146" s="111">
        <v>42067</v>
      </c>
      <c r="C146" s="111"/>
      <c r="D146" s="112" t="s">
        <v>390</v>
      </c>
      <c r="E146" s="113" t="s">
        <v>625</v>
      </c>
      <c r="F146" s="114">
        <v>235</v>
      </c>
      <c r="G146" s="114"/>
      <c r="H146" s="115">
        <v>77</v>
      </c>
      <c r="I146" s="133" t="s">
        <v>663</v>
      </c>
      <c r="J146" s="134" t="s">
        <v>664</v>
      </c>
      <c r="K146" s="135">
        <f t="shared" si="71"/>
        <v>-158</v>
      </c>
      <c r="L146" s="136">
        <f t="shared" si="72"/>
        <v>-0.67234042553191486</v>
      </c>
      <c r="M146" s="137" t="s">
        <v>665</v>
      </c>
      <c r="N146" s="138">
        <v>43522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25</v>
      </c>
      <c r="B147" s="107">
        <v>42067</v>
      </c>
      <c r="C147" s="107"/>
      <c r="D147" s="108" t="s">
        <v>482</v>
      </c>
      <c r="E147" s="109" t="s">
        <v>625</v>
      </c>
      <c r="F147" s="110">
        <v>185</v>
      </c>
      <c r="G147" s="109"/>
      <c r="H147" s="109">
        <v>224</v>
      </c>
      <c r="I147" s="127" t="s">
        <v>666</v>
      </c>
      <c r="J147" s="128" t="s">
        <v>627</v>
      </c>
      <c r="K147" s="129">
        <f t="shared" si="71"/>
        <v>39</v>
      </c>
      <c r="L147" s="130">
        <f t="shared" si="72"/>
        <v>0.21081081081081082</v>
      </c>
      <c r="M147" s="131" t="s">
        <v>601</v>
      </c>
      <c r="N147" s="132">
        <v>42647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366">
        <v>26</v>
      </c>
      <c r="B148" s="116">
        <v>42090</v>
      </c>
      <c r="C148" s="116"/>
      <c r="D148" s="117" t="s">
        <v>667</v>
      </c>
      <c r="E148" s="118" t="s">
        <v>625</v>
      </c>
      <c r="F148" s="119">
        <v>49.5</v>
      </c>
      <c r="G148" s="120"/>
      <c r="H148" s="120">
        <v>15.85</v>
      </c>
      <c r="I148" s="120">
        <v>67</v>
      </c>
      <c r="J148" s="139" t="s">
        <v>668</v>
      </c>
      <c r="K148" s="120">
        <f t="shared" si="71"/>
        <v>-33.65</v>
      </c>
      <c r="L148" s="140">
        <f t="shared" si="72"/>
        <v>-0.67979797979797973</v>
      </c>
      <c r="M148" s="137" t="s">
        <v>665</v>
      </c>
      <c r="N148" s="141">
        <v>43627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27</v>
      </c>
      <c r="B149" s="107">
        <v>42093</v>
      </c>
      <c r="C149" s="107"/>
      <c r="D149" s="108" t="s">
        <v>669</v>
      </c>
      <c r="E149" s="109" t="s">
        <v>625</v>
      </c>
      <c r="F149" s="110">
        <v>183.5</v>
      </c>
      <c r="G149" s="109"/>
      <c r="H149" s="109">
        <v>219</v>
      </c>
      <c r="I149" s="127">
        <v>218</v>
      </c>
      <c r="J149" s="128" t="s">
        <v>670</v>
      </c>
      <c r="K149" s="129">
        <f t="shared" si="71"/>
        <v>35.5</v>
      </c>
      <c r="L149" s="130">
        <f t="shared" si="72"/>
        <v>0.19346049046321526</v>
      </c>
      <c r="M149" s="131" t="s">
        <v>601</v>
      </c>
      <c r="N149" s="132">
        <v>42103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28</v>
      </c>
      <c r="B150" s="107">
        <v>42114</v>
      </c>
      <c r="C150" s="107"/>
      <c r="D150" s="108" t="s">
        <v>671</v>
      </c>
      <c r="E150" s="109" t="s">
        <v>625</v>
      </c>
      <c r="F150" s="110">
        <f>(227+237)/2</f>
        <v>232</v>
      </c>
      <c r="G150" s="109"/>
      <c r="H150" s="109">
        <v>298</v>
      </c>
      <c r="I150" s="127">
        <v>298</v>
      </c>
      <c r="J150" s="128" t="s">
        <v>627</v>
      </c>
      <c r="K150" s="129">
        <f t="shared" si="71"/>
        <v>66</v>
      </c>
      <c r="L150" s="130">
        <f t="shared" si="72"/>
        <v>0.28448275862068967</v>
      </c>
      <c r="M150" s="131" t="s">
        <v>601</v>
      </c>
      <c r="N150" s="132">
        <v>42823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29</v>
      </c>
      <c r="B151" s="107">
        <v>42128</v>
      </c>
      <c r="C151" s="107"/>
      <c r="D151" s="108" t="s">
        <v>672</v>
      </c>
      <c r="E151" s="109" t="s">
        <v>602</v>
      </c>
      <c r="F151" s="110">
        <v>385</v>
      </c>
      <c r="G151" s="109"/>
      <c r="H151" s="109">
        <f>212.5+331</f>
        <v>543.5</v>
      </c>
      <c r="I151" s="127">
        <v>510</v>
      </c>
      <c r="J151" s="128" t="s">
        <v>673</v>
      </c>
      <c r="K151" s="129">
        <f t="shared" si="71"/>
        <v>158.5</v>
      </c>
      <c r="L151" s="130">
        <f t="shared" si="72"/>
        <v>0.41168831168831171</v>
      </c>
      <c r="M151" s="131" t="s">
        <v>601</v>
      </c>
      <c r="N151" s="132">
        <v>42235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30</v>
      </c>
      <c r="B152" s="107">
        <v>42128</v>
      </c>
      <c r="C152" s="107"/>
      <c r="D152" s="108" t="s">
        <v>674</v>
      </c>
      <c r="E152" s="109" t="s">
        <v>602</v>
      </c>
      <c r="F152" s="110">
        <v>115.5</v>
      </c>
      <c r="G152" s="109"/>
      <c r="H152" s="109">
        <v>146</v>
      </c>
      <c r="I152" s="127">
        <v>142</v>
      </c>
      <c r="J152" s="128" t="s">
        <v>675</v>
      </c>
      <c r="K152" s="129">
        <f t="shared" si="71"/>
        <v>30.5</v>
      </c>
      <c r="L152" s="130">
        <f t="shared" si="72"/>
        <v>0.26406926406926406</v>
      </c>
      <c r="M152" s="131" t="s">
        <v>601</v>
      </c>
      <c r="N152" s="132">
        <v>42202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31</v>
      </c>
      <c r="B153" s="107">
        <v>42151</v>
      </c>
      <c r="C153" s="107"/>
      <c r="D153" s="108" t="s">
        <v>676</v>
      </c>
      <c r="E153" s="109" t="s">
        <v>602</v>
      </c>
      <c r="F153" s="110">
        <v>237.5</v>
      </c>
      <c r="G153" s="109"/>
      <c r="H153" s="109">
        <v>279.5</v>
      </c>
      <c r="I153" s="127">
        <v>278</v>
      </c>
      <c r="J153" s="128" t="s">
        <v>627</v>
      </c>
      <c r="K153" s="129">
        <f t="shared" si="71"/>
        <v>42</v>
      </c>
      <c r="L153" s="130">
        <f t="shared" si="72"/>
        <v>0.17684210526315788</v>
      </c>
      <c r="M153" s="131" t="s">
        <v>601</v>
      </c>
      <c r="N153" s="132">
        <v>42222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32</v>
      </c>
      <c r="B154" s="107">
        <v>42174</v>
      </c>
      <c r="C154" s="107"/>
      <c r="D154" s="108" t="s">
        <v>646</v>
      </c>
      <c r="E154" s="109" t="s">
        <v>625</v>
      </c>
      <c r="F154" s="110">
        <v>340</v>
      </c>
      <c r="G154" s="109"/>
      <c r="H154" s="109">
        <v>448</v>
      </c>
      <c r="I154" s="127">
        <v>448</v>
      </c>
      <c r="J154" s="128" t="s">
        <v>627</v>
      </c>
      <c r="K154" s="129">
        <f t="shared" si="71"/>
        <v>108</v>
      </c>
      <c r="L154" s="130">
        <f t="shared" si="72"/>
        <v>0.31764705882352939</v>
      </c>
      <c r="M154" s="131" t="s">
        <v>601</v>
      </c>
      <c r="N154" s="132">
        <v>43018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33</v>
      </c>
      <c r="B155" s="107">
        <v>42191</v>
      </c>
      <c r="C155" s="107"/>
      <c r="D155" s="108" t="s">
        <v>677</v>
      </c>
      <c r="E155" s="109" t="s">
        <v>625</v>
      </c>
      <c r="F155" s="110">
        <v>390</v>
      </c>
      <c r="G155" s="109"/>
      <c r="H155" s="109">
        <v>460</v>
      </c>
      <c r="I155" s="127">
        <v>460</v>
      </c>
      <c r="J155" s="128" t="s">
        <v>627</v>
      </c>
      <c r="K155" s="129">
        <f t="shared" ref="K155:K175" si="73">H155-F155</f>
        <v>70</v>
      </c>
      <c r="L155" s="130">
        <f t="shared" ref="L155:L175" si="74">K155/F155</f>
        <v>0.17948717948717949</v>
      </c>
      <c r="M155" s="131" t="s">
        <v>601</v>
      </c>
      <c r="N155" s="132">
        <v>42478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5">
        <v>34</v>
      </c>
      <c r="B156" s="111">
        <v>42195</v>
      </c>
      <c r="C156" s="111"/>
      <c r="D156" s="112" t="s">
        <v>678</v>
      </c>
      <c r="E156" s="113" t="s">
        <v>625</v>
      </c>
      <c r="F156" s="114">
        <v>122.5</v>
      </c>
      <c r="G156" s="114"/>
      <c r="H156" s="115">
        <v>61</v>
      </c>
      <c r="I156" s="133">
        <v>172</v>
      </c>
      <c r="J156" s="134" t="s">
        <v>679</v>
      </c>
      <c r="K156" s="135">
        <f t="shared" si="73"/>
        <v>-61.5</v>
      </c>
      <c r="L156" s="136">
        <f t="shared" si="74"/>
        <v>-0.50204081632653064</v>
      </c>
      <c r="M156" s="137" t="s">
        <v>665</v>
      </c>
      <c r="N156" s="138">
        <v>43333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35</v>
      </c>
      <c r="B157" s="107">
        <v>42219</v>
      </c>
      <c r="C157" s="107"/>
      <c r="D157" s="108" t="s">
        <v>680</v>
      </c>
      <c r="E157" s="109" t="s">
        <v>625</v>
      </c>
      <c r="F157" s="110">
        <v>297.5</v>
      </c>
      <c r="G157" s="109"/>
      <c r="H157" s="109">
        <v>350</v>
      </c>
      <c r="I157" s="127">
        <v>360</v>
      </c>
      <c r="J157" s="128" t="s">
        <v>681</v>
      </c>
      <c r="K157" s="129">
        <f t="shared" si="73"/>
        <v>52.5</v>
      </c>
      <c r="L157" s="130">
        <f t="shared" si="74"/>
        <v>0.17647058823529413</v>
      </c>
      <c r="M157" s="131" t="s">
        <v>601</v>
      </c>
      <c r="N157" s="132">
        <v>42232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36</v>
      </c>
      <c r="B158" s="107">
        <v>42219</v>
      </c>
      <c r="C158" s="107"/>
      <c r="D158" s="108" t="s">
        <v>682</v>
      </c>
      <c r="E158" s="109" t="s">
        <v>625</v>
      </c>
      <c r="F158" s="110">
        <v>115.5</v>
      </c>
      <c r="G158" s="109"/>
      <c r="H158" s="109">
        <v>149</v>
      </c>
      <c r="I158" s="127">
        <v>140</v>
      </c>
      <c r="J158" s="142" t="s">
        <v>683</v>
      </c>
      <c r="K158" s="129">
        <f t="shared" si="73"/>
        <v>33.5</v>
      </c>
      <c r="L158" s="130">
        <f t="shared" si="74"/>
        <v>0.29004329004329005</v>
      </c>
      <c r="M158" s="131" t="s">
        <v>601</v>
      </c>
      <c r="N158" s="132">
        <v>42740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37</v>
      </c>
      <c r="B159" s="107">
        <v>42251</v>
      </c>
      <c r="C159" s="107"/>
      <c r="D159" s="108" t="s">
        <v>676</v>
      </c>
      <c r="E159" s="109" t="s">
        <v>625</v>
      </c>
      <c r="F159" s="110">
        <v>226</v>
      </c>
      <c r="G159" s="109"/>
      <c r="H159" s="109">
        <v>292</v>
      </c>
      <c r="I159" s="127">
        <v>292</v>
      </c>
      <c r="J159" s="128" t="s">
        <v>684</v>
      </c>
      <c r="K159" s="129">
        <f t="shared" si="73"/>
        <v>66</v>
      </c>
      <c r="L159" s="130">
        <f t="shared" si="74"/>
        <v>0.29203539823008851</v>
      </c>
      <c r="M159" s="131" t="s">
        <v>601</v>
      </c>
      <c r="N159" s="132">
        <v>42286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38</v>
      </c>
      <c r="B160" s="107">
        <v>42254</v>
      </c>
      <c r="C160" s="107"/>
      <c r="D160" s="108" t="s">
        <v>671</v>
      </c>
      <c r="E160" s="109" t="s">
        <v>625</v>
      </c>
      <c r="F160" s="110">
        <v>232.5</v>
      </c>
      <c r="G160" s="109"/>
      <c r="H160" s="109">
        <v>312.5</v>
      </c>
      <c r="I160" s="127">
        <v>310</v>
      </c>
      <c r="J160" s="128" t="s">
        <v>627</v>
      </c>
      <c r="K160" s="129">
        <f t="shared" si="73"/>
        <v>80</v>
      </c>
      <c r="L160" s="130">
        <f t="shared" si="74"/>
        <v>0.34408602150537637</v>
      </c>
      <c r="M160" s="131" t="s">
        <v>601</v>
      </c>
      <c r="N160" s="132">
        <v>42823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39</v>
      </c>
      <c r="B161" s="107">
        <v>42268</v>
      </c>
      <c r="C161" s="107"/>
      <c r="D161" s="108" t="s">
        <v>685</v>
      </c>
      <c r="E161" s="109" t="s">
        <v>625</v>
      </c>
      <c r="F161" s="110">
        <v>196.5</v>
      </c>
      <c r="G161" s="109"/>
      <c r="H161" s="109">
        <v>238</v>
      </c>
      <c r="I161" s="127">
        <v>238</v>
      </c>
      <c r="J161" s="128" t="s">
        <v>684</v>
      </c>
      <c r="K161" s="129">
        <f t="shared" si="73"/>
        <v>41.5</v>
      </c>
      <c r="L161" s="130">
        <f t="shared" si="74"/>
        <v>0.21119592875318066</v>
      </c>
      <c r="M161" s="131" t="s">
        <v>601</v>
      </c>
      <c r="N161" s="132">
        <v>42291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40</v>
      </c>
      <c r="B162" s="107">
        <v>42271</v>
      </c>
      <c r="C162" s="107"/>
      <c r="D162" s="108" t="s">
        <v>624</v>
      </c>
      <c r="E162" s="109" t="s">
        <v>625</v>
      </c>
      <c r="F162" s="110">
        <v>65</v>
      </c>
      <c r="G162" s="109"/>
      <c r="H162" s="109">
        <v>82</v>
      </c>
      <c r="I162" s="127">
        <v>82</v>
      </c>
      <c r="J162" s="128" t="s">
        <v>684</v>
      </c>
      <c r="K162" s="129">
        <f t="shared" si="73"/>
        <v>17</v>
      </c>
      <c r="L162" s="130">
        <f t="shared" si="74"/>
        <v>0.26153846153846155</v>
      </c>
      <c r="M162" s="131" t="s">
        <v>601</v>
      </c>
      <c r="N162" s="132">
        <v>42578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41</v>
      </c>
      <c r="B163" s="107">
        <v>42291</v>
      </c>
      <c r="C163" s="107"/>
      <c r="D163" s="108" t="s">
        <v>686</v>
      </c>
      <c r="E163" s="109" t="s">
        <v>625</v>
      </c>
      <c r="F163" s="110">
        <v>144</v>
      </c>
      <c r="G163" s="109"/>
      <c r="H163" s="109">
        <v>182.5</v>
      </c>
      <c r="I163" s="127">
        <v>181</v>
      </c>
      <c r="J163" s="128" t="s">
        <v>684</v>
      </c>
      <c r="K163" s="129">
        <f t="shared" si="73"/>
        <v>38.5</v>
      </c>
      <c r="L163" s="130">
        <f t="shared" si="74"/>
        <v>0.2673611111111111</v>
      </c>
      <c r="M163" s="131" t="s">
        <v>601</v>
      </c>
      <c r="N163" s="132">
        <v>42817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42</v>
      </c>
      <c r="B164" s="107">
        <v>42291</v>
      </c>
      <c r="C164" s="107"/>
      <c r="D164" s="108" t="s">
        <v>687</v>
      </c>
      <c r="E164" s="109" t="s">
        <v>625</v>
      </c>
      <c r="F164" s="110">
        <v>264</v>
      </c>
      <c r="G164" s="109"/>
      <c r="H164" s="109">
        <v>311</v>
      </c>
      <c r="I164" s="127">
        <v>311</v>
      </c>
      <c r="J164" s="128" t="s">
        <v>684</v>
      </c>
      <c r="K164" s="129">
        <f t="shared" si="73"/>
        <v>47</v>
      </c>
      <c r="L164" s="130">
        <f t="shared" si="74"/>
        <v>0.17803030303030304</v>
      </c>
      <c r="M164" s="131" t="s">
        <v>601</v>
      </c>
      <c r="N164" s="132">
        <v>42604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43</v>
      </c>
      <c r="B165" s="107">
        <v>42318</v>
      </c>
      <c r="C165" s="107"/>
      <c r="D165" s="108" t="s">
        <v>688</v>
      </c>
      <c r="E165" s="109" t="s">
        <v>602</v>
      </c>
      <c r="F165" s="110">
        <v>549.5</v>
      </c>
      <c r="G165" s="109"/>
      <c r="H165" s="109">
        <v>630</v>
      </c>
      <c r="I165" s="127">
        <v>630</v>
      </c>
      <c r="J165" s="128" t="s">
        <v>684</v>
      </c>
      <c r="K165" s="129">
        <f t="shared" si="73"/>
        <v>80.5</v>
      </c>
      <c r="L165" s="130">
        <f t="shared" si="74"/>
        <v>0.1464968152866242</v>
      </c>
      <c r="M165" s="131" t="s">
        <v>601</v>
      </c>
      <c r="N165" s="132">
        <v>42419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44</v>
      </c>
      <c r="B166" s="107">
        <v>42342</v>
      </c>
      <c r="C166" s="107"/>
      <c r="D166" s="108" t="s">
        <v>689</v>
      </c>
      <c r="E166" s="109" t="s">
        <v>625</v>
      </c>
      <c r="F166" s="110">
        <v>1027.5</v>
      </c>
      <c r="G166" s="109"/>
      <c r="H166" s="109">
        <v>1315</v>
      </c>
      <c r="I166" s="127">
        <v>1250</v>
      </c>
      <c r="J166" s="128" t="s">
        <v>684</v>
      </c>
      <c r="K166" s="129">
        <f t="shared" si="73"/>
        <v>287.5</v>
      </c>
      <c r="L166" s="130">
        <f t="shared" si="74"/>
        <v>0.27980535279805352</v>
      </c>
      <c r="M166" s="131" t="s">
        <v>601</v>
      </c>
      <c r="N166" s="132">
        <v>43244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45</v>
      </c>
      <c r="B167" s="107">
        <v>42367</v>
      </c>
      <c r="C167" s="107"/>
      <c r="D167" s="108" t="s">
        <v>690</v>
      </c>
      <c r="E167" s="109" t="s">
        <v>625</v>
      </c>
      <c r="F167" s="110">
        <v>465</v>
      </c>
      <c r="G167" s="109"/>
      <c r="H167" s="109">
        <v>540</v>
      </c>
      <c r="I167" s="127">
        <v>540</v>
      </c>
      <c r="J167" s="128" t="s">
        <v>684</v>
      </c>
      <c r="K167" s="129">
        <f t="shared" si="73"/>
        <v>75</v>
      </c>
      <c r="L167" s="130">
        <f t="shared" si="74"/>
        <v>0.16129032258064516</v>
      </c>
      <c r="M167" s="131" t="s">
        <v>601</v>
      </c>
      <c r="N167" s="132">
        <v>42530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46</v>
      </c>
      <c r="B168" s="107">
        <v>42380</v>
      </c>
      <c r="C168" s="107"/>
      <c r="D168" s="108" t="s">
        <v>391</v>
      </c>
      <c r="E168" s="109" t="s">
        <v>602</v>
      </c>
      <c r="F168" s="110">
        <v>81</v>
      </c>
      <c r="G168" s="109"/>
      <c r="H168" s="109">
        <v>110</v>
      </c>
      <c r="I168" s="127">
        <v>110</v>
      </c>
      <c r="J168" s="128" t="s">
        <v>684</v>
      </c>
      <c r="K168" s="129">
        <f t="shared" si="73"/>
        <v>29</v>
      </c>
      <c r="L168" s="130">
        <f t="shared" si="74"/>
        <v>0.35802469135802467</v>
      </c>
      <c r="M168" s="131" t="s">
        <v>601</v>
      </c>
      <c r="N168" s="132">
        <v>42745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47</v>
      </c>
      <c r="B169" s="107">
        <v>42382</v>
      </c>
      <c r="C169" s="107"/>
      <c r="D169" s="108" t="s">
        <v>691</v>
      </c>
      <c r="E169" s="109" t="s">
        <v>602</v>
      </c>
      <c r="F169" s="110">
        <v>417.5</v>
      </c>
      <c r="G169" s="109"/>
      <c r="H169" s="109">
        <v>547</v>
      </c>
      <c r="I169" s="127">
        <v>535</v>
      </c>
      <c r="J169" s="128" t="s">
        <v>684</v>
      </c>
      <c r="K169" s="129">
        <f t="shared" si="73"/>
        <v>129.5</v>
      </c>
      <c r="L169" s="130">
        <f t="shared" si="74"/>
        <v>0.31017964071856285</v>
      </c>
      <c r="M169" s="131" t="s">
        <v>601</v>
      </c>
      <c r="N169" s="132">
        <v>42578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48</v>
      </c>
      <c r="B170" s="107">
        <v>42408</v>
      </c>
      <c r="C170" s="107"/>
      <c r="D170" s="108" t="s">
        <v>692</v>
      </c>
      <c r="E170" s="109" t="s">
        <v>625</v>
      </c>
      <c r="F170" s="110">
        <v>650</v>
      </c>
      <c r="G170" s="109"/>
      <c r="H170" s="109">
        <v>800</v>
      </c>
      <c r="I170" s="127">
        <v>800</v>
      </c>
      <c r="J170" s="128" t="s">
        <v>684</v>
      </c>
      <c r="K170" s="129">
        <f t="shared" si="73"/>
        <v>150</v>
      </c>
      <c r="L170" s="130">
        <f t="shared" si="74"/>
        <v>0.23076923076923078</v>
      </c>
      <c r="M170" s="131" t="s">
        <v>601</v>
      </c>
      <c r="N170" s="132">
        <v>43154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49</v>
      </c>
      <c r="B171" s="107">
        <v>42433</v>
      </c>
      <c r="C171" s="107"/>
      <c r="D171" s="108" t="s">
        <v>198</v>
      </c>
      <c r="E171" s="109" t="s">
        <v>625</v>
      </c>
      <c r="F171" s="110">
        <v>437.5</v>
      </c>
      <c r="G171" s="109"/>
      <c r="H171" s="109">
        <v>504.5</v>
      </c>
      <c r="I171" s="127">
        <v>522</v>
      </c>
      <c r="J171" s="128" t="s">
        <v>693</v>
      </c>
      <c r="K171" s="129">
        <f t="shared" si="73"/>
        <v>67</v>
      </c>
      <c r="L171" s="130">
        <f t="shared" si="74"/>
        <v>0.15314285714285714</v>
      </c>
      <c r="M171" s="131" t="s">
        <v>601</v>
      </c>
      <c r="N171" s="132">
        <v>42480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50</v>
      </c>
      <c r="B172" s="107">
        <v>42438</v>
      </c>
      <c r="C172" s="107"/>
      <c r="D172" s="108" t="s">
        <v>694</v>
      </c>
      <c r="E172" s="109" t="s">
        <v>625</v>
      </c>
      <c r="F172" s="110">
        <v>189.5</v>
      </c>
      <c r="G172" s="109"/>
      <c r="H172" s="109">
        <v>218</v>
      </c>
      <c r="I172" s="127">
        <v>218</v>
      </c>
      <c r="J172" s="128" t="s">
        <v>684</v>
      </c>
      <c r="K172" s="129">
        <f t="shared" si="73"/>
        <v>28.5</v>
      </c>
      <c r="L172" s="130">
        <f t="shared" si="74"/>
        <v>0.15039577836411611</v>
      </c>
      <c r="M172" s="131" t="s">
        <v>601</v>
      </c>
      <c r="N172" s="132">
        <v>43034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366">
        <v>51</v>
      </c>
      <c r="B173" s="116">
        <v>42471</v>
      </c>
      <c r="C173" s="116"/>
      <c r="D173" s="117" t="s">
        <v>695</v>
      </c>
      <c r="E173" s="118" t="s">
        <v>625</v>
      </c>
      <c r="F173" s="119">
        <v>36.5</v>
      </c>
      <c r="G173" s="120"/>
      <c r="H173" s="120">
        <v>15.85</v>
      </c>
      <c r="I173" s="120">
        <v>60</v>
      </c>
      <c r="J173" s="139" t="s">
        <v>696</v>
      </c>
      <c r="K173" s="135">
        <f t="shared" si="73"/>
        <v>-20.65</v>
      </c>
      <c r="L173" s="169">
        <f t="shared" si="74"/>
        <v>-0.5657534246575342</v>
      </c>
      <c r="M173" s="137" t="s">
        <v>665</v>
      </c>
      <c r="N173" s="170">
        <v>43627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52</v>
      </c>
      <c r="B174" s="107">
        <v>42472</v>
      </c>
      <c r="C174" s="107"/>
      <c r="D174" s="108" t="s">
        <v>697</v>
      </c>
      <c r="E174" s="109" t="s">
        <v>625</v>
      </c>
      <c r="F174" s="110">
        <v>93</v>
      </c>
      <c r="G174" s="109"/>
      <c r="H174" s="109">
        <v>149</v>
      </c>
      <c r="I174" s="127">
        <v>140</v>
      </c>
      <c r="J174" s="142" t="s">
        <v>698</v>
      </c>
      <c r="K174" s="129">
        <f t="shared" si="73"/>
        <v>56</v>
      </c>
      <c r="L174" s="130">
        <f t="shared" si="74"/>
        <v>0.60215053763440862</v>
      </c>
      <c r="M174" s="131" t="s">
        <v>601</v>
      </c>
      <c r="N174" s="132">
        <v>42740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53</v>
      </c>
      <c r="B175" s="107">
        <v>42472</v>
      </c>
      <c r="C175" s="107"/>
      <c r="D175" s="108" t="s">
        <v>699</v>
      </c>
      <c r="E175" s="109" t="s">
        <v>625</v>
      </c>
      <c r="F175" s="110">
        <v>130</v>
      </c>
      <c r="G175" s="109"/>
      <c r="H175" s="109">
        <v>150</v>
      </c>
      <c r="I175" s="127" t="s">
        <v>700</v>
      </c>
      <c r="J175" s="128" t="s">
        <v>684</v>
      </c>
      <c r="K175" s="129">
        <f t="shared" si="73"/>
        <v>20</v>
      </c>
      <c r="L175" s="130">
        <f t="shared" si="74"/>
        <v>0.15384615384615385</v>
      </c>
      <c r="M175" s="131" t="s">
        <v>601</v>
      </c>
      <c r="N175" s="132">
        <v>42564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54</v>
      </c>
      <c r="B176" s="107">
        <v>42473</v>
      </c>
      <c r="C176" s="107"/>
      <c r="D176" s="108" t="s">
        <v>355</v>
      </c>
      <c r="E176" s="109" t="s">
        <v>625</v>
      </c>
      <c r="F176" s="110">
        <v>196</v>
      </c>
      <c r="G176" s="109"/>
      <c r="H176" s="109">
        <v>299</v>
      </c>
      <c r="I176" s="127">
        <v>299</v>
      </c>
      <c r="J176" s="128" t="s">
        <v>684</v>
      </c>
      <c r="K176" s="129">
        <v>103</v>
      </c>
      <c r="L176" s="130">
        <v>0.52551020408163296</v>
      </c>
      <c r="M176" s="131" t="s">
        <v>601</v>
      </c>
      <c r="N176" s="132">
        <v>42620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55</v>
      </c>
      <c r="B177" s="107">
        <v>42473</v>
      </c>
      <c r="C177" s="107"/>
      <c r="D177" s="108" t="s">
        <v>758</v>
      </c>
      <c r="E177" s="109" t="s">
        <v>625</v>
      </c>
      <c r="F177" s="110">
        <v>88</v>
      </c>
      <c r="G177" s="109"/>
      <c r="H177" s="109">
        <v>103</v>
      </c>
      <c r="I177" s="127">
        <v>103</v>
      </c>
      <c r="J177" s="128" t="s">
        <v>684</v>
      </c>
      <c r="K177" s="129">
        <v>15</v>
      </c>
      <c r="L177" s="130">
        <v>0.170454545454545</v>
      </c>
      <c r="M177" s="131" t="s">
        <v>601</v>
      </c>
      <c r="N177" s="132">
        <v>42530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56</v>
      </c>
      <c r="B178" s="107">
        <v>42492</v>
      </c>
      <c r="C178" s="107"/>
      <c r="D178" s="108" t="s">
        <v>701</v>
      </c>
      <c r="E178" s="109" t="s">
        <v>625</v>
      </c>
      <c r="F178" s="110">
        <v>127.5</v>
      </c>
      <c r="G178" s="109"/>
      <c r="H178" s="109">
        <v>148</v>
      </c>
      <c r="I178" s="127" t="s">
        <v>702</v>
      </c>
      <c r="J178" s="128" t="s">
        <v>684</v>
      </c>
      <c r="K178" s="129">
        <f>H178-F178</f>
        <v>20.5</v>
      </c>
      <c r="L178" s="130">
        <f>K178/F178</f>
        <v>0.16078431372549021</v>
      </c>
      <c r="M178" s="131" t="s">
        <v>601</v>
      </c>
      <c r="N178" s="132">
        <v>42564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57</v>
      </c>
      <c r="B179" s="107">
        <v>42493</v>
      </c>
      <c r="C179" s="107"/>
      <c r="D179" s="108" t="s">
        <v>703</v>
      </c>
      <c r="E179" s="109" t="s">
        <v>625</v>
      </c>
      <c r="F179" s="110">
        <v>675</v>
      </c>
      <c r="G179" s="109"/>
      <c r="H179" s="109">
        <v>815</v>
      </c>
      <c r="I179" s="127" t="s">
        <v>704</v>
      </c>
      <c r="J179" s="128" t="s">
        <v>684</v>
      </c>
      <c r="K179" s="129">
        <f>H179-F179</f>
        <v>140</v>
      </c>
      <c r="L179" s="130">
        <f>K179/F179</f>
        <v>0.2074074074074074</v>
      </c>
      <c r="M179" s="131" t="s">
        <v>601</v>
      </c>
      <c r="N179" s="132">
        <v>43154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5">
        <v>58</v>
      </c>
      <c r="B180" s="111">
        <v>42522</v>
      </c>
      <c r="C180" s="111"/>
      <c r="D180" s="112" t="s">
        <v>759</v>
      </c>
      <c r="E180" s="113" t="s">
        <v>625</v>
      </c>
      <c r="F180" s="114">
        <v>500</v>
      </c>
      <c r="G180" s="114"/>
      <c r="H180" s="115">
        <v>232.5</v>
      </c>
      <c r="I180" s="133" t="s">
        <v>760</v>
      </c>
      <c r="J180" s="134" t="s">
        <v>761</v>
      </c>
      <c r="K180" s="135">
        <f>H180-F180</f>
        <v>-267.5</v>
      </c>
      <c r="L180" s="136">
        <f>K180/F180</f>
        <v>-0.53500000000000003</v>
      </c>
      <c r="M180" s="137" t="s">
        <v>665</v>
      </c>
      <c r="N180" s="138">
        <v>43735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59</v>
      </c>
      <c r="B181" s="107">
        <v>42527</v>
      </c>
      <c r="C181" s="107"/>
      <c r="D181" s="108" t="s">
        <v>705</v>
      </c>
      <c r="E181" s="109" t="s">
        <v>625</v>
      </c>
      <c r="F181" s="110">
        <v>110</v>
      </c>
      <c r="G181" s="109"/>
      <c r="H181" s="109">
        <v>126.5</v>
      </c>
      <c r="I181" s="127">
        <v>125</v>
      </c>
      <c r="J181" s="128" t="s">
        <v>634</v>
      </c>
      <c r="K181" s="129">
        <f>H181-F181</f>
        <v>16.5</v>
      </c>
      <c r="L181" s="130">
        <f>K181/F181</f>
        <v>0.15</v>
      </c>
      <c r="M181" s="131" t="s">
        <v>601</v>
      </c>
      <c r="N181" s="132">
        <v>42552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60</v>
      </c>
      <c r="B182" s="107">
        <v>42538</v>
      </c>
      <c r="C182" s="107"/>
      <c r="D182" s="108" t="s">
        <v>706</v>
      </c>
      <c r="E182" s="109" t="s">
        <v>625</v>
      </c>
      <c r="F182" s="110">
        <v>44</v>
      </c>
      <c r="G182" s="109"/>
      <c r="H182" s="109">
        <v>69.5</v>
      </c>
      <c r="I182" s="127">
        <v>69.5</v>
      </c>
      <c r="J182" s="128" t="s">
        <v>707</v>
      </c>
      <c r="K182" s="129">
        <f>H182-F182</f>
        <v>25.5</v>
      </c>
      <c r="L182" s="130">
        <f>K182/F182</f>
        <v>0.57954545454545459</v>
      </c>
      <c r="M182" s="131" t="s">
        <v>601</v>
      </c>
      <c r="N182" s="132">
        <v>42977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61</v>
      </c>
      <c r="B183" s="107">
        <v>42549</v>
      </c>
      <c r="C183" s="107"/>
      <c r="D183" s="149" t="s">
        <v>762</v>
      </c>
      <c r="E183" s="109" t="s">
        <v>625</v>
      </c>
      <c r="F183" s="110">
        <v>262.5</v>
      </c>
      <c r="G183" s="109"/>
      <c r="H183" s="109">
        <v>340</v>
      </c>
      <c r="I183" s="127">
        <v>333</v>
      </c>
      <c r="J183" s="128" t="s">
        <v>763</v>
      </c>
      <c r="K183" s="129">
        <v>77.5</v>
      </c>
      <c r="L183" s="130">
        <v>0.29523809523809502</v>
      </c>
      <c r="M183" s="131" t="s">
        <v>601</v>
      </c>
      <c r="N183" s="132">
        <v>43017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62</v>
      </c>
      <c r="B184" s="107">
        <v>42549</v>
      </c>
      <c r="C184" s="107"/>
      <c r="D184" s="149" t="s">
        <v>764</v>
      </c>
      <c r="E184" s="109" t="s">
        <v>625</v>
      </c>
      <c r="F184" s="110">
        <v>840</v>
      </c>
      <c r="G184" s="109"/>
      <c r="H184" s="109">
        <v>1230</v>
      </c>
      <c r="I184" s="127">
        <v>1230</v>
      </c>
      <c r="J184" s="128" t="s">
        <v>684</v>
      </c>
      <c r="K184" s="129">
        <v>390</v>
      </c>
      <c r="L184" s="130">
        <v>0.46428571428571402</v>
      </c>
      <c r="M184" s="131" t="s">
        <v>601</v>
      </c>
      <c r="N184" s="132">
        <v>42649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367">
        <v>63</v>
      </c>
      <c r="B185" s="144">
        <v>42556</v>
      </c>
      <c r="C185" s="144"/>
      <c r="D185" s="145" t="s">
        <v>708</v>
      </c>
      <c r="E185" s="146" t="s">
        <v>625</v>
      </c>
      <c r="F185" s="147">
        <v>395</v>
      </c>
      <c r="G185" s="148"/>
      <c r="H185" s="148">
        <f>(468.5+342.5)/2</f>
        <v>405.5</v>
      </c>
      <c r="I185" s="148">
        <v>510</v>
      </c>
      <c r="J185" s="171" t="s">
        <v>709</v>
      </c>
      <c r="K185" s="172">
        <f t="shared" ref="K185:K191" si="75">H185-F185</f>
        <v>10.5</v>
      </c>
      <c r="L185" s="173">
        <f t="shared" ref="L185:L191" si="76">K185/F185</f>
        <v>2.6582278481012658E-2</v>
      </c>
      <c r="M185" s="174" t="s">
        <v>710</v>
      </c>
      <c r="N185" s="175">
        <v>43606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5">
        <v>64</v>
      </c>
      <c r="B186" s="111">
        <v>42584</v>
      </c>
      <c r="C186" s="111"/>
      <c r="D186" s="112" t="s">
        <v>711</v>
      </c>
      <c r="E186" s="113" t="s">
        <v>602</v>
      </c>
      <c r="F186" s="114">
        <f>169.5-12.8</f>
        <v>156.69999999999999</v>
      </c>
      <c r="G186" s="114"/>
      <c r="H186" s="115">
        <v>77</v>
      </c>
      <c r="I186" s="133" t="s">
        <v>712</v>
      </c>
      <c r="J186" s="401" t="s">
        <v>3403</v>
      </c>
      <c r="K186" s="135">
        <f t="shared" si="75"/>
        <v>-79.699999999999989</v>
      </c>
      <c r="L186" s="136">
        <f t="shared" si="76"/>
        <v>-0.50861518825781749</v>
      </c>
      <c r="M186" s="137" t="s">
        <v>665</v>
      </c>
      <c r="N186" s="138">
        <v>43522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5">
        <v>65</v>
      </c>
      <c r="B187" s="111">
        <v>42586</v>
      </c>
      <c r="C187" s="111"/>
      <c r="D187" s="112" t="s">
        <v>713</v>
      </c>
      <c r="E187" s="113" t="s">
        <v>625</v>
      </c>
      <c r="F187" s="114">
        <v>400</v>
      </c>
      <c r="G187" s="114"/>
      <c r="H187" s="115">
        <v>305</v>
      </c>
      <c r="I187" s="133">
        <v>475</v>
      </c>
      <c r="J187" s="134" t="s">
        <v>714</v>
      </c>
      <c r="K187" s="135">
        <f t="shared" si="75"/>
        <v>-95</v>
      </c>
      <c r="L187" s="136">
        <f t="shared" si="76"/>
        <v>-0.23749999999999999</v>
      </c>
      <c r="M187" s="137" t="s">
        <v>665</v>
      </c>
      <c r="N187" s="138">
        <v>43606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66</v>
      </c>
      <c r="B188" s="107">
        <v>42593</v>
      </c>
      <c r="C188" s="107"/>
      <c r="D188" s="108" t="s">
        <v>715</v>
      </c>
      <c r="E188" s="109" t="s">
        <v>625</v>
      </c>
      <c r="F188" s="110">
        <v>86.5</v>
      </c>
      <c r="G188" s="109"/>
      <c r="H188" s="109">
        <v>130</v>
      </c>
      <c r="I188" s="127">
        <v>130</v>
      </c>
      <c r="J188" s="142" t="s">
        <v>716</v>
      </c>
      <c r="K188" s="129">
        <f t="shared" si="75"/>
        <v>43.5</v>
      </c>
      <c r="L188" s="130">
        <f t="shared" si="76"/>
        <v>0.50289017341040465</v>
      </c>
      <c r="M188" s="131" t="s">
        <v>601</v>
      </c>
      <c r="N188" s="132">
        <v>43091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5">
        <v>67</v>
      </c>
      <c r="B189" s="111">
        <v>42600</v>
      </c>
      <c r="C189" s="111"/>
      <c r="D189" s="112" t="s">
        <v>382</v>
      </c>
      <c r="E189" s="113" t="s">
        <v>625</v>
      </c>
      <c r="F189" s="114">
        <v>133.5</v>
      </c>
      <c r="G189" s="114"/>
      <c r="H189" s="115">
        <v>126.5</v>
      </c>
      <c r="I189" s="133">
        <v>178</v>
      </c>
      <c r="J189" s="134" t="s">
        <v>717</v>
      </c>
      <c r="K189" s="135">
        <f t="shared" si="75"/>
        <v>-7</v>
      </c>
      <c r="L189" s="136">
        <f t="shared" si="76"/>
        <v>-5.2434456928838954E-2</v>
      </c>
      <c r="M189" s="137" t="s">
        <v>665</v>
      </c>
      <c r="N189" s="138">
        <v>42615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68</v>
      </c>
      <c r="B190" s="107">
        <v>42613</v>
      </c>
      <c r="C190" s="107"/>
      <c r="D190" s="108" t="s">
        <v>718</v>
      </c>
      <c r="E190" s="109" t="s">
        <v>625</v>
      </c>
      <c r="F190" s="110">
        <v>560</v>
      </c>
      <c r="G190" s="109"/>
      <c r="H190" s="109">
        <v>725</v>
      </c>
      <c r="I190" s="127">
        <v>725</v>
      </c>
      <c r="J190" s="128" t="s">
        <v>627</v>
      </c>
      <c r="K190" s="129">
        <f t="shared" si="75"/>
        <v>165</v>
      </c>
      <c r="L190" s="130">
        <f t="shared" si="76"/>
        <v>0.29464285714285715</v>
      </c>
      <c r="M190" s="131" t="s">
        <v>601</v>
      </c>
      <c r="N190" s="132">
        <v>42456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69</v>
      </c>
      <c r="B191" s="107">
        <v>42614</v>
      </c>
      <c r="C191" s="107"/>
      <c r="D191" s="108" t="s">
        <v>719</v>
      </c>
      <c r="E191" s="109" t="s">
        <v>625</v>
      </c>
      <c r="F191" s="110">
        <v>160.5</v>
      </c>
      <c r="G191" s="109"/>
      <c r="H191" s="109">
        <v>210</v>
      </c>
      <c r="I191" s="127">
        <v>210</v>
      </c>
      <c r="J191" s="128" t="s">
        <v>627</v>
      </c>
      <c r="K191" s="129">
        <f t="shared" si="75"/>
        <v>49.5</v>
      </c>
      <c r="L191" s="130">
        <f t="shared" si="76"/>
        <v>0.30841121495327101</v>
      </c>
      <c r="M191" s="131" t="s">
        <v>601</v>
      </c>
      <c r="N191" s="132">
        <v>42871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70</v>
      </c>
      <c r="B192" s="107">
        <v>42646</v>
      </c>
      <c r="C192" s="107"/>
      <c r="D192" s="149" t="s">
        <v>406</v>
      </c>
      <c r="E192" s="109" t="s">
        <v>625</v>
      </c>
      <c r="F192" s="110">
        <v>430</v>
      </c>
      <c r="G192" s="109"/>
      <c r="H192" s="109">
        <v>596</v>
      </c>
      <c r="I192" s="127">
        <v>575</v>
      </c>
      <c r="J192" s="128" t="s">
        <v>765</v>
      </c>
      <c r="K192" s="129">
        <v>166</v>
      </c>
      <c r="L192" s="130">
        <v>0.38604651162790699</v>
      </c>
      <c r="M192" s="131" t="s">
        <v>601</v>
      </c>
      <c r="N192" s="132">
        <v>42769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71</v>
      </c>
      <c r="B193" s="107">
        <v>42657</v>
      </c>
      <c r="C193" s="107"/>
      <c r="D193" s="108" t="s">
        <v>720</v>
      </c>
      <c r="E193" s="109" t="s">
        <v>625</v>
      </c>
      <c r="F193" s="110">
        <v>280</v>
      </c>
      <c r="G193" s="109"/>
      <c r="H193" s="109">
        <v>345</v>
      </c>
      <c r="I193" s="127">
        <v>345</v>
      </c>
      <c r="J193" s="128" t="s">
        <v>627</v>
      </c>
      <c r="K193" s="129">
        <f t="shared" ref="K193:K198" si="77">H193-F193</f>
        <v>65</v>
      </c>
      <c r="L193" s="130">
        <f>K193/F193</f>
        <v>0.23214285714285715</v>
      </c>
      <c r="M193" s="131" t="s">
        <v>601</v>
      </c>
      <c r="N193" s="132">
        <v>42814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72</v>
      </c>
      <c r="B194" s="107">
        <v>42657</v>
      </c>
      <c r="C194" s="107"/>
      <c r="D194" s="108" t="s">
        <v>721</v>
      </c>
      <c r="E194" s="109" t="s">
        <v>625</v>
      </c>
      <c r="F194" s="110">
        <v>245</v>
      </c>
      <c r="G194" s="109"/>
      <c r="H194" s="109">
        <v>325.5</v>
      </c>
      <c r="I194" s="127">
        <v>330</v>
      </c>
      <c r="J194" s="128" t="s">
        <v>722</v>
      </c>
      <c r="K194" s="129">
        <f t="shared" si="77"/>
        <v>80.5</v>
      </c>
      <c r="L194" s="130">
        <f>K194/F194</f>
        <v>0.32857142857142857</v>
      </c>
      <c r="M194" s="131" t="s">
        <v>601</v>
      </c>
      <c r="N194" s="132">
        <v>42769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73</v>
      </c>
      <c r="B195" s="107">
        <v>42660</v>
      </c>
      <c r="C195" s="107"/>
      <c r="D195" s="108" t="s">
        <v>350</v>
      </c>
      <c r="E195" s="109" t="s">
        <v>625</v>
      </c>
      <c r="F195" s="110">
        <v>125</v>
      </c>
      <c r="G195" s="109"/>
      <c r="H195" s="109">
        <v>160</v>
      </c>
      <c r="I195" s="127">
        <v>160</v>
      </c>
      <c r="J195" s="128" t="s">
        <v>684</v>
      </c>
      <c r="K195" s="129">
        <f t="shared" si="77"/>
        <v>35</v>
      </c>
      <c r="L195" s="130">
        <v>0.28000000000000003</v>
      </c>
      <c r="M195" s="131" t="s">
        <v>601</v>
      </c>
      <c r="N195" s="132">
        <v>42803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74</v>
      </c>
      <c r="B196" s="107">
        <v>42660</v>
      </c>
      <c r="C196" s="107"/>
      <c r="D196" s="108" t="s">
        <v>484</v>
      </c>
      <c r="E196" s="109" t="s">
        <v>625</v>
      </c>
      <c r="F196" s="110">
        <v>114</v>
      </c>
      <c r="G196" s="109"/>
      <c r="H196" s="109">
        <v>145</v>
      </c>
      <c r="I196" s="127">
        <v>145</v>
      </c>
      <c r="J196" s="128" t="s">
        <v>684</v>
      </c>
      <c r="K196" s="129">
        <f t="shared" si="77"/>
        <v>31</v>
      </c>
      <c r="L196" s="130">
        <f>K196/F196</f>
        <v>0.27192982456140352</v>
      </c>
      <c r="M196" s="131" t="s">
        <v>601</v>
      </c>
      <c r="N196" s="132">
        <v>42859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75</v>
      </c>
      <c r="B197" s="107">
        <v>42660</v>
      </c>
      <c r="C197" s="107"/>
      <c r="D197" s="108" t="s">
        <v>723</v>
      </c>
      <c r="E197" s="109" t="s">
        <v>625</v>
      </c>
      <c r="F197" s="110">
        <v>212</v>
      </c>
      <c r="G197" s="109"/>
      <c r="H197" s="109">
        <v>280</v>
      </c>
      <c r="I197" s="127">
        <v>276</v>
      </c>
      <c r="J197" s="128" t="s">
        <v>724</v>
      </c>
      <c r="K197" s="129">
        <f t="shared" si="77"/>
        <v>68</v>
      </c>
      <c r="L197" s="130">
        <f>K197/F197</f>
        <v>0.32075471698113206</v>
      </c>
      <c r="M197" s="131" t="s">
        <v>601</v>
      </c>
      <c r="N197" s="132">
        <v>42858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76</v>
      </c>
      <c r="B198" s="107">
        <v>42678</v>
      </c>
      <c r="C198" s="107"/>
      <c r="D198" s="108" t="s">
        <v>152</v>
      </c>
      <c r="E198" s="109" t="s">
        <v>625</v>
      </c>
      <c r="F198" s="110">
        <v>155</v>
      </c>
      <c r="G198" s="109"/>
      <c r="H198" s="109">
        <v>210</v>
      </c>
      <c r="I198" s="127">
        <v>210</v>
      </c>
      <c r="J198" s="128" t="s">
        <v>725</v>
      </c>
      <c r="K198" s="129">
        <f t="shared" si="77"/>
        <v>55</v>
      </c>
      <c r="L198" s="130">
        <f>K198/F198</f>
        <v>0.35483870967741937</v>
      </c>
      <c r="M198" s="131" t="s">
        <v>601</v>
      </c>
      <c r="N198" s="132">
        <v>42944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5">
        <v>77</v>
      </c>
      <c r="B199" s="111">
        <v>42710</v>
      </c>
      <c r="C199" s="111"/>
      <c r="D199" s="112" t="s">
        <v>766</v>
      </c>
      <c r="E199" s="113" t="s">
        <v>625</v>
      </c>
      <c r="F199" s="114">
        <v>150.5</v>
      </c>
      <c r="G199" s="114"/>
      <c r="H199" s="115">
        <v>72.5</v>
      </c>
      <c r="I199" s="133">
        <v>174</v>
      </c>
      <c r="J199" s="134" t="s">
        <v>767</v>
      </c>
      <c r="K199" s="135">
        <v>-78</v>
      </c>
      <c r="L199" s="136">
        <v>-0.51827242524916906</v>
      </c>
      <c r="M199" s="137" t="s">
        <v>665</v>
      </c>
      <c r="N199" s="138">
        <v>43333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78</v>
      </c>
      <c r="B200" s="107">
        <v>42712</v>
      </c>
      <c r="C200" s="107"/>
      <c r="D200" s="108" t="s">
        <v>126</v>
      </c>
      <c r="E200" s="109" t="s">
        <v>625</v>
      </c>
      <c r="F200" s="110">
        <v>380</v>
      </c>
      <c r="G200" s="109"/>
      <c r="H200" s="109">
        <v>478</v>
      </c>
      <c r="I200" s="127">
        <v>468</v>
      </c>
      <c r="J200" s="128" t="s">
        <v>684</v>
      </c>
      <c r="K200" s="129">
        <f>H200-F200</f>
        <v>98</v>
      </c>
      <c r="L200" s="130">
        <f>K200/F200</f>
        <v>0.25789473684210529</v>
      </c>
      <c r="M200" s="131" t="s">
        <v>601</v>
      </c>
      <c r="N200" s="132">
        <v>43025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79</v>
      </c>
      <c r="B201" s="107">
        <v>42734</v>
      </c>
      <c r="C201" s="107"/>
      <c r="D201" s="108" t="s">
        <v>249</v>
      </c>
      <c r="E201" s="109" t="s">
        <v>625</v>
      </c>
      <c r="F201" s="110">
        <v>305</v>
      </c>
      <c r="G201" s="109"/>
      <c r="H201" s="109">
        <v>375</v>
      </c>
      <c r="I201" s="127">
        <v>375</v>
      </c>
      <c r="J201" s="128" t="s">
        <v>684</v>
      </c>
      <c r="K201" s="129">
        <f>H201-F201</f>
        <v>70</v>
      </c>
      <c r="L201" s="130">
        <f>K201/F201</f>
        <v>0.22950819672131148</v>
      </c>
      <c r="M201" s="131" t="s">
        <v>601</v>
      </c>
      <c r="N201" s="132">
        <v>42768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80</v>
      </c>
      <c r="B202" s="107">
        <v>42739</v>
      </c>
      <c r="C202" s="107"/>
      <c r="D202" s="108" t="s">
        <v>352</v>
      </c>
      <c r="E202" s="109" t="s">
        <v>625</v>
      </c>
      <c r="F202" s="110">
        <v>99.5</v>
      </c>
      <c r="G202" s="109"/>
      <c r="H202" s="109">
        <v>158</v>
      </c>
      <c r="I202" s="127">
        <v>158</v>
      </c>
      <c r="J202" s="128" t="s">
        <v>684</v>
      </c>
      <c r="K202" s="129">
        <f>H202-F202</f>
        <v>58.5</v>
      </c>
      <c r="L202" s="130">
        <f>K202/F202</f>
        <v>0.5879396984924623</v>
      </c>
      <c r="M202" s="131" t="s">
        <v>601</v>
      </c>
      <c r="N202" s="132">
        <v>42898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81</v>
      </c>
      <c r="B203" s="107">
        <v>42739</v>
      </c>
      <c r="C203" s="107"/>
      <c r="D203" s="108" t="s">
        <v>352</v>
      </c>
      <c r="E203" s="109" t="s">
        <v>625</v>
      </c>
      <c r="F203" s="110">
        <v>99.5</v>
      </c>
      <c r="G203" s="109"/>
      <c r="H203" s="109">
        <v>158</v>
      </c>
      <c r="I203" s="127">
        <v>158</v>
      </c>
      <c r="J203" s="128" t="s">
        <v>684</v>
      </c>
      <c r="K203" s="129">
        <v>58.5</v>
      </c>
      <c r="L203" s="130">
        <v>0.58793969849246197</v>
      </c>
      <c r="M203" s="131" t="s">
        <v>601</v>
      </c>
      <c r="N203" s="132">
        <v>42898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82</v>
      </c>
      <c r="B204" s="107">
        <v>42786</v>
      </c>
      <c r="C204" s="107"/>
      <c r="D204" s="108" t="s">
        <v>170</v>
      </c>
      <c r="E204" s="109" t="s">
        <v>625</v>
      </c>
      <c r="F204" s="110">
        <v>140.5</v>
      </c>
      <c r="G204" s="109"/>
      <c r="H204" s="109">
        <v>220</v>
      </c>
      <c r="I204" s="127">
        <v>220</v>
      </c>
      <c r="J204" s="128" t="s">
        <v>684</v>
      </c>
      <c r="K204" s="129">
        <f>H204-F204</f>
        <v>79.5</v>
      </c>
      <c r="L204" s="130">
        <f>K204/F204</f>
        <v>0.5658362989323843</v>
      </c>
      <c r="M204" s="131" t="s">
        <v>601</v>
      </c>
      <c r="N204" s="132">
        <v>42864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83</v>
      </c>
      <c r="B205" s="107">
        <v>42786</v>
      </c>
      <c r="C205" s="107"/>
      <c r="D205" s="108" t="s">
        <v>768</v>
      </c>
      <c r="E205" s="109" t="s">
        <v>625</v>
      </c>
      <c r="F205" s="110">
        <v>202.5</v>
      </c>
      <c r="G205" s="109"/>
      <c r="H205" s="109">
        <v>234</v>
      </c>
      <c r="I205" s="127">
        <v>234</v>
      </c>
      <c r="J205" s="128" t="s">
        <v>684</v>
      </c>
      <c r="K205" s="129">
        <v>31.5</v>
      </c>
      <c r="L205" s="130">
        <v>0.155555555555556</v>
      </c>
      <c r="M205" s="131" t="s">
        <v>601</v>
      </c>
      <c r="N205" s="132">
        <v>42836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84</v>
      </c>
      <c r="B206" s="107">
        <v>42818</v>
      </c>
      <c r="C206" s="107"/>
      <c r="D206" s="108" t="s">
        <v>558</v>
      </c>
      <c r="E206" s="109" t="s">
        <v>625</v>
      </c>
      <c r="F206" s="110">
        <v>300.5</v>
      </c>
      <c r="G206" s="109"/>
      <c r="H206" s="109">
        <v>417.5</v>
      </c>
      <c r="I206" s="127">
        <v>420</v>
      </c>
      <c r="J206" s="128" t="s">
        <v>726</v>
      </c>
      <c r="K206" s="129">
        <f>H206-F206</f>
        <v>117</v>
      </c>
      <c r="L206" s="130">
        <f>K206/F206</f>
        <v>0.38935108153078202</v>
      </c>
      <c r="M206" s="131" t="s">
        <v>601</v>
      </c>
      <c r="N206" s="132">
        <v>43070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85</v>
      </c>
      <c r="B207" s="107">
        <v>42818</v>
      </c>
      <c r="C207" s="107"/>
      <c r="D207" s="108" t="s">
        <v>764</v>
      </c>
      <c r="E207" s="109" t="s">
        <v>625</v>
      </c>
      <c r="F207" s="110">
        <v>850</v>
      </c>
      <c r="G207" s="109"/>
      <c r="H207" s="109">
        <v>1042.5</v>
      </c>
      <c r="I207" s="127">
        <v>1023</v>
      </c>
      <c r="J207" s="128" t="s">
        <v>769</v>
      </c>
      <c r="K207" s="129">
        <v>192.5</v>
      </c>
      <c r="L207" s="130">
        <v>0.22647058823529401</v>
      </c>
      <c r="M207" s="131" t="s">
        <v>601</v>
      </c>
      <c r="N207" s="132">
        <v>42830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86</v>
      </c>
      <c r="B208" s="107">
        <v>42830</v>
      </c>
      <c r="C208" s="107"/>
      <c r="D208" s="108" t="s">
        <v>502</v>
      </c>
      <c r="E208" s="109" t="s">
        <v>625</v>
      </c>
      <c r="F208" s="110">
        <v>785</v>
      </c>
      <c r="G208" s="109"/>
      <c r="H208" s="109">
        <v>930</v>
      </c>
      <c r="I208" s="127">
        <v>920</v>
      </c>
      <c r="J208" s="128" t="s">
        <v>727</v>
      </c>
      <c r="K208" s="129">
        <f>H208-F208</f>
        <v>145</v>
      </c>
      <c r="L208" s="130">
        <f>K208/F208</f>
        <v>0.18471337579617833</v>
      </c>
      <c r="M208" s="131" t="s">
        <v>601</v>
      </c>
      <c r="N208" s="132">
        <v>42976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5">
        <v>87</v>
      </c>
      <c r="B209" s="111">
        <v>42831</v>
      </c>
      <c r="C209" s="111"/>
      <c r="D209" s="112" t="s">
        <v>770</v>
      </c>
      <c r="E209" s="113" t="s">
        <v>625</v>
      </c>
      <c r="F209" s="114">
        <v>40</v>
      </c>
      <c r="G209" s="114"/>
      <c r="H209" s="115">
        <v>13.1</v>
      </c>
      <c r="I209" s="133">
        <v>60</v>
      </c>
      <c r="J209" s="139" t="s">
        <v>771</v>
      </c>
      <c r="K209" s="135">
        <v>-26.9</v>
      </c>
      <c r="L209" s="136">
        <v>-0.67249999999999999</v>
      </c>
      <c r="M209" s="137" t="s">
        <v>665</v>
      </c>
      <c r="N209" s="138">
        <v>43138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88</v>
      </c>
      <c r="B210" s="107">
        <v>42837</v>
      </c>
      <c r="C210" s="107"/>
      <c r="D210" s="108" t="s">
        <v>89</v>
      </c>
      <c r="E210" s="109" t="s">
        <v>625</v>
      </c>
      <c r="F210" s="110">
        <v>289.5</v>
      </c>
      <c r="G210" s="109"/>
      <c r="H210" s="109">
        <v>354</v>
      </c>
      <c r="I210" s="127">
        <v>360</v>
      </c>
      <c r="J210" s="128" t="s">
        <v>728</v>
      </c>
      <c r="K210" s="129">
        <f t="shared" ref="K210:K218" si="78">H210-F210</f>
        <v>64.5</v>
      </c>
      <c r="L210" s="130">
        <f t="shared" ref="L210:L218" si="79">K210/F210</f>
        <v>0.22279792746113988</v>
      </c>
      <c r="M210" s="131" t="s">
        <v>601</v>
      </c>
      <c r="N210" s="132">
        <v>43040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89</v>
      </c>
      <c r="B211" s="107">
        <v>42845</v>
      </c>
      <c r="C211" s="107"/>
      <c r="D211" s="108" t="s">
        <v>439</v>
      </c>
      <c r="E211" s="109" t="s">
        <v>625</v>
      </c>
      <c r="F211" s="110">
        <v>700</v>
      </c>
      <c r="G211" s="109"/>
      <c r="H211" s="109">
        <v>840</v>
      </c>
      <c r="I211" s="127">
        <v>840</v>
      </c>
      <c r="J211" s="128" t="s">
        <v>729</v>
      </c>
      <c r="K211" s="129">
        <f t="shared" si="78"/>
        <v>140</v>
      </c>
      <c r="L211" s="130">
        <f t="shared" si="79"/>
        <v>0.2</v>
      </c>
      <c r="M211" s="131" t="s">
        <v>601</v>
      </c>
      <c r="N211" s="132">
        <v>42893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90</v>
      </c>
      <c r="B212" s="107">
        <v>42887</v>
      </c>
      <c r="C212" s="107"/>
      <c r="D212" s="149" t="s">
        <v>364</v>
      </c>
      <c r="E212" s="109" t="s">
        <v>625</v>
      </c>
      <c r="F212" s="110">
        <v>130</v>
      </c>
      <c r="G212" s="109"/>
      <c r="H212" s="109">
        <v>144.25</v>
      </c>
      <c r="I212" s="127">
        <v>170</v>
      </c>
      <c r="J212" s="128" t="s">
        <v>730</v>
      </c>
      <c r="K212" s="129">
        <f t="shared" si="78"/>
        <v>14.25</v>
      </c>
      <c r="L212" s="130">
        <f t="shared" si="79"/>
        <v>0.10961538461538461</v>
      </c>
      <c r="M212" s="131" t="s">
        <v>601</v>
      </c>
      <c r="N212" s="132">
        <v>43675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91</v>
      </c>
      <c r="B213" s="107">
        <v>42901</v>
      </c>
      <c r="C213" s="107"/>
      <c r="D213" s="149" t="s">
        <v>731</v>
      </c>
      <c r="E213" s="109" t="s">
        <v>625</v>
      </c>
      <c r="F213" s="110">
        <v>214.5</v>
      </c>
      <c r="G213" s="109"/>
      <c r="H213" s="109">
        <v>262</v>
      </c>
      <c r="I213" s="127">
        <v>262</v>
      </c>
      <c r="J213" s="128" t="s">
        <v>732</v>
      </c>
      <c r="K213" s="129">
        <f t="shared" si="78"/>
        <v>47.5</v>
      </c>
      <c r="L213" s="130">
        <f t="shared" si="79"/>
        <v>0.22144522144522144</v>
      </c>
      <c r="M213" s="131" t="s">
        <v>601</v>
      </c>
      <c r="N213" s="132">
        <v>42977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6">
        <v>92</v>
      </c>
      <c r="B214" s="155">
        <v>42933</v>
      </c>
      <c r="C214" s="155"/>
      <c r="D214" s="156" t="s">
        <v>733</v>
      </c>
      <c r="E214" s="157" t="s">
        <v>625</v>
      </c>
      <c r="F214" s="158">
        <v>370</v>
      </c>
      <c r="G214" s="157"/>
      <c r="H214" s="157">
        <v>447.5</v>
      </c>
      <c r="I214" s="179">
        <v>450</v>
      </c>
      <c r="J214" s="232" t="s">
        <v>684</v>
      </c>
      <c r="K214" s="129">
        <f t="shared" si="78"/>
        <v>77.5</v>
      </c>
      <c r="L214" s="181">
        <f t="shared" si="79"/>
        <v>0.20945945945945946</v>
      </c>
      <c r="M214" s="182" t="s">
        <v>601</v>
      </c>
      <c r="N214" s="183">
        <v>43035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6">
        <v>93</v>
      </c>
      <c r="B215" s="155">
        <v>42943</v>
      </c>
      <c r="C215" s="155"/>
      <c r="D215" s="156" t="s">
        <v>168</v>
      </c>
      <c r="E215" s="157" t="s">
        <v>625</v>
      </c>
      <c r="F215" s="158">
        <v>657.5</v>
      </c>
      <c r="G215" s="157"/>
      <c r="H215" s="157">
        <v>825</v>
      </c>
      <c r="I215" s="179">
        <v>820</v>
      </c>
      <c r="J215" s="232" t="s">
        <v>684</v>
      </c>
      <c r="K215" s="129">
        <f t="shared" si="78"/>
        <v>167.5</v>
      </c>
      <c r="L215" s="181">
        <f t="shared" si="79"/>
        <v>0.25475285171102663</v>
      </c>
      <c r="M215" s="182" t="s">
        <v>601</v>
      </c>
      <c r="N215" s="183">
        <v>43090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94</v>
      </c>
      <c r="B216" s="107">
        <v>42964</v>
      </c>
      <c r="C216" s="107"/>
      <c r="D216" s="108" t="s">
        <v>369</v>
      </c>
      <c r="E216" s="109" t="s">
        <v>625</v>
      </c>
      <c r="F216" s="110">
        <v>605</v>
      </c>
      <c r="G216" s="109"/>
      <c r="H216" s="109">
        <v>750</v>
      </c>
      <c r="I216" s="127">
        <v>750</v>
      </c>
      <c r="J216" s="128" t="s">
        <v>727</v>
      </c>
      <c r="K216" s="129">
        <f t="shared" si="78"/>
        <v>145</v>
      </c>
      <c r="L216" s="130">
        <f t="shared" si="79"/>
        <v>0.23966942148760331</v>
      </c>
      <c r="M216" s="131" t="s">
        <v>601</v>
      </c>
      <c r="N216" s="132">
        <v>43027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68">
        <v>95</v>
      </c>
      <c r="B217" s="150">
        <v>42979</v>
      </c>
      <c r="C217" s="150"/>
      <c r="D217" s="151" t="s">
        <v>510</v>
      </c>
      <c r="E217" s="152" t="s">
        <v>625</v>
      </c>
      <c r="F217" s="153">
        <v>255</v>
      </c>
      <c r="G217" s="154"/>
      <c r="H217" s="154">
        <v>217.25</v>
      </c>
      <c r="I217" s="154">
        <v>320</v>
      </c>
      <c r="J217" s="176" t="s">
        <v>734</v>
      </c>
      <c r="K217" s="135">
        <f t="shared" si="78"/>
        <v>-37.75</v>
      </c>
      <c r="L217" s="177">
        <f t="shared" si="79"/>
        <v>-0.14803921568627451</v>
      </c>
      <c r="M217" s="137" t="s">
        <v>665</v>
      </c>
      <c r="N217" s="178">
        <v>43661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96</v>
      </c>
      <c r="B218" s="107">
        <v>42997</v>
      </c>
      <c r="C218" s="107"/>
      <c r="D218" s="108" t="s">
        <v>735</v>
      </c>
      <c r="E218" s="109" t="s">
        <v>625</v>
      </c>
      <c r="F218" s="110">
        <v>215</v>
      </c>
      <c r="G218" s="109"/>
      <c r="H218" s="109">
        <v>258</v>
      </c>
      <c r="I218" s="127">
        <v>258</v>
      </c>
      <c r="J218" s="128" t="s">
        <v>684</v>
      </c>
      <c r="K218" s="129">
        <f t="shared" si="78"/>
        <v>43</v>
      </c>
      <c r="L218" s="130">
        <f t="shared" si="79"/>
        <v>0.2</v>
      </c>
      <c r="M218" s="131" t="s">
        <v>601</v>
      </c>
      <c r="N218" s="132">
        <v>43040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97</v>
      </c>
      <c r="B219" s="107">
        <v>42997</v>
      </c>
      <c r="C219" s="107"/>
      <c r="D219" s="108" t="s">
        <v>735</v>
      </c>
      <c r="E219" s="109" t="s">
        <v>625</v>
      </c>
      <c r="F219" s="110">
        <v>215</v>
      </c>
      <c r="G219" s="109"/>
      <c r="H219" s="109">
        <v>258</v>
      </c>
      <c r="I219" s="127">
        <v>258</v>
      </c>
      <c r="J219" s="232" t="s">
        <v>684</v>
      </c>
      <c r="K219" s="129">
        <v>43</v>
      </c>
      <c r="L219" s="130">
        <v>0.2</v>
      </c>
      <c r="M219" s="131" t="s">
        <v>601</v>
      </c>
      <c r="N219" s="132">
        <v>43040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7">
        <v>98</v>
      </c>
      <c r="B220" s="208">
        <v>42998</v>
      </c>
      <c r="C220" s="208"/>
      <c r="D220" s="377" t="s">
        <v>2981</v>
      </c>
      <c r="E220" s="209" t="s">
        <v>625</v>
      </c>
      <c r="F220" s="210">
        <v>75</v>
      </c>
      <c r="G220" s="209"/>
      <c r="H220" s="209">
        <v>90</v>
      </c>
      <c r="I220" s="233">
        <v>90</v>
      </c>
      <c r="J220" s="128" t="s">
        <v>736</v>
      </c>
      <c r="K220" s="129">
        <f t="shared" ref="K220:K225" si="80">H220-F220</f>
        <v>15</v>
      </c>
      <c r="L220" s="130">
        <f t="shared" ref="L220:L225" si="81">K220/F220</f>
        <v>0.2</v>
      </c>
      <c r="M220" s="131" t="s">
        <v>601</v>
      </c>
      <c r="N220" s="132">
        <v>43019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6">
        <v>99</v>
      </c>
      <c r="B221" s="155">
        <v>43011</v>
      </c>
      <c r="C221" s="155"/>
      <c r="D221" s="156" t="s">
        <v>737</v>
      </c>
      <c r="E221" s="157" t="s">
        <v>625</v>
      </c>
      <c r="F221" s="158">
        <v>315</v>
      </c>
      <c r="G221" s="157"/>
      <c r="H221" s="157">
        <v>392</v>
      </c>
      <c r="I221" s="179">
        <v>384</v>
      </c>
      <c r="J221" s="232" t="s">
        <v>738</v>
      </c>
      <c r="K221" s="129">
        <f t="shared" si="80"/>
        <v>77</v>
      </c>
      <c r="L221" s="181">
        <f t="shared" si="81"/>
        <v>0.24444444444444444</v>
      </c>
      <c r="M221" s="182" t="s">
        <v>601</v>
      </c>
      <c r="N221" s="183">
        <v>43017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6">
        <v>100</v>
      </c>
      <c r="B222" s="155">
        <v>43013</v>
      </c>
      <c r="C222" s="155"/>
      <c r="D222" s="156" t="s">
        <v>739</v>
      </c>
      <c r="E222" s="157" t="s">
        <v>625</v>
      </c>
      <c r="F222" s="158">
        <v>145</v>
      </c>
      <c r="G222" s="157"/>
      <c r="H222" s="157">
        <v>179</v>
      </c>
      <c r="I222" s="179">
        <v>180</v>
      </c>
      <c r="J222" s="232" t="s">
        <v>615</v>
      </c>
      <c r="K222" s="129">
        <f t="shared" si="80"/>
        <v>34</v>
      </c>
      <c r="L222" s="181">
        <f t="shared" si="81"/>
        <v>0.23448275862068965</v>
      </c>
      <c r="M222" s="182" t="s">
        <v>601</v>
      </c>
      <c r="N222" s="183">
        <v>43025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6">
        <v>101</v>
      </c>
      <c r="B223" s="155">
        <v>43014</v>
      </c>
      <c r="C223" s="155"/>
      <c r="D223" s="156" t="s">
        <v>340</v>
      </c>
      <c r="E223" s="157" t="s">
        <v>625</v>
      </c>
      <c r="F223" s="158">
        <v>256</v>
      </c>
      <c r="G223" s="157"/>
      <c r="H223" s="157">
        <v>323</v>
      </c>
      <c r="I223" s="179">
        <v>320</v>
      </c>
      <c r="J223" s="232" t="s">
        <v>684</v>
      </c>
      <c r="K223" s="129">
        <f t="shared" si="80"/>
        <v>67</v>
      </c>
      <c r="L223" s="181">
        <f t="shared" si="81"/>
        <v>0.26171875</v>
      </c>
      <c r="M223" s="182" t="s">
        <v>601</v>
      </c>
      <c r="N223" s="183">
        <v>43067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6">
        <v>102</v>
      </c>
      <c r="B224" s="155">
        <v>43017</v>
      </c>
      <c r="C224" s="155"/>
      <c r="D224" s="156" t="s">
        <v>361</v>
      </c>
      <c r="E224" s="157" t="s">
        <v>625</v>
      </c>
      <c r="F224" s="158">
        <v>137.5</v>
      </c>
      <c r="G224" s="157"/>
      <c r="H224" s="157">
        <v>184</v>
      </c>
      <c r="I224" s="179">
        <v>183</v>
      </c>
      <c r="J224" s="180" t="s">
        <v>740</v>
      </c>
      <c r="K224" s="129">
        <f t="shared" si="80"/>
        <v>46.5</v>
      </c>
      <c r="L224" s="181">
        <f t="shared" si="81"/>
        <v>0.33818181818181819</v>
      </c>
      <c r="M224" s="182" t="s">
        <v>601</v>
      </c>
      <c r="N224" s="183">
        <v>43108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6">
        <v>103</v>
      </c>
      <c r="B225" s="155">
        <v>43018</v>
      </c>
      <c r="C225" s="155"/>
      <c r="D225" s="156" t="s">
        <v>741</v>
      </c>
      <c r="E225" s="157" t="s">
        <v>625</v>
      </c>
      <c r="F225" s="158">
        <v>125.5</v>
      </c>
      <c r="G225" s="157"/>
      <c r="H225" s="157">
        <v>158</v>
      </c>
      <c r="I225" s="179">
        <v>155</v>
      </c>
      <c r="J225" s="180" t="s">
        <v>742</v>
      </c>
      <c r="K225" s="129">
        <f t="shared" si="80"/>
        <v>32.5</v>
      </c>
      <c r="L225" s="181">
        <f t="shared" si="81"/>
        <v>0.25896414342629481</v>
      </c>
      <c r="M225" s="182" t="s">
        <v>601</v>
      </c>
      <c r="N225" s="183">
        <v>43067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6">
        <v>104</v>
      </c>
      <c r="B226" s="155">
        <v>43018</v>
      </c>
      <c r="C226" s="155"/>
      <c r="D226" s="156" t="s">
        <v>772</v>
      </c>
      <c r="E226" s="157" t="s">
        <v>625</v>
      </c>
      <c r="F226" s="158">
        <v>895</v>
      </c>
      <c r="G226" s="157"/>
      <c r="H226" s="157">
        <v>1122.5</v>
      </c>
      <c r="I226" s="179">
        <v>1078</v>
      </c>
      <c r="J226" s="180" t="s">
        <v>773</v>
      </c>
      <c r="K226" s="129">
        <v>227.5</v>
      </c>
      <c r="L226" s="181">
        <v>0.25418994413407803</v>
      </c>
      <c r="M226" s="182" t="s">
        <v>601</v>
      </c>
      <c r="N226" s="183">
        <v>43117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6">
        <v>105</v>
      </c>
      <c r="B227" s="155">
        <v>43020</v>
      </c>
      <c r="C227" s="155"/>
      <c r="D227" s="156" t="s">
        <v>348</v>
      </c>
      <c r="E227" s="157" t="s">
        <v>625</v>
      </c>
      <c r="F227" s="158">
        <v>525</v>
      </c>
      <c r="G227" s="157"/>
      <c r="H227" s="157">
        <v>629</v>
      </c>
      <c r="I227" s="179">
        <v>629</v>
      </c>
      <c r="J227" s="232" t="s">
        <v>684</v>
      </c>
      <c r="K227" s="129">
        <v>104</v>
      </c>
      <c r="L227" s="181">
        <v>0.19809523809523799</v>
      </c>
      <c r="M227" s="182" t="s">
        <v>601</v>
      </c>
      <c r="N227" s="183">
        <v>43119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6">
        <v>106</v>
      </c>
      <c r="B228" s="155">
        <v>43046</v>
      </c>
      <c r="C228" s="155"/>
      <c r="D228" s="156" t="s">
        <v>394</v>
      </c>
      <c r="E228" s="157" t="s">
        <v>625</v>
      </c>
      <c r="F228" s="158">
        <v>740</v>
      </c>
      <c r="G228" s="157"/>
      <c r="H228" s="157">
        <v>892.5</v>
      </c>
      <c r="I228" s="179">
        <v>900</v>
      </c>
      <c r="J228" s="180" t="s">
        <v>743</v>
      </c>
      <c r="K228" s="129">
        <f>H228-F228</f>
        <v>152.5</v>
      </c>
      <c r="L228" s="181">
        <f>K228/F228</f>
        <v>0.20608108108108109</v>
      </c>
      <c r="M228" s="182" t="s">
        <v>601</v>
      </c>
      <c r="N228" s="183">
        <v>43052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107</v>
      </c>
      <c r="B229" s="107">
        <v>43073</v>
      </c>
      <c r="C229" s="107"/>
      <c r="D229" s="108" t="s">
        <v>744</v>
      </c>
      <c r="E229" s="109" t="s">
        <v>625</v>
      </c>
      <c r="F229" s="110">
        <v>118.5</v>
      </c>
      <c r="G229" s="109"/>
      <c r="H229" s="109">
        <v>143.5</v>
      </c>
      <c r="I229" s="127">
        <v>145</v>
      </c>
      <c r="J229" s="142" t="s">
        <v>745</v>
      </c>
      <c r="K229" s="129">
        <f>H229-F229</f>
        <v>25</v>
      </c>
      <c r="L229" s="130">
        <f>K229/F229</f>
        <v>0.2109704641350211</v>
      </c>
      <c r="M229" s="131" t="s">
        <v>601</v>
      </c>
      <c r="N229" s="132">
        <v>43097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108</v>
      </c>
      <c r="B230" s="111">
        <v>43090</v>
      </c>
      <c r="C230" s="111"/>
      <c r="D230" s="159" t="s">
        <v>444</v>
      </c>
      <c r="E230" s="113" t="s">
        <v>625</v>
      </c>
      <c r="F230" s="114">
        <v>715</v>
      </c>
      <c r="G230" s="114"/>
      <c r="H230" s="115">
        <v>500</v>
      </c>
      <c r="I230" s="133">
        <v>872</v>
      </c>
      <c r="J230" s="139" t="s">
        <v>746</v>
      </c>
      <c r="K230" s="135">
        <f>H230-F230</f>
        <v>-215</v>
      </c>
      <c r="L230" s="136">
        <f>K230/F230</f>
        <v>-0.30069930069930068</v>
      </c>
      <c r="M230" s="137" t="s">
        <v>665</v>
      </c>
      <c r="N230" s="138">
        <v>43670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109</v>
      </c>
      <c r="B231" s="107">
        <v>43098</v>
      </c>
      <c r="C231" s="107"/>
      <c r="D231" s="108" t="s">
        <v>737</v>
      </c>
      <c r="E231" s="109" t="s">
        <v>625</v>
      </c>
      <c r="F231" s="110">
        <v>435</v>
      </c>
      <c r="G231" s="109"/>
      <c r="H231" s="109">
        <v>542.5</v>
      </c>
      <c r="I231" s="127">
        <v>539</v>
      </c>
      <c r="J231" s="142" t="s">
        <v>684</v>
      </c>
      <c r="K231" s="129">
        <v>107.5</v>
      </c>
      <c r="L231" s="130">
        <v>0.247126436781609</v>
      </c>
      <c r="M231" s="131" t="s">
        <v>601</v>
      </c>
      <c r="N231" s="132">
        <v>43206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110</v>
      </c>
      <c r="B232" s="107">
        <v>43098</v>
      </c>
      <c r="C232" s="107"/>
      <c r="D232" s="108" t="s">
        <v>572</v>
      </c>
      <c r="E232" s="109" t="s">
        <v>625</v>
      </c>
      <c r="F232" s="110">
        <v>885</v>
      </c>
      <c r="G232" s="109"/>
      <c r="H232" s="109">
        <v>1090</v>
      </c>
      <c r="I232" s="127">
        <v>1084</v>
      </c>
      <c r="J232" s="142" t="s">
        <v>684</v>
      </c>
      <c r="K232" s="129">
        <v>205</v>
      </c>
      <c r="L232" s="130">
        <v>0.23163841807909599</v>
      </c>
      <c r="M232" s="131" t="s">
        <v>601</v>
      </c>
      <c r="N232" s="132">
        <v>43213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69">
        <v>111</v>
      </c>
      <c r="B233" s="349">
        <v>43192</v>
      </c>
      <c r="C233" s="349"/>
      <c r="D233" s="117" t="s">
        <v>754</v>
      </c>
      <c r="E233" s="352" t="s">
        <v>625</v>
      </c>
      <c r="F233" s="355">
        <v>478.5</v>
      </c>
      <c r="G233" s="352"/>
      <c r="H233" s="352">
        <v>442</v>
      </c>
      <c r="I233" s="358">
        <v>613</v>
      </c>
      <c r="J233" s="401" t="s">
        <v>3405</v>
      </c>
      <c r="K233" s="135">
        <f>H233-F233</f>
        <v>-36.5</v>
      </c>
      <c r="L233" s="136">
        <f>K233/F233</f>
        <v>-7.6280041797283177E-2</v>
      </c>
      <c r="M233" s="137" t="s">
        <v>665</v>
      </c>
      <c r="N233" s="138">
        <v>43762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5">
        <v>112</v>
      </c>
      <c r="B234" s="111">
        <v>43194</v>
      </c>
      <c r="C234" s="111"/>
      <c r="D234" s="376" t="s">
        <v>2980</v>
      </c>
      <c r="E234" s="113" t="s">
        <v>625</v>
      </c>
      <c r="F234" s="114">
        <f>141.5-7.3</f>
        <v>134.19999999999999</v>
      </c>
      <c r="G234" s="114"/>
      <c r="H234" s="115">
        <v>77</v>
      </c>
      <c r="I234" s="133">
        <v>180</v>
      </c>
      <c r="J234" s="401" t="s">
        <v>3404</v>
      </c>
      <c r="K234" s="135">
        <f>H234-F234</f>
        <v>-57.199999999999989</v>
      </c>
      <c r="L234" s="136">
        <f>K234/F234</f>
        <v>-0.42622950819672129</v>
      </c>
      <c r="M234" s="137" t="s">
        <v>665</v>
      </c>
      <c r="N234" s="138">
        <v>43522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5">
        <v>113</v>
      </c>
      <c r="B235" s="111">
        <v>43209</v>
      </c>
      <c r="C235" s="111"/>
      <c r="D235" s="112" t="s">
        <v>747</v>
      </c>
      <c r="E235" s="113" t="s">
        <v>625</v>
      </c>
      <c r="F235" s="114">
        <v>430</v>
      </c>
      <c r="G235" s="114"/>
      <c r="H235" s="115">
        <v>220</v>
      </c>
      <c r="I235" s="133">
        <v>537</v>
      </c>
      <c r="J235" s="139" t="s">
        <v>748</v>
      </c>
      <c r="K235" s="135">
        <f>H235-F235</f>
        <v>-210</v>
      </c>
      <c r="L235" s="136">
        <f>K235/F235</f>
        <v>-0.48837209302325579</v>
      </c>
      <c r="M235" s="137" t="s">
        <v>665</v>
      </c>
      <c r="N235" s="138">
        <v>43252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70">
        <v>114</v>
      </c>
      <c r="B236" s="160">
        <v>43220</v>
      </c>
      <c r="C236" s="160"/>
      <c r="D236" s="161" t="s">
        <v>395</v>
      </c>
      <c r="E236" s="162" t="s">
        <v>625</v>
      </c>
      <c r="F236" s="164">
        <v>153.5</v>
      </c>
      <c r="G236" s="164"/>
      <c r="H236" s="164">
        <v>196</v>
      </c>
      <c r="I236" s="164">
        <v>196</v>
      </c>
      <c r="J236" s="361" t="s">
        <v>3498</v>
      </c>
      <c r="K236" s="184">
        <f>H236-F236</f>
        <v>42.5</v>
      </c>
      <c r="L236" s="185">
        <f>K236/F236</f>
        <v>0.27687296416938112</v>
      </c>
      <c r="M236" s="163" t="s">
        <v>601</v>
      </c>
      <c r="N236" s="186">
        <v>43605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115</v>
      </c>
      <c r="B237" s="111">
        <v>43306</v>
      </c>
      <c r="C237" s="111"/>
      <c r="D237" s="112" t="s">
        <v>770</v>
      </c>
      <c r="E237" s="113" t="s">
        <v>625</v>
      </c>
      <c r="F237" s="114">
        <v>27.5</v>
      </c>
      <c r="G237" s="114"/>
      <c r="H237" s="115">
        <v>13.1</v>
      </c>
      <c r="I237" s="133">
        <v>60</v>
      </c>
      <c r="J237" s="139" t="s">
        <v>774</v>
      </c>
      <c r="K237" s="135">
        <v>-14.4</v>
      </c>
      <c r="L237" s="136">
        <v>-0.52363636363636401</v>
      </c>
      <c r="M237" s="137" t="s">
        <v>665</v>
      </c>
      <c r="N237" s="138">
        <v>43138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69">
        <v>116</v>
      </c>
      <c r="B238" s="349">
        <v>43318</v>
      </c>
      <c r="C238" s="349"/>
      <c r="D238" s="117" t="s">
        <v>749</v>
      </c>
      <c r="E238" s="352" t="s">
        <v>625</v>
      </c>
      <c r="F238" s="352">
        <v>148.5</v>
      </c>
      <c r="G238" s="352"/>
      <c r="H238" s="352">
        <v>102</v>
      </c>
      <c r="I238" s="358">
        <v>182</v>
      </c>
      <c r="J238" s="139" t="s">
        <v>3497</v>
      </c>
      <c r="K238" s="135">
        <f>H238-F238</f>
        <v>-46.5</v>
      </c>
      <c r="L238" s="136">
        <f>K238/F238</f>
        <v>-0.31313131313131315</v>
      </c>
      <c r="M238" s="137" t="s">
        <v>665</v>
      </c>
      <c r="N238" s="138">
        <v>43661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4">
        <v>117</v>
      </c>
      <c r="B239" s="107">
        <v>43335</v>
      </c>
      <c r="C239" s="107"/>
      <c r="D239" s="108" t="s">
        <v>775</v>
      </c>
      <c r="E239" s="109" t="s">
        <v>625</v>
      </c>
      <c r="F239" s="157">
        <v>285</v>
      </c>
      <c r="G239" s="109"/>
      <c r="H239" s="109">
        <v>355</v>
      </c>
      <c r="I239" s="127">
        <v>364</v>
      </c>
      <c r="J239" s="142" t="s">
        <v>776</v>
      </c>
      <c r="K239" s="129">
        <v>70</v>
      </c>
      <c r="L239" s="130">
        <v>0.24561403508771901</v>
      </c>
      <c r="M239" s="131" t="s">
        <v>601</v>
      </c>
      <c r="N239" s="132">
        <v>43455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118</v>
      </c>
      <c r="B240" s="107">
        <v>43341</v>
      </c>
      <c r="C240" s="107"/>
      <c r="D240" s="108" t="s">
        <v>385</v>
      </c>
      <c r="E240" s="109" t="s">
        <v>625</v>
      </c>
      <c r="F240" s="157">
        <v>525</v>
      </c>
      <c r="G240" s="109"/>
      <c r="H240" s="109">
        <v>585</v>
      </c>
      <c r="I240" s="127">
        <v>635</v>
      </c>
      <c r="J240" s="142" t="s">
        <v>750</v>
      </c>
      <c r="K240" s="129">
        <f t="shared" ref="K240:K252" si="82">H240-F240</f>
        <v>60</v>
      </c>
      <c r="L240" s="130">
        <f t="shared" ref="L240:L252" si="83">K240/F240</f>
        <v>0.11428571428571428</v>
      </c>
      <c r="M240" s="131" t="s">
        <v>601</v>
      </c>
      <c r="N240" s="132">
        <v>43662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119</v>
      </c>
      <c r="B241" s="107">
        <v>43395</v>
      </c>
      <c r="C241" s="107"/>
      <c r="D241" s="108" t="s">
        <v>369</v>
      </c>
      <c r="E241" s="109" t="s">
        <v>625</v>
      </c>
      <c r="F241" s="157">
        <v>475</v>
      </c>
      <c r="G241" s="109"/>
      <c r="H241" s="109">
        <v>574</v>
      </c>
      <c r="I241" s="127">
        <v>570</v>
      </c>
      <c r="J241" s="142" t="s">
        <v>684</v>
      </c>
      <c r="K241" s="129">
        <f t="shared" si="82"/>
        <v>99</v>
      </c>
      <c r="L241" s="130">
        <f t="shared" si="83"/>
        <v>0.20842105263157895</v>
      </c>
      <c r="M241" s="131" t="s">
        <v>601</v>
      </c>
      <c r="N241" s="132">
        <v>43403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6">
        <v>120</v>
      </c>
      <c r="B242" s="155">
        <v>43397</v>
      </c>
      <c r="C242" s="155"/>
      <c r="D242" s="440" t="s">
        <v>392</v>
      </c>
      <c r="E242" s="157" t="s">
        <v>625</v>
      </c>
      <c r="F242" s="157">
        <v>707.5</v>
      </c>
      <c r="G242" s="157"/>
      <c r="H242" s="157">
        <v>872</v>
      </c>
      <c r="I242" s="179">
        <v>872</v>
      </c>
      <c r="J242" s="180" t="s">
        <v>684</v>
      </c>
      <c r="K242" s="129">
        <f t="shared" si="82"/>
        <v>164.5</v>
      </c>
      <c r="L242" s="181">
        <f t="shared" si="83"/>
        <v>0.23250883392226149</v>
      </c>
      <c r="M242" s="182" t="s">
        <v>601</v>
      </c>
      <c r="N242" s="183">
        <v>43482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6">
        <v>121</v>
      </c>
      <c r="B243" s="155">
        <v>43398</v>
      </c>
      <c r="C243" s="155"/>
      <c r="D243" s="440" t="s">
        <v>349</v>
      </c>
      <c r="E243" s="157" t="s">
        <v>625</v>
      </c>
      <c r="F243" s="157">
        <v>162</v>
      </c>
      <c r="G243" s="157"/>
      <c r="H243" s="157">
        <v>204</v>
      </c>
      <c r="I243" s="179">
        <v>209</v>
      </c>
      <c r="J243" s="180" t="s">
        <v>3496</v>
      </c>
      <c r="K243" s="129">
        <f t="shared" si="82"/>
        <v>42</v>
      </c>
      <c r="L243" s="181">
        <f t="shared" si="83"/>
        <v>0.25925925925925924</v>
      </c>
      <c r="M243" s="182" t="s">
        <v>601</v>
      </c>
      <c r="N243" s="183">
        <v>43539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7">
        <v>122</v>
      </c>
      <c r="B244" s="208">
        <v>43399</v>
      </c>
      <c r="C244" s="208"/>
      <c r="D244" s="156" t="s">
        <v>496</v>
      </c>
      <c r="E244" s="209" t="s">
        <v>625</v>
      </c>
      <c r="F244" s="209">
        <v>240</v>
      </c>
      <c r="G244" s="209"/>
      <c r="H244" s="209">
        <v>297</v>
      </c>
      <c r="I244" s="233">
        <v>297</v>
      </c>
      <c r="J244" s="180" t="s">
        <v>684</v>
      </c>
      <c r="K244" s="234">
        <f t="shared" si="82"/>
        <v>57</v>
      </c>
      <c r="L244" s="235">
        <f t="shared" si="83"/>
        <v>0.23749999999999999</v>
      </c>
      <c r="M244" s="236" t="s">
        <v>601</v>
      </c>
      <c r="N244" s="237">
        <v>43417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4">
        <v>123</v>
      </c>
      <c r="B245" s="107">
        <v>43439</v>
      </c>
      <c r="C245" s="107"/>
      <c r="D245" s="149" t="s">
        <v>751</v>
      </c>
      <c r="E245" s="109" t="s">
        <v>625</v>
      </c>
      <c r="F245" s="109">
        <v>202.5</v>
      </c>
      <c r="G245" s="109"/>
      <c r="H245" s="109">
        <v>255</v>
      </c>
      <c r="I245" s="127">
        <v>252</v>
      </c>
      <c r="J245" s="142" t="s">
        <v>684</v>
      </c>
      <c r="K245" s="129">
        <f t="shared" si="82"/>
        <v>52.5</v>
      </c>
      <c r="L245" s="130">
        <f t="shared" si="83"/>
        <v>0.25925925925925924</v>
      </c>
      <c r="M245" s="131" t="s">
        <v>601</v>
      </c>
      <c r="N245" s="132">
        <v>43542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7">
        <v>124</v>
      </c>
      <c r="B246" s="208">
        <v>43465</v>
      </c>
      <c r="C246" s="107"/>
      <c r="D246" s="440" t="s">
        <v>424</v>
      </c>
      <c r="E246" s="209" t="s">
        <v>625</v>
      </c>
      <c r="F246" s="209">
        <v>710</v>
      </c>
      <c r="G246" s="209"/>
      <c r="H246" s="209">
        <v>866</v>
      </c>
      <c r="I246" s="233">
        <v>866</v>
      </c>
      <c r="J246" s="180" t="s">
        <v>684</v>
      </c>
      <c r="K246" s="129">
        <f t="shared" si="82"/>
        <v>156</v>
      </c>
      <c r="L246" s="130">
        <f t="shared" si="83"/>
        <v>0.21971830985915494</v>
      </c>
      <c r="M246" s="131" t="s">
        <v>601</v>
      </c>
      <c r="N246" s="364">
        <v>43553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7">
        <v>125</v>
      </c>
      <c r="B247" s="208">
        <v>43522</v>
      </c>
      <c r="C247" s="208"/>
      <c r="D247" s="440" t="s">
        <v>142</v>
      </c>
      <c r="E247" s="209" t="s">
        <v>625</v>
      </c>
      <c r="F247" s="209">
        <v>337.25</v>
      </c>
      <c r="G247" s="209"/>
      <c r="H247" s="209">
        <v>398.5</v>
      </c>
      <c r="I247" s="233">
        <v>411</v>
      </c>
      <c r="J247" s="142" t="s">
        <v>3495</v>
      </c>
      <c r="K247" s="129">
        <f t="shared" si="82"/>
        <v>61.25</v>
      </c>
      <c r="L247" s="130">
        <f t="shared" si="83"/>
        <v>0.1816160118606375</v>
      </c>
      <c r="M247" s="131" t="s">
        <v>601</v>
      </c>
      <c r="N247" s="364">
        <v>43760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71">
        <v>126</v>
      </c>
      <c r="B248" s="165">
        <v>43559</v>
      </c>
      <c r="C248" s="165"/>
      <c r="D248" s="166" t="s">
        <v>411</v>
      </c>
      <c r="E248" s="167" t="s">
        <v>625</v>
      </c>
      <c r="F248" s="167">
        <v>130</v>
      </c>
      <c r="G248" s="167"/>
      <c r="H248" s="167">
        <v>65</v>
      </c>
      <c r="I248" s="187">
        <v>158</v>
      </c>
      <c r="J248" s="139" t="s">
        <v>752</v>
      </c>
      <c r="K248" s="135">
        <f t="shared" si="82"/>
        <v>-65</v>
      </c>
      <c r="L248" s="136">
        <f t="shared" si="83"/>
        <v>-0.5</v>
      </c>
      <c r="M248" s="137" t="s">
        <v>665</v>
      </c>
      <c r="N248" s="138">
        <v>43726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72">
        <v>127</v>
      </c>
      <c r="B249" s="188">
        <v>43017</v>
      </c>
      <c r="C249" s="188"/>
      <c r="D249" s="189" t="s">
        <v>170</v>
      </c>
      <c r="E249" s="190" t="s">
        <v>625</v>
      </c>
      <c r="F249" s="191">
        <v>141.5</v>
      </c>
      <c r="G249" s="192"/>
      <c r="H249" s="192">
        <v>183.5</v>
      </c>
      <c r="I249" s="192">
        <v>210</v>
      </c>
      <c r="J249" s="219" t="s">
        <v>3443</v>
      </c>
      <c r="K249" s="220">
        <f t="shared" si="82"/>
        <v>42</v>
      </c>
      <c r="L249" s="221">
        <f t="shared" si="83"/>
        <v>0.29681978798586572</v>
      </c>
      <c r="M249" s="191" t="s">
        <v>601</v>
      </c>
      <c r="N249" s="222">
        <v>43042</v>
      </c>
      <c r="O249" s="57"/>
      <c r="P249" s="16"/>
      <c r="Q249" s="16"/>
      <c r="R249" s="95" t="s">
        <v>753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1">
        <v>128</v>
      </c>
      <c r="B250" s="165">
        <v>43074</v>
      </c>
      <c r="C250" s="165"/>
      <c r="D250" s="166" t="s">
        <v>304</v>
      </c>
      <c r="E250" s="167" t="s">
        <v>625</v>
      </c>
      <c r="F250" s="168">
        <v>172</v>
      </c>
      <c r="G250" s="167"/>
      <c r="H250" s="167">
        <v>155.25</v>
      </c>
      <c r="I250" s="187">
        <v>230</v>
      </c>
      <c r="J250" s="401" t="s">
        <v>3402</v>
      </c>
      <c r="K250" s="135">
        <f t="shared" ref="K250" si="84">H250-F250</f>
        <v>-16.75</v>
      </c>
      <c r="L250" s="136">
        <f t="shared" ref="L250" si="85">K250/F250</f>
        <v>-9.7383720930232565E-2</v>
      </c>
      <c r="M250" s="137" t="s">
        <v>665</v>
      </c>
      <c r="N250" s="138">
        <v>43787</v>
      </c>
      <c r="O250" s="57"/>
      <c r="P250" s="16"/>
      <c r="Q250" s="16"/>
      <c r="R250" s="17" t="s">
        <v>753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72">
        <v>129</v>
      </c>
      <c r="B251" s="188">
        <v>43398</v>
      </c>
      <c r="C251" s="188"/>
      <c r="D251" s="189" t="s">
        <v>105</v>
      </c>
      <c r="E251" s="190" t="s">
        <v>625</v>
      </c>
      <c r="F251" s="192">
        <v>698.5</v>
      </c>
      <c r="G251" s="192"/>
      <c r="H251" s="192">
        <v>850</v>
      </c>
      <c r="I251" s="192">
        <v>890</v>
      </c>
      <c r="J251" s="223" t="s">
        <v>3492</v>
      </c>
      <c r="K251" s="220">
        <f t="shared" si="82"/>
        <v>151.5</v>
      </c>
      <c r="L251" s="221">
        <f t="shared" si="83"/>
        <v>0.21689334287759485</v>
      </c>
      <c r="M251" s="191" t="s">
        <v>601</v>
      </c>
      <c r="N251" s="222">
        <v>43453</v>
      </c>
      <c r="O251" s="57"/>
      <c r="P251" s="16"/>
      <c r="Q251" s="16"/>
      <c r="R251" s="95" t="s">
        <v>753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7">
        <v>130</v>
      </c>
      <c r="B252" s="160">
        <v>42877</v>
      </c>
      <c r="C252" s="160"/>
      <c r="D252" s="161" t="s">
        <v>384</v>
      </c>
      <c r="E252" s="162" t="s">
        <v>625</v>
      </c>
      <c r="F252" s="163">
        <v>127.6</v>
      </c>
      <c r="G252" s="164"/>
      <c r="H252" s="164">
        <v>138</v>
      </c>
      <c r="I252" s="164">
        <v>190</v>
      </c>
      <c r="J252" s="402" t="s">
        <v>3406</v>
      </c>
      <c r="K252" s="184">
        <f t="shared" si="82"/>
        <v>10.400000000000006</v>
      </c>
      <c r="L252" s="185">
        <f t="shared" si="83"/>
        <v>8.1504702194357417E-2</v>
      </c>
      <c r="M252" s="163" t="s">
        <v>601</v>
      </c>
      <c r="N252" s="186">
        <v>43774</v>
      </c>
      <c r="O252" s="57"/>
      <c r="P252" s="16"/>
      <c r="Q252" s="16"/>
      <c r="R252" s="17" t="s">
        <v>755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73">
        <v>131</v>
      </c>
      <c r="B253" s="196">
        <v>43158</v>
      </c>
      <c r="C253" s="196"/>
      <c r="D253" s="193" t="s">
        <v>756</v>
      </c>
      <c r="E253" s="197" t="s">
        <v>625</v>
      </c>
      <c r="F253" s="198">
        <v>317</v>
      </c>
      <c r="G253" s="197"/>
      <c r="H253" s="197"/>
      <c r="I253" s="226">
        <v>398</v>
      </c>
      <c r="J253" s="225"/>
      <c r="K253" s="195"/>
      <c r="L253" s="194"/>
      <c r="M253" s="225" t="s">
        <v>603</v>
      </c>
      <c r="N253" s="224"/>
      <c r="O253" s="57"/>
      <c r="P253" s="16"/>
      <c r="Q253" s="16"/>
      <c r="R253" s="95" t="s">
        <v>755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71">
        <v>132</v>
      </c>
      <c r="B254" s="165">
        <v>43164</v>
      </c>
      <c r="C254" s="165"/>
      <c r="D254" s="166" t="s">
        <v>136</v>
      </c>
      <c r="E254" s="167" t="s">
        <v>625</v>
      </c>
      <c r="F254" s="168">
        <f>510-14.4</f>
        <v>495.6</v>
      </c>
      <c r="G254" s="167"/>
      <c r="H254" s="167">
        <v>350</v>
      </c>
      <c r="I254" s="187">
        <v>672</v>
      </c>
      <c r="J254" s="401" t="s">
        <v>3464</v>
      </c>
      <c r="K254" s="135">
        <f t="shared" ref="K254" si="86">H254-F254</f>
        <v>-145.60000000000002</v>
      </c>
      <c r="L254" s="136">
        <f t="shared" ref="L254" si="87">K254/F254</f>
        <v>-0.29378531073446329</v>
      </c>
      <c r="M254" s="137" t="s">
        <v>665</v>
      </c>
      <c r="N254" s="138">
        <v>43887</v>
      </c>
      <c r="O254" s="57"/>
      <c r="P254" s="16"/>
      <c r="Q254" s="16"/>
      <c r="R254" s="17" t="s">
        <v>755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1">
        <v>133</v>
      </c>
      <c r="B255" s="165">
        <v>43237</v>
      </c>
      <c r="C255" s="165"/>
      <c r="D255" s="166" t="s">
        <v>490</v>
      </c>
      <c r="E255" s="167" t="s">
        <v>625</v>
      </c>
      <c r="F255" s="168">
        <v>230.3</v>
      </c>
      <c r="G255" s="167"/>
      <c r="H255" s="167">
        <v>102.5</v>
      </c>
      <c r="I255" s="187">
        <v>348</v>
      </c>
      <c r="J255" s="401" t="s">
        <v>3486</v>
      </c>
      <c r="K255" s="135">
        <f t="shared" ref="K255" si="88">H255-F255</f>
        <v>-127.80000000000001</v>
      </c>
      <c r="L255" s="136">
        <f t="shared" ref="L255" si="89">K255/F255</f>
        <v>-0.55492835432045162</v>
      </c>
      <c r="M255" s="137" t="s">
        <v>665</v>
      </c>
      <c r="N255" s="138">
        <v>43896</v>
      </c>
      <c r="O255" s="57"/>
      <c r="P255" s="16"/>
      <c r="Q255" s="16"/>
      <c r="R255" s="17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16">
        <v>134</v>
      </c>
      <c r="B256" s="199">
        <v>43258</v>
      </c>
      <c r="C256" s="199"/>
      <c r="D256" s="202" t="s">
        <v>450</v>
      </c>
      <c r="E256" s="200" t="s">
        <v>625</v>
      </c>
      <c r="F256" s="198">
        <f>342.5-5.1</f>
        <v>337.4</v>
      </c>
      <c r="G256" s="200"/>
      <c r="H256" s="200"/>
      <c r="I256" s="227">
        <v>439</v>
      </c>
      <c r="J256" s="228"/>
      <c r="K256" s="229"/>
      <c r="L256" s="230"/>
      <c r="M256" s="228" t="s">
        <v>603</v>
      </c>
      <c r="N256" s="231"/>
      <c r="O256" s="57"/>
      <c r="P256" s="16"/>
      <c r="Q256" s="16"/>
      <c r="R256" s="95" t="s">
        <v>755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16">
        <v>135</v>
      </c>
      <c r="B257" s="199">
        <v>43285</v>
      </c>
      <c r="C257" s="199"/>
      <c r="D257" s="203" t="s">
        <v>50</v>
      </c>
      <c r="E257" s="200" t="s">
        <v>625</v>
      </c>
      <c r="F257" s="198">
        <f>127.5-5.53</f>
        <v>121.97</v>
      </c>
      <c r="G257" s="200"/>
      <c r="H257" s="200"/>
      <c r="I257" s="227">
        <v>170</v>
      </c>
      <c r="J257" s="228"/>
      <c r="K257" s="229"/>
      <c r="L257" s="230"/>
      <c r="M257" s="228" t="s">
        <v>603</v>
      </c>
      <c r="N257" s="231"/>
      <c r="O257" s="57"/>
      <c r="P257" s="16"/>
      <c r="Q257" s="16"/>
      <c r="R257" s="343" t="s">
        <v>755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71">
        <v>136</v>
      </c>
      <c r="B258" s="165">
        <v>43294</v>
      </c>
      <c r="C258" s="165"/>
      <c r="D258" s="166" t="s">
        <v>244</v>
      </c>
      <c r="E258" s="167" t="s">
        <v>625</v>
      </c>
      <c r="F258" s="168">
        <v>46.5</v>
      </c>
      <c r="G258" s="167"/>
      <c r="H258" s="167">
        <v>17</v>
      </c>
      <c r="I258" s="187">
        <v>59</v>
      </c>
      <c r="J258" s="401" t="s">
        <v>3463</v>
      </c>
      <c r="K258" s="135">
        <f t="shared" ref="K258" si="90">H258-F258</f>
        <v>-29.5</v>
      </c>
      <c r="L258" s="136">
        <f t="shared" ref="L258" si="91">K258/F258</f>
        <v>-0.63440860215053763</v>
      </c>
      <c r="M258" s="137" t="s">
        <v>665</v>
      </c>
      <c r="N258" s="138">
        <v>43887</v>
      </c>
      <c r="O258" s="57"/>
      <c r="P258" s="16"/>
      <c r="Q258" s="16"/>
      <c r="R258" s="17" t="s">
        <v>753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73">
        <v>137</v>
      </c>
      <c r="B259" s="196">
        <v>43396</v>
      </c>
      <c r="C259" s="196"/>
      <c r="D259" s="203" t="s">
        <v>426</v>
      </c>
      <c r="E259" s="200" t="s">
        <v>625</v>
      </c>
      <c r="F259" s="201">
        <v>156.5</v>
      </c>
      <c r="G259" s="200"/>
      <c r="H259" s="200"/>
      <c r="I259" s="227">
        <v>191</v>
      </c>
      <c r="J259" s="228"/>
      <c r="K259" s="229"/>
      <c r="L259" s="230"/>
      <c r="M259" s="228" t="s">
        <v>603</v>
      </c>
      <c r="N259" s="231"/>
      <c r="O259" s="57"/>
      <c r="P259" s="16"/>
      <c r="Q259" s="16"/>
      <c r="R259" s="345" t="s">
        <v>753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73">
        <v>138</v>
      </c>
      <c r="B260" s="196">
        <v>43439</v>
      </c>
      <c r="C260" s="196"/>
      <c r="D260" s="203" t="s">
        <v>331</v>
      </c>
      <c r="E260" s="200" t="s">
        <v>625</v>
      </c>
      <c r="F260" s="201">
        <v>259.5</v>
      </c>
      <c r="G260" s="200"/>
      <c r="H260" s="200"/>
      <c r="I260" s="227">
        <v>321</v>
      </c>
      <c r="J260" s="228"/>
      <c r="K260" s="229"/>
      <c r="L260" s="230"/>
      <c r="M260" s="228" t="s">
        <v>603</v>
      </c>
      <c r="N260" s="231"/>
      <c r="O260" s="16"/>
      <c r="P260" s="16"/>
      <c r="Q260" s="16"/>
      <c r="R260" s="343" t="s">
        <v>755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71">
        <v>139</v>
      </c>
      <c r="B261" s="165">
        <v>43439</v>
      </c>
      <c r="C261" s="165"/>
      <c r="D261" s="166" t="s">
        <v>777</v>
      </c>
      <c r="E261" s="167" t="s">
        <v>625</v>
      </c>
      <c r="F261" s="167">
        <v>715</v>
      </c>
      <c r="G261" s="167"/>
      <c r="H261" s="167">
        <v>445</v>
      </c>
      <c r="I261" s="187">
        <v>840</v>
      </c>
      <c r="J261" s="139" t="s">
        <v>2996</v>
      </c>
      <c r="K261" s="135">
        <f t="shared" ref="K261:K264" si="92">H261-F261</f>
        <v>-270</v>
      </c>
      <c r="L261" s="136">
        <f t="shared" ref="L261:L264" si="93">K261/F261</f>
        <v>-0.3776223776223776</v>
      </c>
      <c r="M261" s="137" t="s">
        <v>665</v>
      </c>
      <c r="N261" s="138">
        <v>43800</v>
      </c>
      <c r="O261" s="57"/>
      <c r="P261" s="16"/>
      <c r="Q261" s="16"/>
      <c r="R261" s="17" t="s">
        <v>753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7">
        <v>140</v>
      </c>
      <c r="B262" s="208">
        <v>43469</v>
      </c>
      <c r="C262" s="208"/>
      <c r="D262" s="156" t="s">
        <v>146</v>
      </c>
      <c r="E262" s="209" t="s">
        <v>625</v>
      </c>
      <c r="F262" s="209">
        <v>875</v>
      </c>
      <c r="G262" s="209"/>
      <c r="H262" s="209">
        <v>1165</v>
      </c>
      <c r="I262" s="233">
        <v>1185</v>
      </c>
      <c r="J262" s="142" t="s">
        <v>3493</v>
      </c>
      <c r="K262" s="129">
        <f t="shared" si="92"/>
        <v>290</v>
      </c>
      <c r="L262" s="130">
        <f t="shared" si="93"/>
        <v>0.33142857142857141</v>
      </c>
      <c r="M262" s="131" t="s">
        <v>601</v>
      </c>
      <c r="N262" s="364">
        <v>43847</v>
      </c>
      <c r="O262" s="57"/>
      <c r="P262" s="16"/>
      <c r="Q262" s="16"/>
      <c r="R262" s="17" t="s">
        <v>753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7">
        <v>141</v>
      </c>
      <c r="B263" s="208">
        <v>43559</v>
      </c>
      <c r="C263" s="208"/>
      <c r="D263" s="440" t="s">
        <v>346</v>
      </c>
      <c r="E263" s="209" t="s">
        <v>625</v>
      </c>
      <c r="F263" s="209">
        <f>387-14.63</f>
        <v>372.37</v>
      </c>
      <c r="G263" s="209"/>
      <c r="H263" s="209">
        <v>490</v>
      </c>
      <c r="I263" s="233">
        <v>490</v>
      </c>
      <c r="J263" s="142" t="s">
        <v>684</v>
      </c>
      <c r="K263" s="129">
        <f t="shared" si="92"/>
        <v>117.63</v>
      </c>
      <c r="L263" s="130">
        <f t="shared" si="93"/>
        <v>0.31589548030185027</v>
      </c>
      <c r="M263" s="131" t="s">
        <v>601</v>
      </c>
      <c r="N263" s="364">
        <v>43850</v>
      </c>
      <c r="O263" s="57"/>
      <c r="P263" s="16"/>
      <c r="Q263" s="16"/>
      <c r="R263" s="17" t="s">
        <v>753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1">
        <v>142</v>
      </c>
      <c r="B264" s="165">
        <v>43578</v>
      </c>
      <c r="C264" s="165"/>
      <c r="D264" s="166" t="s">
        <v>778</v>
      </c>
      <c r="E264" s="167" t="s">
        <v>602</v>
      </c>
      <c r="F264" s="167">
        <v>220</v>
      </c>
      <c r="G264" s="167"/>
      <c r="H264" s="167">
        <v>127.5</v>
      </c>
      <c r="I264" s="187">
        <v>284</v>
      </c>
      <c r="J264" s="401" t="s">
        <v>3487</v>
      </c>
      <c r="K264" s="135">
        <f t="shared" si="92"/>
        <v>-92.5</v>
      </c>
      <c r="L264" s="136">
        <f t="shared" si="93"/>
        <v>-0.42045454545454547</v>
      </c>
      <c r="M264" s="137" t="s">
        <v>665</v>
      </c>
      <c r="N264" s="138">
        <v>43896</v>
      </c>
      <c r="O264" s="57"/>
      <c r="P264" s="16"/>
      <c r="Q264" s="16"/>
      <c r="R264" s="17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7">
        <v>143</v>
      </c>
      <c r="B265" s="208">
        <v>43622</v>
      </c>
      <c r="C265" s="208"/>
      <c r="D265" s="440" t="s">
        <v>497</v>
      </c>
      <c r="E265" s="209" t="s">
        <v>602</v>
      </c>
      <c r="F265" s="209">
        <v>332.8</v>
      </c>
      <c r="G265" s="209"/>
      <c r="H265" s="209">
        <v>405</v>
      </c>
      <c r="I265" s="233">
        <v>419</v>
      </c>
      <c r="J265" s="142" t="s">
        <v>3494</v>
      </c>
      <c r="K265" s="129">
        <f t="shared" ref="K265" si="94">H265-F265</f>
        <v>72.199999999999989</v>
      </c>
      <c r="L265" s="130">
        <f t="shared" ref="L265" si="95">K265/F265</f>
        <v>0.21694711538461534</v>
      </c>
      <c r="M265" s="131" t="s">
        <v>601</v>
      </c>
      <c r="N265" s="364">
        <v>43860</v>
      </c>
      <c r="O265" s="57"/>
      <c r="P265" s="16"/>
      <c r="Q265" s="16"/>
      <c r="R265" s="17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145">
        <v>144</v>
      </c>
      <c r="B266" s="144">
        <v>43641</v>
      </c>
      <c r="C266" s="144"/>
      <c r="D266" s="145" t="s">
        <v>140</v>
      </c>
      <c r="E266" s="146" t="s">
        <v>625</v>
      </c>
      <c r="F266" s="147">
        <v>386</v>
      </c>
      <c r="G266" s="148"/>
      <c r="H266" s="148">
        <v>395</v>
      </c>
      <c r="I266" s="148">
        <v>452</v>
      </c>
      <c r="J266" s="171" t="s">
        <v>3407</v>
      </c>
      <c r="K266" s="172">
        <f t="shared" ref="K266" si="96">H266-F266</f>
        <v>9</v>
      </c>
      <c r="L266" s="173">
        <f t="shared" ref="L266" si="97">K266/F266</f>
        <v>2.3316062176165803E-2</v>
      </c>
      <c r="M266" s="174" t="s">
        <v>710</v>
      </c>
      <c r="N266" s="175">
        <v>43868</v>
      </c>
      <c r="O266" s="16"/>
      <c r="P266" s="16"/>
      <c r="Q266" s="16"/>
      <c r="R266" s="345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74">
        <v>145</v>
      </c>
      <c r="B267" s="196">
        <v>43707</v>
      </c>
      <c r="C267" s="196"/>
      <c r="D267" s="203" t="s">
        <v>261</v>
      </c>
      <c r="E267" s="200" t="s">
        <v>625</v>
      </c>
      <c r="F267" s="200" t="s">
        <v>757</v>
      </c>
      <c r="G267" s="200"/>
      <c r="H267" s="200"/>
      <c r="I267" s="227">
        <v>190</v>
      </c>
      <c r="J267" s="228"/>
      <c r="K267" s="229"/>
      <c r="L267" s="230"/>
      <c r="M267" s="359" t="s">
        <v>603</v>
      </c>
      <c r="N267" s="231"/>
      <c r="O267" s="16"/>
      <c r="P267" s="16"/>
      <c r="Q267" s="16"/>
      <c r="R267" s="345" t="s">
        <v>753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7">
        <v>146</v>
      </c>
      <c r="B268" s="208">
        <v>43731</v>
      </c>
      <c r="C268" s="208"/>
      <c r="D268" s="156" t="s">
        <v>441</v>
      </c>
      <c r="E268" s="209" t="s">
        <v>625</v>
      </c>
      <c r="F268" s="209">
        <v>235</v>
      </c>
      <c r="G268" s="209"/>
      <c r="H268" s="209">
        <v>295</v>
      </c>
      <c r="I268" s="233">
        <v>296</v>
      </c>
      <c r="J268" s="142" t="s">
        <v>3149</v>
      </c>
      <c r="K268" s="129">
        <f t="shared" ref="K268" si="98">H268-F268</f>
        <v>60</v>
      </c>
      <c r="L268" s="130">
        <f t="shared" ref="L268" si="99">K268/F268</f>
        <v>0.25531914893617019</v>
      </c>
      <c r="M268" s="131" t="s">
        <v>601</v>
      </c>
      <c r="N268" s="364">
        <v>43844</v>
      </c>
      <c r="O268" s="57"/>
      <c r="P268" s="16"/>
      <c r="Q268" s="16"/>
      <c r="R268" s="17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7">
        <v>147</v>
      </c>
      <c r="B269" s="208">
        <v>43752</v>
      </c>
      <c r="C269" s="208"/>
      <c r="D269" s="156" t="s">
        <v>2979</v>
      </c>
      <c r="E269" s="209" t="s">
        <v>625</v>
      </c>
      <c r="F269" s="209">
        <v>277.5</v>
      </c>
      <c r="G269" s="209"/>
      <c r="H269" s="209">
        <v>333</v>
      </c>
      <c r="I269" s="233">
        <v>333</v>
      </c>
      <c r="J269" s="142" t="s">
        <v>3150</v>
      </c>
      <c r="K269" s="129">
        <f t="shared" ref="K269" si="100">H269-F269</f>
        <v>55.5</v>
      </c>
      <c r="L269" s="130">
        <f t="shared" ref="L269" si="101">K269/F269</f>
        <v>0.2</v>
      </c>
      <c r="M269" s="131" t="s">
        <v>601</v>
      </c>
      <c r="N269" s="364">
        <v>43846</v>
      </c>
      <c r="O269" s="57"/>
      <c r="P269" s="16"/>
      <c r="Q269" s="16"/>
      <c r="R269" s="17" t="s">
        <v>755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7">
        <v>148</v>
      </c>
      <c r="B270" s="208">
        <v>43752</v>
      </c>
      <c r="C270" s="208"/>
      <c r="D270" s="156" t="s">
        <v>2978</v>
      </c>
      <c r="E270" s="209" t="s">
        <v>625</v>
      </c>
      <c r="F270" s="209">
        <v>930</v>
      </c>
      <c r="G270" s="209"/>
      <c r="H270" s="209">
        <v>1165</v>
      </c>
      <c r="I270" s="233">
        <v>1200</v>
      </c>
      <c r="J270" s="142" t="s">
        <v>3152</v>
      </c>
      <c r="K270" s="129">
        <f t="shared" ref="K270" si="102">H270-F270</f>
        <v>235</v>
      </c>
      <c r="L270" s="130">
        <f t="shared" ref="L270" si="103">K270/F270</f>
        <v>0.25268817204301075</v>
      </c>
      <c r="M270" s="131" t="s">
        <v>601</v>
      </c>
      <c r="N270" s="364">
        <v>43847</v>
      </c>
      <c r="O270" s="57"/>
      <c r="P270" s="16"/>
      <c r="Q270" s="16"/>
      <c r="R270" s="17" t="s">
        <v>755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73">
        <v>149</v>
      </c>
      <c r="B271" s="348">
        <v>43753</v>
      </c>
      <c r="C271" s="213"/>
      <c r="D271" s="375" t="s">
        <v>2977</v>
      </c>
      <c r="E271" s="351" t="s">
        <v>625</v>
      </c>
      <c r="F271" s="354">
        <v>111</v>
      </c>
      <c r="G271" s="351"/>
      <c r="H271" s="351"/>
      <c r="I271" s="357">
        <v>141</v>
      </c>
      <c r="J271" s="239"/>
      <c r="K271" s="239"/>
      <c r="L271" s="124"/>
      <c r="M271" s="363" t="s">
        <v>603</v>
      </c>
      <c r="N271" s="241"/>
      <c r="O271" s="16"/>
      <c r="P271" s="16"/>
      <c r="Q271" s="16"/>
      <c r="R271" s="345" t="s">
        <v>753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7">
        <v>150</v>
      </c>
      <c r="B272" s="208">
        <v>43753</v>
      </c>
      <c r="C272" s="208"/>
      <c r="D272" s="156" t="s">
        <v>2976</v>
      </c>
      <c r="E272" s="209" t="s">
        <v>625</v>
      </c>
      <c r="F272" s="210">
        <v>296</v>
      </c>
      <c r="G272" s="209"/>
      <c r="H272" s="209">
        <v>370</v>
      </c>
      <c r="I272" s="233">
        <v>370</v>
      </c>
      <c r="J272" s="142" t="s">
        <v>684</v>
      </c>
      <c r="K272" s="129">
        <f t="shared" ref="K272" si="104">H272-F272</f>
        <v>74</v>
      </c>
      <c r="L272" s="130">
        <f t="shared" ref="L272" si="105">K272/F272</f>
        <v>0.25</v>
      </c>
      <c r="M272" s="131" t="s">
        <v>601</v>
      </c>
      <c r="N272" s="364">
        <v>43853</v>
      </c>
      <c r="O272" s="57"/>
      <c r="P272" s="16"/>
      <c r="Q272" s="16"/>
      <c r="R272" s="17" t="s">
        <v>755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74">
        <v>151</v>
      </c>
      <c r="B273" s="212">
        <v>43754</v>
      </c>
      <c r="C273" s="212"/>
      <c r="D273" s="193" t="s">
        <v>2975</v>
      </c>
      <c r="E273" s="350" t="s">
        <v>625</v>
      </c>
      <c r="F273" s="353" t="s">
        <v>2941</v>
      </c>
      <c r="G273" s="350"/>
      <c r="H273" s="350"/>
      <c r="I273" s="356">
        <v>344</v>
      </c>
      <c r="J273" s="360"/>
      <c r="K273" s="242"/>
      <c r="L273" s="362"/>
      <c r="M273" s="344" t="s">
        <v>603</v>
      </c>
      <c r="N273" s="365"/>
      <c r="O273" s="16"/>
      <c r="P273" s="16"/>
      <c r="Q273" s="16"/>
      <c r="R273" s="345" t="s">
        <v>753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47">
        <v>152</v>
      </c>
      <c r="B274" s="213">
        <v>43832</v>
      </c>
      <c r="C274" s="213"/>
      <c r="D274" s="217" t="s">
        <v>2255</v>
      </c>
      <c r="E274" s="214" t="s">
        <v>625</v>
      </c>
      <c r="F274" s="215" t="s">
        <v>3137</v>
      </c>
      <c r="G274" s="214"/>
      <c r="H274" s="214"/>
      <c r="I274" s="238">
        <v>590</v>
      </c>
      <c r="J274" s="239"/>
      <c r="K274" s="239"/>
      <c r="L274" s="124"/>
      <c r="M274" s="344" t="s">
        <v>603</v>
      </c>
      <c r="N274" s="241"/>
      <c r="O274" s="16"/>
      <c r="P274" s="16"/>
      <c r="Q274" s="16"/>
      <c r="R274" s="345" t="s">
        <v>755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11"/>
      <c r="B275" s="213"/>
      <c r="C275" s="213"/>
      <c r="D275" s="217"/>
      <c r="E275" s="214"/>
      <c r="F275" s="215"/>
      <c r="G275" s="214"/>
      <c r="H275" s="214"/>
      <c r="I275" s="238"/>
      <c r="J275" s="239"/>
      <c r="K275" s="239"/>
      <c r="L275" s="124"/>
      <c r="M275" s="240"/>
      <c r="N275" s="241"/>
      <c r="O275" s="16"/>
      <c r="P275" s="16"/>
      <c r="Q275" s="16"/>
      <c r="R275" s="345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11"/>
      <c r="B276" s="201" t="s">
        <v>2982</v>
      </c>
      <c r="C276" s="213"/>
      <c r="D276" s="217"/>
      <c r="E276" s="214"/>
      <c r="F276" s="215"/>
      <c r="G276" s="214"/>
      <c r="H276" s="214"/>
      <c r="I276" s="238"/>
      <c r="J276" s="239"/>
      <c r="K276" s="239"/>
      <c r="L276" s="124"/>
      <c r="M276" s="240"/>
      <c r="N276" s="241"/>
      <c r="O276" s="16"/>
      <c r="P276" s="16"/>
      <c r="Q276" s="16"/>
      <c r="R276" s="345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1"/>
      <c r="B277" s="213"/>
      <c r="C277" s="213"/>
      <c r="D277" s="217"/>
      <c r="E277" s="214"/>
      <c r="F277" s="215"/>
      <c r="G277" s="214"/>
      <c r="H277" s="214"/>
      <c r="I277" s="238"/>
      <c r="J277" s="239"/>
      <c r="K277" s="239"/>
      <c r="L277" s="124"/>
      <c r="M277" s="240"/>
      <c r="N277" s="241"/>
      <c r="O277" s="16"/>
      <c r="P277" s="16"/>
      <c r="Q277" s="16"/>
      <c r="R277" s="345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11"/>
      <c r="B278" s="213"/>
      <c r="C278" s="213"/>
      <c r="D278" s="217"/>
      <c r="E278" s="214"/>
      <c r="F278" s="215"/>
      <c r="G278" s="214"/>
      <c r="H278" s="214"/>
      <c r="I278" s="238"/>
      <c r="J278" s="239"/>
      <c r="K278" s="239"/>
      <c r="L278" s="124"/>
      <c r="M278" s="240"/>
      <c r="N278" s="241"/>
      <c r="O278" s="16"/>
      <c r="P278" s="16"/>
      <c r="Q278" s="16"/>
      <c r="R278" s="345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1"/>
      <c r="B279" s="213"/>
      <c r="C279" s="213"/>
      <c r="D279" s="217"/>
      <c r="E279" s="214"/>
      <c r="F279" s="215"/>
      <c r="G279" s="214"/>
      <c r="H279" s="214"/>
      <c r="I279" s="238"/>
      <c r="J279" s="239"/>
      <c r="K279" s="239"/>
      <c r="L279" s="124"/>
      <c r="M279" s="240"/>
      <c r="N279" s="241"/>
      <c r="O279" s="16"/>
      <c r="P279" s="16"/>
      <c r="Q279" s="16"/>
      <c r="R279" s="345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1"/>
      <c r="B280" s="213"/>
      <c r="C280" s="213"/>
      <c r="D280" s="217"/>
      <c r="E280" s="214"/>
      <c r="F280" s="215"/>
      <c r="G280" s="214"/>
      <c r="H280" s="214"/>
      <c r="I280" s="238"/>
      <c r="J280" s="239"/>
      <c r="K280" s="239"/>
      <c r="L280" s="124"/>
      <c r="M280" s="240"/>
      <c r="N280" s="241"/>
      <c r="O280" s="16"/>
      <c r="P280" s="16"/>
      <c r="Q280" s="16"/>
      <c r="R280" s="345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11"/>
      <c r="B281" s="213"/>
      <c r="C281" s="213"/>
      <c r="D281" s="217"/>
      <c r="E281" s="214"/>
      <c r="F281" s="215"/>
      <c r="G281" s="214"/>
      <c r="H281" s="214"/>
      <c r="I281" s="238"/>
      <c r="J281" s="239"/>
      <c r="K281" s="239"/>
      <c r="L281" s="124"/>
      <c r="M281" s="240"/>
      <c r="N281" s="241"/>
      <c r="O281" s="16"/>
      <c r="P281" s="16"/>
      <c r="Q281" s="16"/>
      <c r="R281" s="345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11"/>
      <c r="B282" s="213"/>
      <c r="C282" s="213"/>
      <c r="D282" s="217"/>
      <c r="E282" s="214"/>
      <c r="F282" s="215"/>
      <c r="G282" s="214"/>
      <c r="H282" s="214"/>
      <c r="I282" s="238"/>
      <c r="J282" s="239"/>
      <c r="K282" s="239"/>
      <c r="L282" s="124"/>
      <c r="M282" s="240"/>
      <c r="N282" s="241"/>
      <c r="O282" s="16"/>
      <c r="P282" s="16"/>
      <c r="Q282" s="16"/>
      <c r="R282" s="345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11"/>
      <c r="B283" s="213"/>
      <c r="C283" s="213"/>
      <c r="D283" s="217"/>
      <c r="E283" s="214"/>
      <c r="F283" s="215"/>
      <c r="G283" s="214"/>
      <c r="H283" s="214"/>
      <c r="I283" s="238"/>
      <c r="J283" s="239"/>
      <c r="K283" s="239"/>
      <c r="L283" s="124"/>
      <c r="M283" s="240"/>
      <c r="N283" s="241"/>
      <c r="O283" s="16"/>
      <c r="P283" s="16"/>
      <c r="Q283" s="16"/>
      <c r="R283" s="345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11"/>
      <c r="B284" s="213"/>
      <c r="C284" s="213"/>
      <c r="D284" s="217"/>
      <c r="E284" s="214"/>
      <c r="F284" s="215"/>
      <c r="G284" s="214"/>
      <c r="H284" s="214"/>
      <c r="I284" s="238"/>
      <c r="J284" s="239"/>
      <c r="K284" s="239"/>
      <c r="L284" s="124"/>
      <c r="M284" s="240"/>
      <c r="N284" s="241"/>
      <c r="O284" s="16"/>
      <c r="P284" s="16"/>
      <c r="R284" s="345"/>
    </row>
    <row r="285" spans="1:26">
      <c r="A285" s="211"/>
      <c r="B285" s="213"/>
      <c r="C285" s="213"/>
      <c r="D285" s="217"/>
      <c r="E285" s="214"/>
      <c r="F285" s="215"/>
      <c r="G285" s="214"/>
      <c r="H285" s="214"/>
      <c r="I285" s="238"/>
      <c r="J285" s="239"/>
      <c r="K285" s="239"/>
      <c r="L285" s="124"/>
      <c r="M285" s="240"/>
      <c r="N285" s="241"/>
      <c r="O285" s="16"/>
      <c r="P285" s="16"/>
      <c r="R285" s="345"/>
    </row>
    <row r="286" spans="1:26">
      <c r="A286" s="211"/>
      <c r="B286" s="213"/>
      <c r="C286" s="213"/>
      <c r="D286" s="217"/>
      <c r="E286" s="214"/>
      <c r="F286" s="215"/>
      <c r="G286" s="214"/>
      <c r="H286" s="214"/>
      <c r="I286" s="238"/>
      <c r="J286" s="239"/>
      <c r="K286" s="239"/>
      <c r="L286" s="124"/>
      <c r="M286" s="240"/>
      <c r="N286" s="241"/>
      <c r="O286" s="16"/>
      <c r="P286" s="16"/>
      <c r="R286" s="345"/>
    </row>
    <row r="287" spans="1:26">
      <c r="A287" s="211"/>
      <c r="B287" s="213"/>
      <c r="C287" s="213"/>
      <c r="D287" s="217"/>
      <c r="E287" s="214"/>
      <c r="F287" s="215"/>
      <c r="G287" s="214"/>
      <c r="H287" s="214"/>
      <c r="I287" s="238"/>
      <c r="J287" s="239"/>
      <c r="K287" s="239"/>
      <c r="L287" s="124"/>
      <c r="M287" s="240"/>
      <c r="N287" s="241"/>
      <c r="O287" s="16"/>
      <c r="P287" s="16"/>
      <c r="R287" s="345"/>
    </row>
    <row r="288" spans="1:26">
      <c r="A288" s="211"/>
      <c r="B288" s="201"/>
      <c r="O288" s="16"/>
      <c r="P288" s="16"/>
      <c r="R288" s="345"/>
    </row>
    <row r="289" spans="18:18">
      <c r="R289" s="243"/>
    </row>
    <row r="290" spans="18:18">
      <c r="R290" s="243"/>
    </row>
    <row r="291" spans="18:18">
      <c r="R291" s="243"/>
    </row>
    <row r="292" spans="18:18">
      <c r="R292" s="243"/>
    </row>
    <row r="293" spans="18:18">
      <c r="R293" s="243"/>
    </row>
    <row r="294" spans="18:18">
      <c r="R294" s="243"/>
    </row>
    <row r="295" spans="18:18">
      <c r="R295" s="243"/>
    </row>
    <row r="296" spans="18:18">
      <c r="R296" s="243"/>
    </row>
    <row r="297" spans="18:18">
      <c r="R297" s="243"/>
    </row>
    <row r="298" spans="18:18">
      <c r="R298" s="243"/>
    </row>
    <row r="299" spans="18:18">
      <c r="R299" s="243"/>
    </row>
    <row r="305" spans="1:1">
      <c r="A305" s="218"/>
    </row>
    <row r="306" spans="1:1">
      <c r="A306" s="218"/>
    </row>
    <row r="307" spans="1:1">
      <c r="A307" s="214"/>
    </row>
  </sheetData>
  <autoFilter ref="R1:R307"/>
  <mergeCells count="21">
    <mergeCell ref="N91:N92"/>
    <mergeCell ref="O91:O92"/>
    <mergeCell ref="A91:A92"/>
    <mergeCell ref="B91:B92"/>
    <mergeCell ref="J91:J92"/>
    <mergeCell ref="L91:L92"/>
    <mergeCell ref="M91:M92"/>
    <mergeCell ref="O87:O88"/>
    <mergeCell ref="A89:A90"/>
    <mergeCell ref="B89:B90"/>
    <mergeCell ref="J89:J90"/>
    <mergeCell ref="L89:L90"/>
    <mergeCell ref="M89:M90"/>
    <mergeCell ref="N89:N90"/>
    <mergeCell ref="O89:O90"/>
    <mergeCell ref="A87:A88"/>
    <mergeCell ref="B87:B88"/>
    <mergeCell ref="J87:J88"/>
    <mergeCell ref="L87:L88"/>
    <mergeCell ref="M87:M88"/>
    <mergeCell ref="N87:N8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3515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3516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3519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3520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3658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3659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3437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3438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3481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3620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3621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3499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3500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3475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3476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3521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3522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3501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3502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3622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3623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3444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3538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3539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3445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3446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3594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3595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3477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3478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3624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3625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3482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3483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3509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3510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3660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3661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3540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3541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3455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3456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3596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3597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3511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3512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3488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3489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3542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3543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3465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3466</v>
      </c>
      <c r="N538"/>
    </row>
    <row r="539" spans="1:14" hidden="1">
      <c r="A539" t="s">
        <v>3564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3565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3626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3627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3457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3458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3459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3460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3468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3469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3566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3567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3544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3545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3628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3629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3662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3523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3524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3525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3526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3598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3599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3461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3462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3568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3569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3546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3547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3570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3571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3663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3664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3630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3631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3530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3531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3632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3633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3439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3440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3665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3666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3548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3549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3572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3573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3574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3575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3667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3668</v>
      </c>
      <c r="N952"/>
    </row>
    <row r="953" spans="1:14">
      <c r="A953" t="s">
        <v>3669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3670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3441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3442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3447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3448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3532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3533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3634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3635</v>
      </c>
      <c r="N1043"/>
    </row>
    <row r="1044" spans="1:14">
      <c r="A1044" t="s">
        <v>3449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3450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3470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3471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3490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3491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3513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3514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3479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3480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3550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3551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3451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3452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3576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3577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3517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3518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3600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3601</v>
      </c>
      <c r="N1150"/>
    </row>
    <row r="1151" spans="1:14">
      <c r="A1151" t="s">
        <v>3578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3579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3602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3603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3552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3553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3453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3454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3554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3555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3580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3581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3582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3583</v>
      </c>
      <c r="N1246"/>
    </row>
    <row r="1247" spans="1:14">
      <c r="A1247" t="s">
        <v>3636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3637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3484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3485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3584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3585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3671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3672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3527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3528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3503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3504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3534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3535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3536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3537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3433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3434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3604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3605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3505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3506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3467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3673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3674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3606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3607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3608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3609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3472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3473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3675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3676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3507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3508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3529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3435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3436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2020-04-23T02:08:14Z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