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F&amp;O)'!$R$1:$R$319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6" l="1"/>
  <c r="P23" i="6"/>
  <c r="P22" i="6"/>
  <c r="P21" i="6"/>
  <c r="P19" i="6"/>
  <c r="P16" i="6"/>
  <c r="P14" i="6"/>
  <c r="P13" i="6"/>
  <c r="P11" i="6"/>
  <c r="L12" i="6"/>
  <c r="H12" i="6"/>
  <c r="K12" i="6" s="1"/>
  <c r="M12" i="6" s="1"/>
  <c r="K66" i="6"/>
  <c r="M66" i="6" s="1"/>
  <c r="L15" i="6"/>
  <c r="K15" i="6"/>
  <c r="M15" i="6" s="1"/>
  <c r="K65" i="6" l="1"/>
  <c r="M65" i="6" s="1"/>
  <c r="K114" i="6"/>
  <c r="M114" i="6" s="1"/>
  <c r="K64" i="6" l="1"/>
  <c r="M64" i="6" s="1"/>
  <c r="M61" i="6"/>
  <c r="K117" i="6"/>
  <c r="M117" i="6" s="1"/>
  <c r="K116" i="6"/>
  <c r="M116" i="6" s="1"/>
  <c r="H10" i="6"/>
  <c r="K90" i="6"/>
  <c r="M90" i="6" s="1"/>
  <c r="K61" i="6"/>
  <c r="K60" i="6"/>
  <c r="M60" i="6" s="1"/>
  <c r="L44" i="6" l="1"/>
  <c r="K44" i="6"/>
  <c r="K113" i="6"/>
  <c r="M113" i="6" s="1"/>
  <c r="K112" i="6"/>
  <c r="M112" i="6" s="1"/>
  <c r="K111" i="6"/>
  <c r="M111" i="6" s="1"/>
  <c r="K59" i="6"/>
  <c r="M59" i="6" s="1"/>
  <c r="K109" i="6"/>
  <c r="M109" i="6" s="1"/>
  <c r="K110" i="6"/>
  <c r="M110" i="6" s="1"/>
  <c r="M44" i="6" l="1"/>
  <c r="K62" i="6"/>
  <c r="M62" i="6" s="1"/>
  <c r="K102" i="6"/>
  <c r="M102" i="6" s="1"/>
  <c r="K107" i="6"/>
  <c r="M107" i="6" s="1"/>
  <c r="K108" i="6"/>
  <c r="M108" i="6" s="1"/>
  <c r="K106" i="6"/>
  <c r="M106" i="6" s="1"/>
  <c r="K105" i="6"/>
  <c r="M105" i="6" s="1"/>
  <c r="L35" i="6"/>
  <c r="K35" i="6"/>
  <c r="M35" i="6" s="1"/>
  <c r="F18" i="6"/>
  <c r="K18" i="6" s="1"/>
  <c r="L18" i="6" l="1"/>
  <c r="M18" i="6" s="1"/>
  <c r="K104" i="6"/>
  <c r="M104" i="6" s="1"/>
  <c r="K103" i="6"/>
  <c r="M103" i="6" s="1"/>
  <c r="K99" i="6"/>
  <c r="M99" i="6" s="1"/>
  <c r="K98" i="6"/>
  <c r="M98" i="6" s="1"/>
  <c r="K100" i="6"/>
  <c r="M100" i="6" s="1"/>
  <c r="K101" i="6" l="1"/>
  <c r="M101" i="6" s="1"/>
  <c r="K97" i="6"/>
  <c r="M97" i="6" s="1"/>
  <c r="K96" i="6"/>
  <c r="M96" i="6" s="1"/>
  <c r="K58" i="6"/>
  <c r="M58" i="6" s="1"/>
  <c r="L41" i="6"/>
  <c r="K41" i="6"/>
  <c r="M41" i="6" s="1"/>
  <c r="K93" i="6"/>
  <c r="M93" i="6" s="1"/>
  <c r="L39" i="6" l="1"/>
  <c r="K39" i="6"/>
  <c r="K95" i="6"/>
  <c r="M95" i="6" s="1"/>
  <c r="K94" i="6"/>
  <c r="M94" i="6" s="1"/>
  <c r="K92" i="6"/>
  <c r="M92" i="6" s="1"/>
  <c r="K88" i="6"/>
  <c r="M88" i="6" s="1"/>
  <c r="K84" i="6"/>
  <c r="M84" i="6" s="1"/>
  <c r="K81" i="6"/>
  <c r="M81" i="6" s="1"/>
  <c r="M39" i="6" l="1"/>
  <c r="L38" i="6"/>
  <c r="K38" i="6"/>
  <c r="M38" i="6" s="1"/>
  <c r="K91" i="6"/>
  <c r="M91" i="6" s="1"/>
  <c r="K89" i="6"/>
  <c r="M89" i="6" s="1"/>
  <c r="K87" i="6"/>
  <c r="M87" i="6" s="1"/>
  <c r="K86" i="6"/>
  <c r="M86" i="6" s="1"/>
  <c r="K85" i="6" l="1"/>
  <c r="M85" i="6" s="1"/>
  <c r="K82" i="6"/>
  <c r="M82" i="6" s="1"/>
  <c r="K83" i="6" l="1"/>
  <c r="M83" i="6" s="1"/>
  <c r="L37" i="6"/>
  <c r="K37" i="6"/>
  <c r="K56" i="6"/>
  <c r="M56" i="6" s="1"/>
  <c r="K55" i="6"/>
  <c r="M55" i="6" s="1"/>
  <c r="K53" i="6"/>
  <c r="M53" i="6" s="1"/>
  <c r="L20" i="6"/>
  <c r="K20" i="6"/>
  <c r="L17" i="6"/>
  <c r="K17" i="6"/>
  <c r="M37" i="6" l="1"/>
  <c r="M17" i="6"/>
  <c r="M20" i="6"/>
  <c r="K80" i="6"/>
  <c r="M80" i="6" s="1"/>
  <c r="K79" i="6"/>
  <c r="M79" i="6" s="1"/>
  <c r="K73" i="6"/>
  <c r="M73" i="6" s="1"/>
  <c r="K57" i="6"/>
  <c r="M57" i="6" s="1"/>
  <c r="K77" i="6"/>
  <c r="M77" i="6" s="1"/>
  <c r="L36" i="6"/>
  <c r="K36" i="6"/>
  <c r="M36" i="6" l="1"/>
  <c r="K76" i="6"/>
  <c r="M76" i="6" s="1"/>
  <c r="K78" i="6" l="1"/>
  <c r="M78" i="6" s="1"/>
  <c r="L10" i="6" l="1"/>
  <c r="K10" i="6"/>
  <c r="M10" i="6" l="1"/>
  <c r="K305" i="6" l="1"/>
  <c r="L305" i="6" s="1"/>
  <c r="K311" i="6" l="1"/>
  <c r="L311" i="6" s="1"/>
  <c r="K294" i="6" l="1"/>
  <c r="L294" i="6" s="1"/>
  <c r="K308" i="6" l="1"/>
  <c r="L308" i="6" s="1"/>
  <c r="K300" i="6" l="1"/>
  <c r="L300" i="6" s="1"/>
  <c r="K310" i="6" l="1"/>
  <c r="L310" i="6" s="1"/>
  <c r="H306" i="6" l="1"/>
  <c r="K306" i="6" l="1"/>
  <c r="L306" i="6" s="1"/>
  <c r="K295" i="6"/>
  <c r="L295" i="6" s="1"/>
  <c r="K285" i="6"/>
  <c r="L285" i="6" s="1"/>
  <c r="K301" i="6" l="1"/>
  <c r="L301" i="6" s="1"/>
  <c r="K302" i="6" l="1"/>
  <c r="L302" i="6" s="1"/>
  <c r="K299" i="6" l="1"/>
  <c r="L299" i="6" s="1"/>
  <c r="K278" i="6"/>
  <c r="L278" i="6" s="1"/>
  <c r="K298" i="6"/>
  <c r="L298" i="6" s="1"/>
  <c r="K297" i="6"/>
  <c r="L297" i="6" s="1"/>
  <c r="K296" i="6"/>
  <c r="L296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7" i="6"/>
  <c r="L277" i="6" s="1"/>
  <c r="K276" i="6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F268" i="6"/>
  <c r="K268" i="6" s="1"/>
  <c r="L268" i="6" s="1"/>
  <c r="F267" i="6"/>
  <c r="K267" i="6" s="1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7" i="6"/>
  <c r="L247" i="6" s="1"/>
  <c r="K246" i="6"/>
  <c r="L246" i="6" s="1"/>
  <c r="F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5" i="6"/>
  <c r="L215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L199" i="6" s="1"/>
  <c r="K198" i="6"/>
  <c r="L198" i="6" s="1"/>
  <c r="F197" i="6"/>
  <c r="K197" i="6" s="1"/>
  <c r="L197" i="6" s="1"/>
  <c r="H196" i="6"/>
  <c r="K196" i="6" s="1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H162" i="6"/>
  <c r="K162" i="6" s="1"/>
  <c r="L162" i="6" s="1"/>
  <c r="F161" i="6"/>
  <c r="K161" i="6" s="1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<sst xmlns="http://schemas.openxmlformats.org/spreadsheetml/2006/main" count="3111" uniqueCount="1203">
  <si>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</si>
  <si>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</si>
  <si>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</si>
  <si>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</si>
  <si>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</si>
  <si>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</si>
  <si>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</si>
  <si>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</si>
  <si>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</si>
  <si>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</si>
  <si>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</si>
  <si>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</si>
  <si>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</si>
  <si>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</si>
  <si>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</si>
  <si>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</si>
  <si>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</si>
  <si>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</si>
  <si>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</si>
  <si>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</si>
  <si>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</si>
  <si>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</si>
  <si>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</si>
  <si>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</si>
  <si>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</si>
  <si>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</si>
  <si>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</si>
  <si>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</si>
  <si>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</si>
  <si>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</si>
  <si>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</si>
  <si>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</si>
  <si>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</si>
  <si>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</si>
  <si>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</si>
  <si>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</si>
  <si>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</si>
  <si>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</si>
  <si>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</si>
  <si>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</si>
  <si>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</si>
  <si>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</si>
  <si>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</si>
  <si>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</si>
  <si>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</si>
  <si>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</si>
  <si>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</si>
  <si>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</si>
  <si>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</si>
  <si>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</si>
  <si>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</si>
  <si>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</si>
  <si>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</si>
  <si>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</si>
  <si>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</si>
  <si>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</si>
  <si>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</si>
  <si>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</si>
  <si>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</si>
  <si>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</si>
  <si>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</si>
  <si>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</si>
  <si>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</si>
  <si>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</si>
  <si>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</si>
  <si>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</si>
  <si>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</si>
  <si>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</si>
  <si>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</si>
  <si>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</si>
  <si>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</si>
  <si>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</si>
  <si>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</si>
  <si>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</si>
  <si>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</si>
  <si>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</si>
  <si>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</si>
  <si>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</si>
  <si>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</si>
  <si>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</si>
  <si>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</si>
  <si>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</si>
  <si>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</si>
  <si>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</si>
  <si>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</si>
  <si>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</si>
  <si>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</si>
  <si>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</si>
  <si>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</si>
  <si>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</si>
  <si>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</si>
  <si>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</si>
  <si>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</si>
  <si>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</si>
  <si>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</si>
  <si>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</si>
  <si>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</si>
  <si>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</si>
  <si>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</si>
  <si>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</si>
  <si>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</si>
  <si>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</si>
  <si>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</si>
  <si>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</si>
  <si>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</si>
  <si>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</si>
  <si>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</si>
  <si>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</si>
  <si>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</si>
  <si>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</si>
  <si>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</si>
  <si>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</si>
  <si>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</si>
  <si>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</si>
  <si>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</si>
  <si>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</si>
  <si>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</si>
  <si>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</si>
  <si>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</si>
  <si>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</si>
  <si>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</si>
  <si>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</si>
  <si>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</si>
  <si>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</si>
  <si>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</si>
  <si>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</si>
  <si>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</si>
  <si>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</si>
  <si>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</si>
  <si>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</si>
  <si>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</si>
  <si>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</si>
  <si>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</si>
  <si>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</si>
  <si>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</si>
  <si>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</si>
  <si>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</si>
  <si>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</si>
  <si>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</si>
  <si>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</si>
  <si>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</si>
  <si>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</si>
  <si>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</si>
  <si>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</si>
  <si>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</si>
  <si>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</si>
  <si>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</si>
  <si>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</si>
  <si>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</si>
  <si>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</si>
  <si>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</si>
  <si>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</si>
  <si>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</si>
  <si>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</si>
  <si>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</si>
  <si>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</si>
  <si>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</si>
  <si>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</si>
  <si>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</si>
  <si>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</si>
  <si>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</si>
  <si>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</si>
  <si>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</si>
  <si>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</si>
  <si>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</si>
  <si>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</si>
  <si>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</si>
  <si>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</si>
  <si>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</si>
  <si>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</si>
  <si>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</si>
  <si>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</si>
  <si>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</si>
  <si>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</si>
  <si>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</si>
  <si>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</si>
  <si>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</si>
  <si>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</si>
  <si>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</si>
  <si>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</si>
  <si>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</si>
  <si>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</si>
  <si>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</si>
  <si>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</si>
  <si>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</si>
  <si>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</si>
  <si>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</si>
  <si>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</si>
  <si>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</si>
  <si>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</si>
  <si>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</si>
  <si>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</si>
  <si>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</si>
  <si>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</si>
  <si>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</si>
  <si>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</si>
  <si>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</si>
  <si>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</si>
  <si>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</si>
  <si>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</si>
  <si>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</si>
  <si>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</si>
  <si>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</si>
  <si>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</si>
  <si>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</si>
  <si>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</si>
  <si>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</si>
  <si>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</si>
  <si>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</si>
  <si>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</si>
  <si>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</si>
  <si>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</si>
  <si>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</si>
  <si>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</si>
  <si>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</si>
  <si>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</si>
  <si>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</si>
  <si>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</si>
  <si>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</si>
  <si>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</si>
  <si>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</si>
  <si>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</si>
  <si>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</si>
  <si>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</si>
  <si>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</si>
  <si>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</si>
  <si>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</si>
  <si>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</si>
  <si>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</si>
  <si>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</si>
  <si>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</si>
  <si>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</si>
  <si>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</si>
  <si>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</si>
  <si>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</si>
  <si>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</si>
  <si>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</si>
  <si>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</si>
  <si>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</si>
  <si>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</si>
  <si>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</si>
  <si>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</si>
  <si>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</si>
  <si>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</si>
  <si>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</si>
  <si>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</si>
  <si>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</si>
  <si>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</si>
  <si>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</si>
  <si>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</si>
  <si>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</si>
  <si>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</si>
  <si>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</si>
  <si>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</si>
  <si>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</si>
  <si>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</si>
  <si>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</si>
  <si>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</si>
  <si>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</si>
  <si>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</si>
  <si>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</si>
  <si>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</si>
  <si>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</si>
  <si>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</si>
  <si>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</si>
  <si>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</si>
  <si>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</si>
  <si>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</si>
  <si>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</si>
  <si>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</si>
  <si>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</si>
  <si>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</si>
  <si>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</si>
  <si>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</si>
  <si>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</si>
  <si>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</si>
  <si>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</si>
  <si>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</si>
  <si>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</si>
  <si>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</si>
  <si>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</si>
  <si>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</si>
  <si>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</si>
  <si>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</si>
  <si>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</si>
  <si>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</si>
  <si>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</si>
  <si>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</si>
  <si>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</si>
  <si>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</si>
  <si>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</si>
  <si>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</si>
  <si>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</si>
  <si>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</si>
  <si>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</si>
  <si>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</si>
  <si>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</si>
  <si>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</si>
  <si>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</si>
  <si>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</si>
  <si>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</si>
  <si>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</si>
  <si>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</si>
  <si>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</si>
  <si>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</si>
  <si>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</si>
  <si>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</si>
  <si>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</si>
  <si>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</si>
  <si>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</si>
  <si>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</si>
  <si>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</si>
  <si>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</si>
  <si>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</si>
  <si>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</si>
  <si>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</si>
  <si>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</si>
  <si>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</si>
  <si>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</si>
  <si>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</si>
  <si>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</si>
  <si>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</si>
  <si>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</si>
  <si>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</si>
  <si>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</si>
  <si>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</si>
  <si>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</si>
  <si>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</si>
  <si>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</si>
  <si>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</si>
  <si>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</si>
  <si>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</si>
  <si>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</si>
  <si>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</si>
  <si>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</si>
  <si>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</si>
  <si>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</si>
  <si>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</si>
  <si>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</si>
  <si>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</si>
  <si>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</si>
  <si>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</si>
  <si>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</si>
  <si>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</si>
  <si>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</si>
  <si>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</si>
  <si>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</si>
  <si>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</si>
  <si>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</si>
  <si>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</si>
  <si>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</si>
  <si>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</si>
  <si>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</si>
  <si>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</si>
  <si>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</si>
  <si>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</si>
  <si>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</si>
  <si>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</si>
  <si>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</si>
  <si>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</si>
  <si>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</si>
  <si>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</si>
  <si>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</si>
  <si>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</si>
  <si>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</si>
  <si>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</si>
  <si>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</si>
  <si>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</si>
  <si>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</si>
  <si>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</si>
  <si>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</si>
  <si>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</si>
  <si>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</si>
  <si>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</si>
  <si>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</si>
  <si>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</si>
  <si>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</si>
  <si>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</si>
  <si>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</si>
  <si>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</si>
  <si>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</si>
  <si>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</si>
  <si>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</si>
  <si>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</si>
  <si>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</si>
  <si>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</si>
  <si>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</si>
  <si>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</si>
  <si>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</si>
  <si>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</si>
  <si>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</si>
  <si>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</si>
  <si>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</si>
  <si>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</si>
  <si>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</si>
  <si>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</si>
  <si>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</si>
  <si>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</si>
  <si>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</si>
  <si>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</si>
  <si>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</si>
  <si>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</si>
  <si>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</si>
  <si>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</si>
  <si>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</si>
  <si>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</si>
  <si>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</si>
  <si>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</si>
  <si>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</si>
  <si>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</si>
  <si>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</si>
  <si>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</si>
  <si>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</si>
  <si>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</si>
  <si>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</si>
  <si>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</si>
  <si>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</si>
  <si>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</si>
  <si>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</si>
  <si>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</si>
  <si>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</si>
  <si>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</si>
  <si>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</si>
  <si>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</si>
  <si>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</si>
  <si>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</si>
  <si>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</si>
  <si>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</si>
  <si>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</si>
  <si>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</si>
  <si>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</si>
  <si>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</si>
  <si>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</si>
  <si>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</si>
  <si>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</si>
  <si>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</si>
  <si>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</si>
  <si>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</si>
  <si>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</si>
  <si>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</si>
  <si>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</si>
  <si>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</si>
  <si>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</si>
  <si>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</si>
  <si>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</si>
  <si>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</si>
  <si>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</si>
  <si>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</si>
  <si>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</si>
  <si>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</si>
  <si>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</si>
  <si>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</si>
  <si>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</si>
  <si>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</si>
  <si>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</si>
  <si>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</si>
  <si>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</si>
  <si>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</si>
  <si>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</si>
  <si>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</si>
  <si>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</si>
  <si>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</si>
  <si>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</si>
  <si>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</si>
  <si>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</si>
  <si>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</si>
  <si>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</si>
  <si>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</si>
  <si>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</si>
  <si>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</si>
  <si>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</si>
  <si>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</si>
  <si>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</si>
  <si>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</si>
  <si>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</si>
  <si>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</si>
  <si>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</si>
  <si>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</si>
  <si>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</si>
  <si>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</si>
  <si>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</si>
  <si>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</si>
  <si>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</si>
  <si>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</si>
  <si>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</si>
  <si>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</si>
  <si>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</si>
  <si>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</si>
  <si>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</si>
  <si>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</si>
  <si>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</si>
  <si>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</si>
  <si>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</si>
  <si>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</si>
  <si>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</si>
  <si>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</si>
  <si>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</si>
  <si>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</si>
  <si>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</si>
  <si>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</si>
  <si>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</si>
  <si>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</si>
  <si>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</si>
  <si>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</si>
  <si>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</si>
  <si>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</si>
  <si>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</si>
  <si>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</si>
  <si>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</si>
  <si>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</si>
  <si>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</si>
  <si>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</si>
  <si>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</si>
  <si>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</si>
  <si>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</si>
  <si>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</si>
  <si>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</si>
  <si>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</si>
  <si>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</si>
  <si>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</si>
  <si>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</si>
  <si>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</si>
  <si>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</si>
  <si>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</si>
  <si>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</si>
  <si>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</si>
  <si>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</si>
  <si>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</si>
  <si>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</si>
  <si>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</si>
  <si>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</si>
  <si>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</si>
  <si>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</si>
  <si>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</si>
  <si>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</si>
  <si>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</si>
  <si>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</si>
  <si>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</si>
  <si>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</si>
  <si>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</si>
  <si>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</si>
  <si>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</si>
  <si>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</si>
  <si>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</si>
  <si>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</si>
  <si>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</si>
  <si>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</si>
  <si>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</si>
  <si>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</si>
  <si>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</si>
  <si>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</si>
  <si>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</si>
  <si>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</si>
  <si>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</si>
  <si>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</si>
  <si>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</si>
  <si>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</si>
  <si>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</si>
  <si>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</si>
  <si>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</si>
  <si>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</si>
  <si>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</si>
  <si>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</si>
  <si>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</si>
  <si>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</si>
  <si>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</si>
  <si>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</si>
  <si>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</si>
  <si>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</si>
  <si>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</si>
  <si>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</si>
  <si>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</si>
  <si>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</si>
  <si>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</si>
  <si>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</si>
  <si>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</si>
  <si>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</si>
  <si>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</si>
  <si>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</si>
  <si>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</si>
  <si>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</si>
  <si>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</si>
  <si>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</si>
  <si>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</si>
  <si>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</si>
  <si>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</si>
  <si>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</si>
  <si>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</si>
  <si>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</si>
  <si>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</si>
  <si>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</si>
  <si>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</si>
  <si>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</si>
  <si>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</si>
  <si>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</si>
  <si>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</si>
  <si>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</si>
  <si>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</si>
  <si>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</si>
  <si>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</si>
  <si>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</si>
  <si>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</si>
  <si>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</si>
  <si>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</si>
  <si>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</si>
  <si>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</si>
  <si>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</si>
  <si>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</si>
  <si>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</si>
  <si>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</si>
  <si>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</si>
  <si>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</si>
  <si>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</si>
  <si>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</si>
  <si>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</si>
  <si>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</si>
  <si>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</si>
  <si>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</si>
  <si>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</si>
  <si>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</si>
  <si>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</si>
  <si>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</si>
  <si>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</si>
  <si>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</si>
  <si>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</si>
  <si>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</si>
  <si>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</si>
  <si>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</si>
  <si>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</si>
  <si>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</si>
  <si>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</si>
  <si>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</si>
  <si>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</si>
  <si>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</si>
  <si>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</si>
  <si>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</si>
  <si>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</si>
  <si>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</si>
  <si>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</si>
  <si>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</si>
  <si>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</si>
  <si>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</si>
  <si>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</si>
  <si>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</si>
  <si>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</si>
  <si>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</si>
  <si>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</si>
  <si>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</si>
  <si>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</si>
  <si>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</si>
  <si>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</si>
  <si>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</si>
  <si>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</si>
  <si>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</si>
  <si>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</si>
  <si>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</si>
  <si>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</si>
  <si>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</si>
  <si>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</si>
  <si>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</si>
  <si>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</si>
  <si>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</si>
  <si>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</si>
  <si>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</si>
  <si>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</si>
  <si>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</si>
  <si>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</si>
  <si>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</si>
  <si>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</si>
  <si>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</si>
  <si>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</si>
  <si>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</si>
  <si>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</si>
  <si>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</si>
  <si>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</si>
  <si>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</si>
  <si>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</si>
  <si>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</si>
  <si>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</si>
  <si>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</si>
  <si>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</si>
  <si>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</si>
  <si>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</si>
  <si>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</si>
  <si>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</si>
  <si>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</si>
  <si>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</si>
  <si>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</si>
  <si>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</si>
  <si>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</si>
  <si>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</si>
  <si>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</si>
  <si>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</si>
  <si>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</si>
  <si>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</si>
  <si>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</si>
  <si>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</si>
  <si>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</si>
  <si>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</si>
  <si>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</si>
  <si>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</si>
  <si>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</si>
  <si>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</si>
  <si>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</si>
  <si>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</si>
  <si>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</si>
  <si>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</si>
  <si>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</si>
  <si>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</si>
  <si>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</si>
  <si>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</si>
  <si>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</si>
  <si>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</si>
  <si>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</si>
  <si>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</si>
  <si>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</si>
  <si>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</si>
  <si>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</si>
  <si>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</si>
  <si>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</si>
  <si>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</si>
  <si>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</si>
  <si>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</si>
  <si>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</si>
  <si>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</si>
  <si>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</si>
  <si>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</si>
  <si>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</si>
  <si>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</si>
  <si>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</si>
  <si>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</si>
  <si>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</si>
  <si>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</si>
  <si>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</si>
  <si>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</si>
  <si>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</si>
  <si>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</si>
  <si>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</si>
  <si>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</si>
  <si>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</si>
  <si>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</si>
  <si>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</si>
  <si>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</si>
  <si>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</si>
  <si>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</si>
  <si>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</si>
  <si>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</si>
  <si>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</si>
  <si>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</si>
  <si>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</si>
  <si>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</si>
  <si>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</si>
  <si>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</si>
  <si>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</si>
  <si>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</si>
  <si>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</si>
  <si>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</si>
  <si>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</si>
  <si>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</si>
  <si>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</si>
  <si>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</si>
  <si>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</si>
  <si>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</si>
  <si>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</si>
  <si>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</si>
  <si>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</si>
  <si>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</si>
  <si>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</si>
  <si>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</si>
  <si>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</si>
  <si>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</si>
  <si>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</si>
  <si>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</si>
  <si>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</si>
  <si>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</si>
  <si>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</si>
  <si>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</si>
  <si>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</si>
  <si>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</si>
  <si>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</si>
  <si>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</si>
  <si>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</si>
  <si>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</si>
  <si>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</si>
  <si>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</si>
  <si>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</si>
  <si>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</si>
  <si>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</si>
  <si>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</si>
  <si>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</si>
  <si>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</si>
  <si>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</si>
  <si>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</si>
  <si>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</si>
  <si>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</si>
  <si>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</si>
  <si>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</si>
  <si>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</si>
  <si>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</si>
  <si>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</si>
  <si>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</si>
  <si>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</si>
  <si>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</si>
  <si>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</si>
  <si>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</si>
  <si>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</si>
  <si>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</si>
  <si>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</si>
  <si>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</si>
  <si>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</si>
  <si>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</si>
  <si>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</si>
  <si>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</si>
  <si>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</si>
  <si>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</si>
  <si>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</si>
  <si>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</si>
  <si>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</si>
  <si>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</si>
  <si>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</si>
  <si>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</si>
  <si>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</si>
  <si>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</si>
  <si>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</si>
  <si>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</si>
  <si>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</si>
  <si>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</si>
  <si>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</si>
  <si>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</si>
  <si>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</si>
  <si>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</si>
  <si>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</si>
  <si>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</si>
  <si>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</si>
  <si>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</si>
  <si>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</si>
  <si>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</si>
  <si>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</si>
  <si>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</si>
  <si>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</si>
  <si>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</si>
  <si>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</si>
  <si>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</si>
  <si>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</si>
  <si>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</si>
  <si>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</si>
  <si>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</si>
  <si>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</si>
  <si>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</si>
  <si>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</si>
  <si>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</si>
  <si>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</si>
  <si>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</si>
  <si>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</si>
  <si>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</si>
  <si>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</si>
  <si>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</si>
  <si>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</si>
  <si>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</si>
  <si>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</si>
  <si>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</si>
  <si>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</si>
  <si>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</si>
  <si>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</si>
  <si>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</si>
  <si>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</si>
  <si>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</si>
  <si>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</si>
  <si>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</si>
  <si>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</si>
  <si>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</si>
  <si>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</si>
  <si>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</si>
  <si>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</si>
  <si>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825-850</t>
  </si>
  <si>
    <t>900-950</t>
  </si>
  <si>
    <t>570-600</t>
  </si>
  <si>
    <t>770-800</t>
  </si>
  <si>
    <t>Profit of Rs.20/-</t>
  </si>
  <si>
    <t>695-717.5</t>
  </si>
  <si>
    <t>2450-2500</t>
  </si>
  <si>
    <t>520-550</t>
  </si>
  <si>
    <t>Sell</t>
  </si>
  <si>
    <t>315-335</t>
  </si>
  <si>
    <t>HAPPIESTMNDS</t>
  </si>
  <si>
    <t>960-1000</t>
  </si>
  <si>
    <t>IGL MAR FUT</t>
  </si>
  <si>
    <t>455-463</t>
  </si>
  <si>
    <t>BATAINDIA MAR FUT</t>
  </si>
  <si>
    <t>1420-1425</t>
  </si>
  <si>
    <t>1470-1480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</si>
  <si>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</si>
  <si>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</si>
  <si>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</si>
  <si>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</si>
  <si>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</si>
  <si>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</si>
  <si>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</si>
  <si>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</si>
  <si>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</si>
  <si>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</si>
  <si>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</si>
  <si>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</si>
  <si>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</si>
  <si>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</si>
  <si>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</si>
  <si>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</si>
  <si>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</si>
  <si>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</si>
  <si>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</si>
  <si>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</si>
  <si>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</si>
  <si>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</si>
  <si>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</si>
  <si>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</si>
  <si>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</si>
  <si>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</si>
  <si>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</si>
  <si>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</si>
  <si>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</si>
  <si>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</si>
  <si>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</si>
  <si>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</si>
  <si>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</si>
  <si>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</si>
  <si>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</si>
  <si>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</si>
  <si>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</si>
  <si>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</si>
  <si>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</si>
  <si>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</si>
  <si>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</si>
  <si>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</si>
  <si>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</si>
  <si>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</si>
  <si>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</si>
  <si>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</si>
  <si>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</si>
  <si>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</si>
  <si>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</si>
  <si>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</si>
  <si>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</si>
  <si>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</si>
  <si>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</si>
  <si>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</si>
  <si>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</si>
  <si>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</si>
  <si>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</si>
  <si>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</si>
  <si>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</si>
  <si>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</si>
  <si>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</si>
  <si>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</si>
  <si>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</si>
  <si>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</si>
  <si>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</si>
  <si>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</si>
  <si>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</si>
  <si>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</si>
  <si>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</si>
  <si>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</si>
  <si>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</si>
  <si>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</si>
  <si>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</si>
  <si>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</si>
  <si>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</si>
  <si>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</si>
  <si>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</si>
  <si>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</si>
  <si>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</si>
  <si>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</si>
  <si>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</si>
  <si>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</si>
  <si>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</si>
  <si>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</si>
  <si>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</si>
  <si>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</si>
  <si>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</si>
  <si>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</si>
  <si>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Profit of Rs.4.50/-</t>
  </si>
  <si>
    <t>Loss of Rs.38/-</t>
  </si>
  <si>
    <t>Loss of Rs.28.5/-</t>
  </si>
  <si>
    <t>LUPIN MAR FUT</t>
  </si>
  <si>
    <t>680-690</t>
  </si>
  <si>
    <t>NIFTY MAR FUT</t>
  </si>
  <si>
    <t>17400-17500</t>
  </si>
  <si>
    <t>5625-5725</t>
  </si>
  <si>
    <t>6000-6300</t>
  </si>
  <si>
    <t>3810-3905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</si>
  <si>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</si>
  <si>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</si>
  <si>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</si>
  <si>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</si>
  <si>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</si>
  <si>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</si>
  <si>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</si>
  <si>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</si>
  <si>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SRUSTEELS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</si>
  <si>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</si>
  <si>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</si>
  <si>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</si>
  <si>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</si>
  <si>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</si>
  <si>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</si>
  <si>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</si>
  <si>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</si>
  <si>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</si>
  <si>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</si>
  <si>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771-773</t>
  </si>
  <si>
    <t>795-805</t>
  </si>
  <si>
    <t>MPHASIS MAR FUT</t>
  </si>
  <si>
    <t>1980-2020</t>
  </si>
  <si>
    <t>BEML</t>
  </si>
  <si>
    <t>LEMONTREE</t>
  </si>
  <si>
    <t>PPLPHARMA</t>
  </si>
  <si>
    <t>RAINBOW</t>
  </si>
  <si>
    <t>UCOBANK</t>
  </si>
  <si>
    <t>270-280.5</t>
  </si>
  <si>
    <t>298-300</t>
  </si>
  <si>
    <t>315-320</t>
  </si>
  <si>
    <t>55-70</t>
  </si>
  <si>
    <t>NIFTY 16950 CE 16-MAR</t>
  </si>
  <si>
    <t>50-70</t>
  </si>
  <si>
    <t>Loss of Rs.3.25/-</t>
  </si>
  <si>
    <t>Loss of Rs.87/-</t>
  </si>
  <si>
    <t>DELTA</t>
  </si>
  <si>
    <t>APOORV AGARWAL</t>
  </si>
  <si>
    <t>ZENAB AIYUB YACOOBALI</t>
  </si>
  <si>
    <t>ICICIBANK MAR FUT</t>
  </si>
  <si>
    <t>850-860</t>
  </si>
  <si>
    <t>BANKNIFTY 39500 CE 23-MAR</t>
  </si>
  <si>
    <t>500-600</t>
  </si>
  <si>
    <t>Loss of Rs.110/-</t>
  </si>
  <si>
    <t>25-30</t>
  </si>
  <si>
    <t>Profit of Rs.3.5/-</t>
  </si>
  <si>
    <t>BHARTIARTL 750 CE MAR</t>
  </si>
  <si>
    <t>15-18</t>
  </si>
  <si>
    <t>Profit of Rs.2.35/-</t>
  </si>
  <si>
    <t>540-550</t>
  </si>
  <si>
    <t>Profit of Rs.8/-</t>
  </si>
  <si>
    <t>NNM SECURITIES PVT LTD</t>
  </si>
  <si>
    <t>670-680</t>
  </si>
  <si>
    <t>Loss of Rs.194/-</t>
  </si>
  <si>
    <t>Loss of Rs.14/-</t>
  </si>
  <si>
    <t>20-25</t>
  </si>
  <si>
    <t>MCDOWELL-N 780 CE MAR</t>
  </si>
  <si>
    <t>7.0-8.0</t>
  </si>
  <si>
    <t>15-20</t>
  </si>
  <si>
    <t>Loss of Rs.27.5/-</t>
  </si>
  <si>
    <t>140-160</t>
  </si>
  <si>
    <t>Loss of Rs.60/-</t>
  </si>
  <si>
    <t>JETMALL</t>
  </si>
  <si>
    <t>NIFTY 16950 CE 23-MAR</t>
  </si>
  <si>
    <t>Profit of Rs.13/-</t>
  </si>
  <si>
    <t>MARUTI 8300 CE MAR</t>
  </si>
  <si>
    <t>100-102</t>
  </si>
  <si>
    <t>160-190</t>
  </si>
  <si>
    <t>HINDUNILVR 2500 CE MAR</t>
  </si>
  <si>
    <t>23-25</t>
  </si>
  <si>
    <t>40-50</t>
  </si>
  <si>
    <t>517-520</t>
  </si>
  <si>
    <t>TANO INVESTMENT OPPORTUNITIES FUND</t>
  </si>
  <si>
    <t>M/S. PRARTHANA ENTERPRISES</t>
  </si>
  <si>
    <t>BNL</t>
  </si>
  <si>
    <t>KARANSINGH SURJITSINGH WILKHOO</t>
  </si>
  <si>
    <t>BP EQUITIES PVT. LTD.</t>
  </si>
  <si>
    <t>GOYALASS</t>
  </si>
  <si>
    <t>MISTERKAPOORKESHRI</t>
  </si>
  <si>
    <t>PATRON</t>
  </si>
  <si>
    <t>MULTIPLIER SHARE &amp; STOCK ADVISORS PRIVATE LIMITED</t>
  </si>
  <si>
    <t>ROJL</t>
  </si>
  <si>
    <t>COLOURSHINE HOSIERY PRIVATE LIMITED</t>
  </si>
  <si>
    <t>SBLI</t>
  </si>
  <si>
    <t>DHANVARSHA ADVISORY SERVICES PRIVATE LIMITED</t>
  </si>
  <si>
    <t>SOFCOM</t>
  </si>
  <si>
    <t>SOUTH GUJARAT SHARES AND SHAREBROKERS LIMITED</t>
  </si>
  <si>
    <t>GRAVITON RESEARCH CAPITAL LLP</t>
  </si>
  <si>
    <t>GEEKAYWIRE</t>
  </si>
  <si>
    <t>Geekay Wires Limited</t>
  </si>
  <si>
    <t>CHETAN RASIKLAL SHAH</t>
  </si>
  <si>
    <t>JILESH NAVIN CHHEDA</t>
  </si>
  <si>
    <t>SVPGLOB</t>
  </si>
  <si>
    <t>SVP GLOBAL TEXTILES LTD</t>
  </si>
  <si>
    <t>TEMBO</t>
  </si>
  <si>
    <t>Tembo Global Ind Ltd</t>
  </si>
  <si>
    <t>VISHAL</t>
  </si>
  <si>
    <t>Vishal Fabrics Limited</t>
  </si>
  <si>
    <t>ATALREAL</t>
  </si>
  <si>
    <t>Atal Realtech Limited</t>
  </si>
  <si>
    <t>BHAVESH KIRTI MATHURIA</t>
  </si>
  <si>
    <t>SHANTI EXPORTS PVT LTD</t>
  </si>
  <si>
    <t>Profit of Rs.115/-</t>
  </si>
  <si>
    <t>LT 2220 CE MAR</t>
  </si>
  <si>
    <t>26-27</t>
  </si>
  <si>
    <t>45-55</t>
  </si>
  <si>
    <t>NIFTY 17100 PE 23-MAR</t>
  </si>
  <si>
    <t>50-55</t>
  </si>
  <si>
    <t>100-140</t>
  </si>
  <si>
    <t>Loss of Rs.16.5/-</t>
  </si>
  <si>
    <t>ANKIN</t>
  </si>
  <si>
    <t>SHWETA SUMIT GARG</t>
  </si>
  <si>
    <t>SOMIL HASMUKHLAL SHAH</t>
  </si>
  <si>
    <t>ARNOLD</t>
  </si>
  <si>
    <t>INT INFRASTRUCTURE PRIVATE LIMITED</t>
  </si>
  <si>
    <t>HARIVARDHAN STEEL &amp; ALLOYS PRIVATE LIMTED</t>
  </si>
  <si>
    <t>CALSOFT</t>
  </si>
  <si>
    <t>MANISH AGRAWAL</t>
  </si>
  <si>
    <t>SANJAY AGRAWAL</t>
  </si>
  <si>
    <t>CIFL</t>
  </si>
  <si>
    <t>RATIONAL BUILDERS AND DEVELOPERS</t>
  </si>
  <si>
    <t>SAMRAT BANERJEE</t>
  </si>
  <si>
    <t>DAPS</t>
  </si>
  <si>
    <t>MAYURI SHRIPAL VORA</t>
  </si>
  <si>
    <t>DBOL</t>
  </si>
  <si>
    <t>DEEPA GOEL</t>
  </si>
  <si>
    <t>SARASWATI PROPERTIES LIMITED</t>
  </si>
  <si>
    <t>MAYA UMESH SHAH .</t>
  </si>
  <si>
    <t>VINAY NAGPAL</t>
  </si>
  <si>
    <t>RAMESH KUMAR MULCHANDANI</t>
  </si>
  <si>
    <t>DHAMPURSUG</t>
  </si>
  <si>
    <t>GCSL</t>
  </si>
  <si>
    <t>SHREE BAHUBALI INTERNATIONAL LTD</t>
  </si>
  <si>
    <t>IISL</t>
  </si>
  <si>
    <t>GAURANG ABHAYKUMAR NATHVANI</t>
  </si>
  <si>
    <t>BHAKTI ALPESHBHAI KADECHA</t>
  </si>
  <si>
    <t>KALPEN RAMESHCHANDRA SHAH</t>
  </si>
  <si>
    <t>JAIMATAG</t>
  </si>
  <si>
    <t>KUBEIRKHERA</t>
  </si>
  <si>
    <t>LLFICL</t>
  </si>
  <si>
    <t>UMASHANKAR PRABHUDAYAL AGRAWAL</t>
  </si>
  <si>
    <t>RUSHABH SEVANTILAL SANGHAVI</t>
  </si>
  <si>
    <t>NATURAL</t>
  </si>
  <si>
    <t>HEMA JAYPRAKASH BHAVSAR</t>
  </si>
  <si>
    <t>JYOTI SINGH</t>
  </si>
  <si>
    <t>PCL</t>
  </si>
  <si>
    <t>SANJAY MADAN</t>
  </si>
  <si>
    <t>PAULOMI KETAN DOSHI</t>
  </si>
  <si>
    <t>POEL</t>
  </si>
  <si>
    <t>SANCHIT JAIN</t>
  </si>
  <si>
    <t>RAJPACK</t>
  </si>
  <si>
    <t>DEEPAK JAIN</t>
  </si>
  <si>
    <t>TINA JAIN</t>
  </si>
  <si>
    <t>RLFL</t>
  </si>
  <si>
    <t>RAJAN MISHRA</t>
  </si>
  <si>
    <t>SOFTRAKV</t>
  </si>
  <si>
    <t>SAMIR R SHAH HUF</t>
  </si>
  <si>
    <t>SUDARSHAN</t>
  </si>
  <si>
    <t>MONEYYWISE FINANCIAL SERVICES PVT LTD</t>
  </si>
  <si>
    <t>SHERWOOD SECURITIES PVT LTD</t>
  </si>
  <si>
    <t>THINKINK</t>
  </si>
  <si>
    <t>HEMA MOHAN LAGAS</t>
  </si>
  <si>
    <t>TLL</t>
  </si>
  <si>
    <t>MALAY ROHITKUMAR BHOW</t>
  </si>
  <si>
    <t>KOMALAY INVESTRADE PRIVATE LIMITED</t>
  </si>
  <si>
    <t>TRIVIKRAMA</t>
  </si>
  <si>
    <t>KOMAL SACHIN DEDHIA</t>
  </si>
  <si>
    <t>AMEYA</t>
  </si>
  <si>
    <t>Ameya Precision Eng Ltd</t>
  </si>
  <si>
    <t>SHRIPAL V VORA HUF</t>
  </si>
  <si>
    <t>GAURANG JITENDRA PAREKH</t>
  </si>
  <si>
    <t>BALPHARMA</t>
  </si>
  <si>
    <t>Bal Pharma Limited</t>
  </si>
  <si>
    <t>AJAY PARAKH</t>
  </si>
  <si>
    <t>BLBLIMITED</t>
  </si>
  <si>
    <t>BLB Limited</t>
  </si>
  <si>
    <t>ELECTHERM</t>
  </si>
  <si>
    <t>Electrotherm (India) Ltd</t>
  </si>
  <si>
    <t>XTX MARKETS LLP</t>
  </si>
  <si>
    <t>MUDUPULAVEMULA SURENDRANADHA REDDY</t>
  </si>
  <si>
    <t>IZMO</t>
  </si>
  <si>
    <t>IZMO Limited</t>
  </si>
  <si>
    <t>VIJAY MOHAN KARNANI</t>
  </si>
  <si>
    <t>KSHITIJPOL</t>
  </si>
  <si>
    <t>Kshitij Polyline Limited</t>
  </si>
  <si>
    <t>NECCLTD</t>
  </si>
  <si>
    <t>North East Carry Corp Ltd</t>
  </si>
  <si>
    <t>ANANT AGGARWAL</t>
  </si>
  <si>
    <t>SCAPDVR</t>
  </si>
  <si>
    <t>Stampede Capital Limited</t>
  </si>
  <si>
    <t>RUCHIKA SONI RATCH</t>
  </si>
  <si>
    <t>TVSELECT</t>
  </si>
  <si>
    <t>TVS Electronics Limited</t>
  </si>
  <si>
    <t>VELS</t>
  </si>
  <si>
    <t>Vels Film International L</t>
  </si>
  <si>
    <t>K  VENKATESH</t>
  </si>
  <si>
    <t>SWATI MAHENDRAKUMAR KANKARIA</t>
  </si>
  <si>
    <t>CRAFT EMERGING MARKET FUND PCC- ELITE CAPITAL FUND</t>
  </si>
  <si>
    <t>QUALITY EXIM PRIVATE LIMITED</t>
  </si>
  <si>
    <t>AMIABLE</t>
  </si>
  <si>
    <t>Amiable Logistics (I) Ltd</t>
  </si>
  <si>
    <t>VEENA PARAKH</t>
  </si>
  <si>
    <t>BRIJ RATTAN BAGRI</t>
  </si>
  <si>
    <t>MALAY ROHITKUMAR BHUW</t>
  </si>
  <si>
    <t>Kajaria Ceramics Ltd</t>
  </si>
  <si>
    <t>SMALL CAP WORLD FUND INC</t>
  </si>
  <si>
    <t>Krishna Inst of Med Sci L</t>
  </si>
  <si>
    <t>POLAR CAPITAL FUNDS PLC-HEALTHCARE OPPORTUNITIES FUND</t>
  </si>
  <si>
    <t>SUULD</t>
  </si>
  <si>
    <t>Suumaya Industries Ltd</t>
  </si>
  <si>
    <t>ACHINTYA SECURITIES PRIVATE LIMITED</t>
  </si>
  <si>
    <t>KAUSHIK MAHESH WAGHELA</t>
  </si>
  <si>
    <t>PILLAI DEEPA SACHIN</t>
  </si>
  <si>
    <t>57-58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</si>
</sst>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21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2" borderId="20" xfId="0" applyFont="1" applyFill="1" applyBorder="1"/>
    <xf numFmtId="0" fontId="31" fillId="11" borderId="20" xfId="0" applyFont="1" applyFill="1" applyBorder="1"/>
    <xf numFmtId="17" fontId="31" fillId="10" borderId="20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7" fillId="22" borderId="22" xfId="0" applyFont="1" applyFill="1" applyBorder="1" applyAlignment="1">
      <alignment horizontal="center" vertical="center"/>
    </xf>
    <xf numFmtId="0" fontId="37" fillId="22" borderId="21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topLeftCell="A2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45008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5" sqref="E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45008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3" t="s">
        <v>16</v>
      </c>
      <c r="B9" s="365" t="s">
        <v>17</v>
      </c>
      <c r="C9" s="365" t="s">
        <v>18</v>
      </c>
      <c r="D9" s="365" t="s">
        <v>19</v>
      </c>
      <c r="E9" s="23" t="s">
        <v>20</v>
      </c>
      <c r="F9" s="23" t="s">
        <v>21</v>
      </c>
      <c r="G9" s="360" t="s">
        <v>22</v>
      </c>
      <c r="H9" s="361"/>
      <c r="I9" s="362"/>
      <c r="J9" s="360" t="s">
        <v>23</v>
      </c>
      <c r="K9" s="361"/>
      <c r="L9" s="362"/>
      <c r="M9" s="23"/>
      <c r="N9" s="24"/>
      <c r="O9" s="24"/>
      <c r="P9" s="24"/>
    </row>
    <row r="10" spans="1:16" ht="59.25" customHeight="1">
      <c r="A10" s="364"/>
      <c r="B10" s="366"/>
      <c r="C10" s="366"/>
      <c r="D10" s="36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17185</v>
      </c>
      <c r="F11" s="32">
        <v>17188.366666666665</v>
      </c>
      <c r="G11" s="33">
        <v>17138.73333333333</v>
      </c>
      <c r="H11" s="33">
        <v>17092.466666666664</v>
      </c>
      <c r="I11" s="33">
        <v>17042.833333333328</v>
      </c>
      <c r="J11" s="33">
        <v>17234.633333333331</v>
      </c>
      <c r="K11" s="33">
        <v>17284.26666666667</v>
      </c>
      <c r="L11" s="33">
        <v>17330.533333333333</v>
      </c>
      <c r="M11" s="34">
        <v>17238</v>
      </c>
      <c r="N11" s="34">
        <v>17142.099999999999</v>
      </c>
      <c r="O11" s="35">
        <v>15963650</v>
      </c>
      <c r="P11" s="36">
        <v>-3.6837373749562571E-2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40119.300000000003</v>
      </c>
      <c r="F12" s="37">
        <v>40096.1</v>
      </c>
      <c r="G12" s="38">
        <v>39994.199999999997</v>
      </c>
      <c r="H12" s="38">
        <v>39869.1</v>
      </c>
      <c r="I12" s="38">
        <v>39767.199999999997</v>
      </c>
      <c r="J12" s="38">
        <v>40221.199999999997</v>
      </c>
      <c r="K12" s="38">
        <v>40323.100000000006</v>
      </c>
      <c r="L12" s="38">
        <v>40448.199999999997</v>
      </c>
      <c r="M12" s="28">
        <v>40198</v>
      </c>
      <c r="N12" s="28">
        <v>39971</v>
      </c>
      <c r="O12" s="39">
        <v>5574125</v>
      </c>
      <c r="P12" s="40">
        <v>-3.2555495773816757E-2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45013</v>
      </c>
      <c r="E13" s="37">
        <v>17864.349999999999</v>
      </c>
      <c r="F13" s="37">
        <v>17854.566666666666</v>
      </c>
      <c r="G13" s="38">
        <v>17809.633333333331</v>
      </c>
      <c r="H13" s="38">
        <v>17754.916666666664</v>
      </c>
      <c r="I13" s="38">
        <v>17709.98333333333</v>
      </c>
      <c r="J13" s="38">
        <v>17909.283333333333</v>
      </c>
      <c r="K13" s="38">
        <v>17954.216666666667</v>
      </c>
      <c r="L13" s="38">
        <v>18008.933333333334</v>
      </c>
      <c r="M13" s="28">
        <v>17899.5</v>
      </c>
      <c r="N13" s="28">
        <v>17799.849999999999</v>
      </c>
      <c r="O13" s="39">
        <v>37840</v>
      </c>
      <c r="P13" s="40">
        <v>2.714440825190011E-2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521.70000000000005</v>
      </c>
      <c r="F15" s="37">
        <v>522.98333333333335</v>
      </c>
      <c r="G15" s="38">
        <v>517.51666666666665</v>
      </c>
      <c r="H15" s="38">
        <v>513.33333333333326</v>
      </c>
      <c r="I15" s="38">
        <v>507.86666666666656</v>
      </c>
      <c r="J15" s="38">
        <v>527.16666666666674</v>
      </c>
      <c r="K15" s="38">
        <v>532.63333333333344</v>
      </c>
      <c r="L15" s="38">
        <v>536.81666666666683</v>
      </c>
      <c r="M15" s="28">
        <v>528.45000000000005</v>
      </c>
      <c r="N15" s="28">
        <v>518.79999999999995</v>
      </c>
      <c r="O15" s="39">
        <v>4502450</v>
      </c>
      <c r="P15" s="40">
        <v>1.2810707456978968E-2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3303.05</v>
      </c>
      <c r="F16" s="37">
        <v>3338.1166666666668</v>
      </c>
      <c r="G16" s="38">
        <v>3259.9833333333336</v>
      </c>
      <c r="H16" s="38">
        <v>3216.916666666667</v>
      </c>
      <c r="I16" s="38">
        <v>3138.7833333333338</v>
      </c>
      <c r="J16" s="38">
        <v>3381.1833333333334</v>
      </c>
      <c r="K16" s="38">
        <v>3459.3166666666666</v>
      </c>
      <c r="L16" s="38">
        <v>3502.3833333333332</v>
      </c>
      <c r="M16" s="28">
        <v>3416.25</v>
      </c>
      <c r="N16" s="28">
        <v>3295.05</v>
      </c>
      <c r="O16" s="39">
        <v>1638250</v>
      </c>
      <c r="P16" s="40">
        <v>1.3611755607115236E-2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21523.65</v>
      </c>
      <c r="F17" s="37">
        <v>21496.916666666668</v>
      </c>
      <c r="G17" s="38">
        <v>21269.833333333336</v>
      </c>
      <c r="H17" s="38">
        <v>21016.016666666666</v>
      </c>
      <c r="I17" s="38">
        <v>20788.933333333334</v>
      </c>
      <c r="J17" s="38">
        <v>21750.733333333337</v>
      </c>
      <c r="K17" s="38">
        <v>21977.816666666673</v>
      </c>
      <c r="L17" s="38">
        <v>22231.633333333339</v>
      </c>
      <c r="M17" s="28">
        <v>21724</v>
      </c>
      <c r="N17" s="28">
        <v>21243.1</v>
      </c>
      <c r="O17" s="39">
        <v>47440</v>
      </c>
      <c r="P17" s="40">
        <v>8.438818565400844E-4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156.75</v>
      </c>
      <c r="F18" s="37">
        <v>155.71666666666667</v>
      </c>
      <c r="G18" s="38">
        <v>153.43333333333334</v>
      </c>
      <c r="H18" s="38">
        <v>150.11666666666667</v>
      </c>
      <c r="I18" s="38">
        <v>147.83333333333334</v>
      </c>
      <c r="J18" s="38">
        <v>159.03333333333333</v>
      </c>
      <c r="K18" s="38">
        <v>161.31666666666669</v>
      </c>
      <c r="L18" s="38">
        <v>164.63333333333333</v>
      </c>
      <c r="M18" s="28">
        <v>158</v>
      </c>
      <c r="N18" s="28">
        <v>152.4</v>
      </c>
      <c r="O18" s="39">
        <v>36984600</v>
      </c>
      <c r="P18" s="40">
        <v>-8.6843247937472869E-3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217.35</v>
      </c>
      <c r="F19" s="37">
        <v>218.65</v>
      </c>
      <c r="G19" s="38">
        <v>215.4</v>
      </c>
      <c r="H19" s="38">
        <v>213.45</v>
      </c>
      <c r="I19" s="38">
        <v>210.2</v>
      </c>
      <c r="J19" s="38">
        <v>220.60000000000002</v>
      </c>
      <c r="K19" s="38">
        <v>223.85000000000002</v>
      </c>
      <c r="L19" s="38">
        <v>225.80000000000004</v>
      </c>
      <c r="M19" s="28">
        <v>221.9</v>
      </c>
      <c r="N19" s="28">
        <v>216.7</v>
      </c>
      <c r="O19" s="39">
        <v>25792000</v>
      </c>
      <c r="P19" s="40">
        <v>3.9178713597318247E-2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1745.5</v>
      </c>
      <c r="F20" s="37">
        <v>1743.1666666666667</v>
      </c>
      <c r="G20" s="38">
        <v>1733.0333333333335</v>
      </c>
      <c r="H20" s="38">
        <v>1720.5666666666668</v>
      </c>
      <c r="I20" s="38">
        <v>1710.4333333333336</v>
      </c>
      <c r="J20" s="38">
        <v>1755.6333333333334</v>
      </c>
      <c r="K20" s="38">
        <v>1765.7666666666667</v>
      </c>
      <c r="L20" s="38">
        <v>1778.2333333333333</v>
      </c>
      <c r="M20" s="28">
        <v>1753.3</v>
      </c>
      <c r="N20" s="28">
        <v>1730.7</v>
      </c>
      <c r="O20" s="39">
        <v>4945750</v>
      </c>
      <c r="P20" s="40">
        <v>-1.1887518105988712E-2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1820.75</v>
      </c>
      <c r="F21" s="37">
        <v>1828.25</v>
      </c>
      <c r="G21" s="38">
        <v>1801.5</v>
      </c>
      <c r="H21" s="38">
        <v>1782.25</v>
      </c>
      <c r="I21" s="38">
        <v>1755.5</v>
      </c>
      <c r="J21" s="38">
        <v>1847.5</v>
      </c>
      <c r="K21" s="38">
        <v>1874.25</v>
      </c>
      <c r="L21" s="38">
        <v>1893.5</v>
      </c>
      <c r="M21" s="28">
        <v>1855</v>
      </c>
      <c r="N21" s="28">
        <v>1809</v>
      </c>
      <c r="O21" s="39">
        <v>15921750</v>
      </c>
      <c r="P21" s="40">
        <v>-8.2378223495701997E-3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659.5</v>
      </c>
      <c r="F22" s="37">
        <v>662.95</v>
      </c>
      <c r="G22" s="38">
        <v>653.75000000000011</v>
      </c>
      <c r="H22" s="38">
        <v>648.00000000000011</v>
      </c>
      <c r="I22" s="38">
        <v>638.80000000000018</v>
      </c>
      <c r="J22" s="38">
        <v>668.7</v>
      </c>
      <c r="K22" s="38">
        <v>677.89999999999986</v>
      </c>
      <c r="L22" s="38">
        <v>683.65</v>
      </c>
      <c r="M22" s="28">
        <v>672.15</v>
      </c>
      <c r="N22" s="28">
        <v>657.2</v>
      </c>
      <c r="O22" s="39">
        <v>38275625</v>
      </c>
      <c r="P22" s="40">
        <v>1.3064850652425979E-4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3217.1</v>
      </c>
      <c r="F23" s="37">
        <v>3188.4500000000003</v>
      </c>
      <c r="G23" s="38">
        <v>3151.5500000000006</v>
      </c>
      <c r="H23" s="38">
        <v>3086.0000000000005</v>
      </c>
      <c r="I23" s="38">
        <v>3049.1000000000008</v>
      </c>
      <c r="J23" s="38">
        <v>3254.0000000000005</v>
      </c>
      <c r="K23" s="38">
        <v>3290.9</v>
      </c>
      <c r="L23" s="38">
        <v>3356.4500000000003</v>
      </c>
      <c r="M23" s="28">
        <v>3225.35</v>
      </c>
      <c r="N23" s="28">
        <v>3122.9</v>
      </c>
      <c r="O23" s="39">
        <v>443200</v>
      </c>
      <c r="P23" s="40">
        <v>-3.1468531468531472E-2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376</v>
      </c>
      <c r="F24" s="37">
        <v>375.58333333333331</v>
      </c>
      <c r="G24" s="38">
        <v>372.56666666666661</v>
      </c>
      <c r="H24" s="38">
        <v>369.13333333333327</v>
      </c>
      <c r="I24" s="38">
        <v>366.11666666666656</v>
      </c>
      <c r="J24" s="38">
        <v>379.01666666666665</v>
      </c>
      <c r="K24" s="38">
        <v>382.03333333333342</v>
      </c>
      <c r="L24" s="38">
        <v>385.4666666666667</v>
      </c>
      <c r="M24" s="28">
        <v>378.6</v>
      </c>
      <c r="N24" s="28">
        <v>372.15</v>
      </c>
      <c r="O24" s="39">
        <v>63383400</v>
      </c>
      <c r="P24" s="40">
        <v>-2.0555184690698711E-2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4289.7</v>
      </c>
      <c r="F25" s="37">
        <v>4267.416666666667</v>
      </c>
      <c r="G25" s="38">
        <v>4237.5833333333339</v>
      </c>
      <c r="H25" s="38">
        <v>4185.4666666666672</v>
      </c>
      <c r="I25" s="38">
        <v>4155.6333333333341</v>
      </c>
      <c r="J25" s="38">
        <v>4319.5333333333338</v>
      </c>
      <c r="K25" s="38">
        <v>4349.3666666666677</v>
      </c>
      <c r="L25" s="38">
        <v>4401.4833333333336</v>
      </c>
      <c r="M25" s="28">
        <v>4297.25</v>
      </c>
      <c r="N25" s="28">
        <v>4215.3</v>
      </c>
      <c r="O25" s="39">
        <v>1491375</v>
      </c>
      <c r="P25" s="40">
        <v>3.1558014871174128E-2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316.35000000000002</v>
      </c>
      <c r="F26" s="37">
        <v>316.95</v>
      </c>
      <c r="G26" s="38">
        <v>313.54999999999995</v>
      </c>
      <c r="H26" s="38">
        <v>310.74999999999994</v>
      </c>
      <c r="I26" s="38">
        <v>307.34999999999991</v>
      </c>
      <c r="J26" s="38">
        <v>319.75</v>
      </c>
      <c r="K26" s="38">
        <v>323.14999999999998</v>
      </c>
      <c r="L26" s="38">
        <v>325.95000000000005</v>
      </c>
      <c r="M26" s="28">
        <v>320.35000000000002</v>
      </c>
      <c r="N26" s="28">
        <v>314.14999999999998</v>
      </c>
      <c r="O26" s="39">
        <v>14602000</v>
      </c>
      <c r="P26" s="40">
        <v>9.4362448584563267E-3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138.85</v>
      </c>
      <c r="F27" s="37">
        <v>138.29999999999998</v>
      </c>
      <c r="G27" s="38">
        <v>137.19999999999996</v>
      </c>
      <c r="H27" s="38">
        <v>135.54999999999998</v>
      </c>
      <c r="I27" s="38">
        <v>134.44999999999996</v>
      </c>
      <c r="J27" s="38">
        <v>139.94999999999996</v>
      </c>
      <c r="K27" s="38">
        <v>141.04999999999998</v>
      </c>
      <c r="L27" s="38">
        <v>142.69999999999996</v>
      </c>
      <c r="M27" s="28">
        <v>139.4</v>
      </c>
      <c r="N27" s="28">
        <v>136.65</v>
      </c>
      <c r="O27" s="39">
        <v>69380000</v>
      </c>
      <c r="P27" s="40">
        <v>-1.6305118389337871E-2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2849.9</v>
      </c>
      <c r="F28" s="37">
        <v>2846.3666666666668</v>
      </c>
      <c r="G28" s="38">
        <v>2829.7833333333338</v>
      </c>
      <c r="H28" s="38">
        <v>2809.666666666667</v>
      </c>
      <c r="I28" s="38">
        <v>2793.0833333333339</v>
      </c>
      <c r="J28" s="38">
        <v>2866.4833333333336</v>
      </c>
      <c r="K28" s="38">
        <v>2883.0666666666666</v>
      </c>
      <c r="L28" s="38">
        <v>2903.1833333333334</v>
      </c>
      <c r="M28" s="28">
        <v>2862.95</v>
      </c>
      <c r="N28" s="28">
        <v>2826.25</v>
      </c>
      <c r="O28" s="39">
        <v>6336600</v>
      </c>
      <c r="P28" s="40">
        <v>-4.0863797818501872E-3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1350.1</v>
      </c>
      <c r="F29" s="37">
        <v>1346.7833333333333</v>
      </c>
      <c r="G29" s="38">
        <v>1336.3166666666666</v>
      </c>
      <c r="H29" s="38">
        <v>1322.5333333333333</v>
      </c>
      <c r="I29" s="38">
        <v>1312.0666666666666</v>
      </c>
      <c r="J29" s="38">
        <v>1360.5666666666666</v>
      </c>
      <c r="K29" s="38">
        <v>1371.0333333333333</v>
      </c>
      <c r="L29" s="38">
        <v>1384.8166666666666</v>
      </c>
      <c r="M29" s="28">
        <v>1357.25</v>
      </c>
      <c r="N29" s="28">
        <v>1333</v>
      </c>
      <c r="O29" s="39">
        <v>2168970</v>
      </c>
      <c r="P29" s="40">
        <v>-2.4108322324966975E-2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7024.35</v>
      </c>
      <c r="F30" s="37">
        <v>7041.8500000000013</v>
      </c>
      <c r="G30" s="38">
        <v>6989.3500000000022</v>
      </c>
      <c r="H30" s="38">
        <v>6954.3500000000013</v>
      </c>
      <c r="I30" s="38">
        <v>6901.8500000000022</v>
      </c>
      <c r="J30" s="38">
        <v>7076.8500000000022</v>
      </c>
      <c r="K30" s="38">
        <v>7129.35</v>
      </c>
      <c r="L30" s="38">
        <v>7164.3500000000022</v>
      </c>
      <c r="M30" s="28">
        <v>7094.35</v>
      </c>
      <c r="N30" s="28">
        <v>7006.85</v>
      </c>
      <c r="O30" s="39">
        <v>155250</v>
      </c>
      <c r="P30" s="40">
        <v>6.8093385214007783E-3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580.5</v>
      </c>
      <c r="F31" s="37">
        <v>581.4</v>
      </c>
      <c r="G31" s="38">
        <v>576.15</v>
      </c>
      <c r="H31" s="38">
        <v>571.79999999999995</v>
      </c>
      <c r="I31" s="38">
        <v>566.54999999999995</v>
      </c>
      <c r="J31" s="38">
        <v>585.75</v>
      </c>
      <c r="K31" s="38">
        <v>591</v>
      </c>
      <c r="L31" s="38">
        <v>595.35</v>
      </c>
      <c r="M31" s="28">
        <v>586.65</v>
      </c>
      <c r="N31" s="28">
        <v>577.04999999999995</v>
      </c>
      <c r="O31" s="39">
        <v>15966000</v>
      </c>
      <c r="P31" s="40">
        <v>1.6489463296619343E-2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479.7</v>
      </c>
      <c r="F32" s="37">
        <v>475.7166666666667</v>
      </c>
      <c r="G32" s="38">
        <v>470.73333333333341</v>
      </c>
      <c r="H32" s="38">
        <v>461.76666666666671</v>
      </c>
      <c r="I32" s="38">
        <v>456.78333333333342</v>
      </c>
      <c r="J32" s="38">
        <v>484.68333333333339</v>
      </c>
      <c r="K32" s="38">
        <v>489.66666666666674</v>
      </c>
      <c r="L32" s="38">
        <v>498.63333333333338</v>
      </c>
      <c r="M32" s="28">
        <v>480.7</v>
      </c>
      <c r="N32" s="28">
        <v>466.75</v>
      </c>
      <c r="O32" s="39">
        <v>14047000</v>
      </c>
      <c r="P32" s="40">
        <v>3.5721940415803385E-3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853.15</v>
      </c>
      <c r="F33" s="37">
        <v>855.68333333333339</v>
      </c>
      <c r="G33" s="38">
        <v>848.16666666666674</v>
      </c>
      <c r="H33" s="38">
        <v>843.18333333333339</v>
      </c>
      <c r="I33" s="38">
        <v>835.66666666666674</v>
      </c>
      <c r="J33" s="38">
        <v>860.66666666666674</v>
      </c>
      <c r="K33" s="38">
        <v>868.18333333333339</v>
      </c>
      <c r="L33" s="38">
        <v>873.16666666666674</v>
      </c>
      <c r="M33" s="28">
        <v>863.2</v>
      </c>
      <c r="N33" s="28">
        <v>850.7</v>
      </c>
      <c r="O33" s="39">
        <v>51391200</v>
      </c>
      <c r="P33" s="40">
        <v>-8.1752703860673015E-3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3910.2</v>
      </c>
      <c r="F34" s="37">
        <v>3907.65</v>
      </c>
      <c r="G34" s="38">
        <v>3878.25</v>
      </c>
      <c r="H34" s="38">
        <v>3846.2999999999997</v>
      </c>
      <c r="I34" s="38">
        <v>3816.8999999999996</v>
      </c>
      <c r="J34" s="38">
        <v>3939.6000000000004</v>
      </c>
      <c r="K34" s="38">
        <v>3969.0000000000009</v>
      </c>
      <c r="L34" s="38">
        <v>4000.9500000000007</v>
      </c>
      <c r="M34" s="28">
        <v>3937.05</v>
      </c>
      <c r="N34" s="28">
        <v>3875.7</v>
      </c>
      <c r="O34" s="39">
        <v>1737250</v>
      </c>
      <c r="P34" s="40">
        <v>-7.1438776968138305E-3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1299</v>
      </c>
      <c r="F35" s="37">
        <v>1297.0166666666667</v>
      </c>
      <c r="G35" s="38">
        <v>1274.2333333333333</v>
      </c>
      <c r="H35" s="38">
        <v>1249.4666666666667</v>
      </c>
      <c r="I35" s="38">
        <v>1226.6833333333334</v>
      </c>
      <c r="J35" s="38">
        <v>1321.7833333333333</v>
      </c>
      <c r="K35" s="38">
        <v>1344.5666666666666</v>
      </c>
      <c r="L35" s="38">
        <v>1369.3333333333333</v>
      </c>
      <c r="M35" s="28">
        <v>1319.8</v>
      </c>
      <c r="N35" s="28">
        <v>1272.25</v>
      </c>
      <c r="O35" s="39">
        <v>10410000</v>
      </c>
      <c r="P35" s="40">
        <v>-2.3635340461451885E-2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5840</v>
      </c>
      <c r="F36" s="37">
        <v>5816.9000000000005</v>
      </c>
      <c r="G36" s="38">
        <v>5762.8000000000011</v>
      </c>
      <c r="H36" s="38">
        <v>5685.6</v>
      </c>
      <c r="I36" s="38">
        <v>5631.5000000000009</v>
      </c>
      <c r="J36" s="38">
        <v>5894.1000000000013</v>
      </c>
      <c r="K36" s="38">
        <v>5948.2000000000016</v>
      </c>
      <c r="L36" s="38">
        <v>6025.4000000000015</v>
      </c>
      <c r="M36" s="28">
        <v>5871</v>
      </c>
      <c r="N36" s="28">
        <v>5739.7</v>
      </c>
      <c r="O36" s="39">
        <v>5606000</v>
      </c>
      <c r="P36" s="40">
        <v>-2.3357729183814207E-3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1995.9</v>
      </c>
      <c r="F37" s="37">
        <v>1998.05</v>
      </c>
      <c r="G37" s="38">
        <v>1972.1</v>
      </c>
      <c r="H37" s="38">
        <v>1948.3</v>
      </c>
      <c r="I37" s="38">
        <v>1922.35</v>
      </c>
      <c r="J37" s="38">
        <v>2021.85</v>
      </c>
      <c r="K37" s="38">
        <v>2047.8000000000002</v>
      </c>
      <c r="L37" s="38">
        <v>2071.6</v>
      </c>
      <c r="M37" s="28">
        <v>2024</v>
      </c>
      <c r="N37" s="28">
        <v>1974.25</v>
      </c>
      <c r="O37" s="39">
        <v>1605600</v>
      </c>
      <c r="P37" s="40">
        <v>-2.6023657870791628E-2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365.25</v>
      </c>
      <c r="F38" s="37">
        <v>366.75</v>
      </c>
      <c r="G38" s="38">
        <v>362.1</v>
      </c>
      <c r="H38" s="38">
        <v>358.95000000000005</v>
      </c>
      <c r="I38" s="38">
        <v>354.30000000000007</v>
      </c>
      <c r="J38" s="38">
        <v>369.9</v>
      </c>
      <c r="K38" s="38">
        <v>374.54999999999995</v>
      </c>
      <c r="L38" s="38">
        <v>377.69999999999993</v>
      </c>
      <c r="M38" s="28">
        <v>371.4</v>
      </c>
      <c r="N38" s="28">
        <v>363.6</v>
      </c>
      <c r="O38" s="39">
        <v>6625600</v>
      </c>
      <c r="P38" s="40">
        <v>-1.1222540592168099E-2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211.75</v>
      </c>
      <c r="F39" s="37">
        <v>209.80000000000004</v>
      </c>
      <c r="G39" s="38">
        <v>206.50000000000009</v>
      </c>
      <c r="H39" s="38">
        <v>201.25000000000006</v>
      </c>
      <c r="I39" s="38">
        <v>197.9500000000001</v>
      </c>
      <c r="J39" s="38">
        <v>215.05000000000007</v>
      </c>
      <c r="K39" s="38">
        <v>218.35000000000002</v>
      </c>
      <c r="L39" s="38">
        <v>223.60000000000005</v>
      </c>
      <c r="M39" s="28">
        <v>213.1</v>
      </c>
      <c r="N39" s="28">
        <v>204.55</v>
      </c>
      <c r="O39" s="39">
        <v>47392200</v>
      </c>
      <c r="P39" s="40">
        <v>3.3239149203359235E-2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167.35</v>
      </c>
      <c r="F40" s="37">
        <v>166.46666666666667</v>
      </c>
      <c r="G40" s="38">
        <v>164.53333333333333</v>
      </c>
      <c r="H40" s="38">
        <v>161.71666666666667</v>
      </c>
      <c r="I40" s="38">
        <v>159.78333333333333</v>
      </c>
      <c r="J40" s="38">
        <v>169.28333333333333</v>
      </c>
      <c r="K40" s="38">
        <v>171.21666666666667</v>
      </c>
      <c r="L40" s="38">
        <v>174.03333333333333</v>
      </c>
      <c r="M40" s="28">
        <v>168.4</v>
      </c>
      <c r="N40" s="28">
        <v>163.65</v>
      </c>
      <c r="O40" s="39">
        <v>91148850</v>
      </c>
      <c r="P40" s="40">
        <v>-8.9522585169169638E-2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1414.45</v>
      </c>
      <c r="F41" s="37">
        <v>1414.8333333333333</v>
      </c>
      <c r="G41" s="38">
        <v>1408.6666666666665</v>
      </c>
      <c r="H41" s="38">
        <v>1402.8833333333332</v>
      </c>
      <c r="I41" s="38">
        <v>1396.7166666666665</v>
      </c>
      <c r="J41" s="38">
        <v>1420.6166666666666</v>
      </c>
      <c r="K41" s="38">
        <v>1426.7833333333331</v>
      </c>
      <c r="L41" s="38">
        <v>1432.5666666666666</v>
      </c>
      <c r="M41" s="28">
        <v>1421</v>
      </c>
      <c r="N41" s="28">
        <v>1409.05</v>
      </c>
      <c r="O41" s="39">
        <v>3079450</v>
      </c>
      <c r="P41" s="40">
        <v>-3.2045575930211858E-3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92.25</v>
      </c>
      <c r="F42" s="37">
        <v>92.600000000000009</v>
      </c>
      <c r="G42" s="38">
        <v>91.700000000000017</v>
      </c>
      <c r="H42" s="38">
        <v>91.15</v>
      </c>
      <c r="I42" s="38">
        <v>90.250000000000014</v>
      </c>
      <c r="J42" s="38">
        <v>93.15000000000002</v>
      </c>
      <c r="K42" s="38">
        <v>94.050000000000026</v>
      </c>
      <c r="L42" s="38">
        <v>94.600000000000023</v>
      </c>
      <c r="M42" s="28">
        <v>93.5</v>
      </c>
      <c r="N42" s="28">
        <v>92.05</v>
      </c>
      <c r="O42" s="39">
        <v>113116500</v>
      </c>
      <c r="P42" s="40">
        <v>4.8101265822784811E-3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591.9</v>
      </c>
      <c r="F43" s="37">
        <v>593.5333333333333</v>
      </c>
      <c r="G43" s="38">
        <v>587.41666666666663</v>
      </c>
      <c r="H43" s="38">
        <v>582.93333333333328</v>
      </c>
      <c r="I43" s="38">
        <v>576.81666666666661</v>
      </c>
      <c r="J43" s="38">
        <v>598.01666666666665</v>
      </c>
      <c r="K43" s="38">
        <v>604.13333333333344</v>
      </c>
      <c r="L43" s="38">
        <v>608.61666666666667</v>
      </c>
      <c r="M43" s="28">
        <v>599.65</v>
      </c>
      <c r="N43" s="28">
        <v>589.04999999999995</v>
      </c>
      <c r="O43" s="39">
        <v>9483100</v>
      </c>
      <c r="P43" s="40">
        <v>0.14640957446808511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785.6</v>
      </c>
      <c r="F44" s="37">
        <v>787.88333333333333</v>
      </c>
      <c r="G44" s="38">
        <v>780.86666666666667</v>
      </c>
      <c r="H44" s="38">
        <v>776.13333333333333</v>
      </c>
      <c r="I44" s="38">
        <v>769.11666666666667</v>
      </c>
      <c r="J44" s="38">
        <v>792.61666666666667</v>
      </c>
      <c r="K44" s="38">
        <v>799.63333333333333</v>
      </c>
      <c r="L44" s="38">
        <v>804.36666666666667</v>
      </c>
      <c r="M44" s="28">
        <v>794.9</v>
      </c>
      <c r="N44" s="28">
        <v>783.15</v>
      </c>
      <c r="O44" s="39">
        <v>7770000</v>
      </c>
      <c r="P44" s="40">
        <v>-1.7947421638018199E-2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759.4</v>
      </c>
      <c r="F45" s="37">
        <v>759.93333333333328</v>
      </c>
      <c r="G45" s="38">
        <v>755.56666666666661</v>
      </c>
      <c r="H45" s="38">
        <v>751.73333333333335</v>
      </c>
      <c r="I45" s="38">
        <v>747.36666666666667</v>
      </c>
      <c r="J45" s="38">
        <v>763.76666666666654</v>
      </c>
      <c r="K45" s="38">
        <v>768.1333333333331</v>
      </c>
      <c r="L45" s="38">
        <v>771.96666666666647</v>
      </c>
      <c r="M45" s="28">
        <v>764.3</v>
      </c>
      <c r="N45" s="28">
        <v>756.1</v>
      </c>
      <c r="O45" s="39">
        <v>40324650</v>
      </c>
      <c r="P45" s="40">
        <v>1.5809344030202927E-3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74.349999999999994</v>
      </c>
      <c r="F46" s="37">
        <v>75.166666666666671</v>
      </c>
      <c r="G46" s="38">
        <v>73.333333333333343</v>
      </c>
      <c r="H46" s="38">
        <v>72.316666666666677</v>
      </c>
      <c r="I46" s="38">
        <v>70.483333333333348</v>
      </c>
      <c r="J46" s="38">
        <v>76.183333333333337</v>
      </c>
      <c r="K46" s="38">
        <v>78.01666666666668</v>
      </c>
      <c r="L46" s="38">
        <v>79.033333333333331</v>
      </c>
      <c r="M46" s="28">
        <v>77</v>
      </c>
      <c r="N46" s="28">
        <v>74.150000000000006</v>
      </c>
      <c r="O46" s="39">
        <v>73174500</v>
      </c>
      <c r="P46" s="40">
        <v>1.5297202797202798E-2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204.2</v>
      </c>
      <c r="F47" s="37">
        <v>203.31666666666669</v>
      </c>
      <c r="G47" s="38">
        <v>201.73333333333338</v>
      </c>
      <c r="H47" s="38">
        <v>199.26666666666668</v>
      </c>
      <c r="I47" s="38">
        <v>197.68333333333337</v>
      </c>
      <c r="J47" s="38">
        <v>205.78333333333339</v>
      </c>
      <c r="K47" s="38">
        <v>207.3666666666667</v>
      </c>
      <c r="L47" s="38">
        <v>209.8333333333334</v>
      </c>
      <c r="M47" s="28">
        <v>204.9</v>
      </c>
      <c r="N47" s="28">
        <v>200.85</v>
      </c>
      <c r="O47" s="39">
        <v>44845400</v>
      </c>
      <c r="P47" s="40">
        <v>-1.8573513867216992E-2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18408.8</v>
      </c>
      <c r="F48" s="37">
        <v>18451.233333333334</v>
      </c>
      <c r="G48" s="38">
        <v>18307.566666666666</v>
      </c>
      <c r="H48" s="38">
        <v>18206.333333333332</v>
      </c>
      <c r="I48" s="38">
        <v>18062.666666666664</v>
      </c>
      <c r="J48" s="38">
        <v>18552.466666666667</v>
      </c>
      <c r="K48" s="38">
        <v>18696.133333333331</v>
      </c>
      <c r="L48" s="38">
        <v>18797.366666666669</v>
      </c>
      <c r="M48" s="28">
        <v>18594.900000000001</v>
      </c>
      <c r="N48" s="28">
        <v>18350</v>
      </c>
      <c r="O48" s="39">
        <v>145900</v>
      </c>
      <c r="P48" s="40">
        <v>1.7433751743375175E-2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352.8</v>
      </c>
      <c r="F49" s="37">
        <v>355.01666666666665</v>
      </c>
      <c r="G49" s="38">
        <v>349.58333333333331</v>
      </c>
      <c r="H49" s="38">
        <v>346.36666666666667</v>
      </c>
      <c r="I49" s="38">
        <v>340.93333333333334</v>
      </c>
      <c r="J49" s="38">
        <v>358.23333333333329</v>
      </c>
      <c r="K49" s="38">
        <v>363.66666666666669</v>
      </c>
      <c r="L49" s="38">
        <v>366.88333333333327</v>
      </c>
      <c r="M49" s="28">
        <v>360.45</v>
      </c>
      <c r="N49" s="28">
        <v>351.8</v>
      </c>
      <c r="O49" s="39">
        <v>15251400</v>
      </c>
      <c r="P49" s="40">
        <v>2.959280303030303E-3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4249.75</v>
      </c>
      <c r="F50" s="37">
        <v>4258.1500000000005</v>
      </c>
      <c r="G50" s="38">
        <v>4235.4000000000015</v>
      </c>
      <c r="H50" s="38">
        <v>4221.0500000000011</v>
      </c>
      <c r="I50" s="38">
        <v>4198.300000000002</v>
      </c>
      <c r="J50" s="38">
        <v>4272.5000000000009</v>
      </c>
      <c r="K50" s="38">
        <v>4295.2499999999991</v>
      </c>
      <c r="L50" s="38">
        <v>4309.6000000000004</v>
      </c>
      <c r="M50" s="28">
        <v>4280.8999999999996</v>
      </c>
      <c r="N50" s="28">
        <v>4243.8</v>
      </c>
      <c r="O50" s="39">
        <v>1428000</v>
      </c>
      <c r="P50" s="40">
        <v>4.78426768417963E-2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273.10000000000002</v>
      </c>
      <c r="F51" s="37">
        <v>273.16666666666669</v>
      </c>
      <c r="G51" s="38">
        <v>270.98333333333335</v>
      </c>
      <c r="H51" s="38">
        <v>268.86666666666667</v>
      </c>
      <c r="I51" s="38">
        <v>266.68333333333334</v>
      </c>
      <c r="J51" s="38">
        <v>275.28333333333336</v>
      </c>
      <c r="K51" s="38">
        <v>277.46666666666664</v>
      </c>
      <c r="L51" s="38">
        <v>279.58333333333337</v>
      </c>
      <c r="M51" s="28">
        <v>275.35000000000002</v>
      </c>
      <c r="N51" s="28">
        <v>271.05</v>
      </c>
      <c r="O51" s="39">
        <v>7364000</v>
      </c>
      <c r="P51" s="40">
        <v>-3.2580136626379402E-2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285.55</v>
      </c>
      <c r="F52" s="37">
        <v>286.3</v>
      </c>
      <c r="G52" s="38">
        <v>283.60000000000002</v>
      </c>
      <c r="H52" s="38">
        <v>281.65000000000003</v>
      </c>
      <c r="I52" s="38">
        <v>278.95000000000005</v>
      </c>
      <c r="J52" s="38">
        <v>288.25</v>
      </c>
      <c r="K52" s="38">
        <v>290.94999999999993</v>
      </c>
      <c r="L52" s="38">
        <v>292.89999999999998</v>
      </c>
      <c r="M52" s="28">
        <v>289</v>
      </c>
      <c r="N52" s="28">
        <v>284.35000000000002</v>
      </c>
      <c r="O52" s="39">
        <v>42919200</v>
      </c>
      <c r="P52" s="40">
        <v>-5.9408417234694515E-3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549.95000000000005</v>
      </c>
      <c r="F53" s="37">
        <v>545.88333333333333</v>
      </c>
      <c r="G53" s="38">
        <v>540.26666666666665</v>
      </c>
      <c r="H53" s="38">
        <v>530.58333333333337</v>
      </c>
      <c r="I53" s="38">
        <v>524.9666666666667</v>
      </c>
      <c r="J53" s="38">
        <v>555.56666666666661</v>
      </c>
      <c r="K53" s="38">
        <v>561.18333333333317</v>
      </c>
      <c r="L53" s="38">
        <v>570.86666666666656</v>
      </c>
      <c r="M53" s="28">
        <v>551.5</v>
      </c>
      <c r="N53" s="28">
        <v>536.20000000000005</v>
      </c>
      <c r="O53" s="39">
        <v>3760575</v>
      </c>
      <c r="P53" s="40">
        <v>4.8097826086956522E-2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270.95</v>
      </c>
      <c r="F54" s="37">
        <v>271.91666666666663</v>
      </c>
      <c r="G54" s="38">
        <v>269.43333333333328</v>
      </c>
      <c r="H54" s="38">
        <v>267.91666666666663</v>
      </c>
      <c r="I54" s="38">
        <v>265.43333333333328</v>
      </c>
      <c r="J54" s="38">
        <v>273.43333333333328</v>
      </c>
      <c r="K54" s="38">
        <v>275.91666666666663</v>
      </c>
      <c r="L54" s="38">
        <v>277.43333333333328</v>
      </c>
      <c r="M54" s="28">
        <v>274.39999999999998</v>
      </c>
      <c r="N54" s="28">
        <v>270.39999999999998</v>
      </c>
      <c r="O54" s="39">
        <v>5268000</v>
      </c>
      <c r="P54" s="40">
        <v>1.7086591369823344E-2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749.55</v>
      </c>
      <c r="F55" s="37">
        <v>753.48333333333323</v>
      </c>
      <c r="G55" s="38">
        <v>744.01666666666642</v>
      </c>
      <c r="H55" s="38">
        <v>738.48333333333323</v>
      </c>
      <c r="I55" s="38">
        <v>729.01666666666642</v>
      </c>
      <c r="J55" s="38">
        <v>759.01666666666642</v>
      </c>
      <c r="K55" s="38">
        <v>768.48333333333335</v>
      </c>
      <c r="L55" s="38">
        <v>774.01666666666642</v>
      </c>
      <c r="M55" s="28">
        <v>762.95</v>
      </c>
      <c r="N55" s="28">
        <v>747.95</v>
      </c>
      <c r="O55" s="39">
        <v>9863750</v>
      </c>
      <c r="P55" s="40">
        <v>2.9232333502796138E-3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864.65</v>
      </c>
      <c r="F56" s="37">
        <v>862.2166666666667</v>
      </c>
      <c r="G56" s="38">
        <v>855.93333333333339</v>
      </c>
      <c r="H56" s="38">
        <v>847.2166666666667</v>
      </c>
      <c r="I56" s="38">
        <v>840.93333333333339</v>
      </c>
      <c r="J56" s="38">
        <v>870.93333333333339</v>
      </c>
      <c r="K56" s="38">
        <v>877.2166666666667</v>
      </c>
      <c r="L56" s="38">
        <v>885.93333333333339</v>
      </c>
      <c r="M56" s="28">
        <v>868.5</v>
      </c>
      <c r="N56" s="28">
        <v>853.5</v>
      </c>
      <c r="O56" s="39">
        <v>16149900</v>
      </c>
      <c r="P56" s="40">
        <v>4.1627935173584448E-3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215</v>
      </c>
      <c r="F57" s="37">
        <v>215.63333333333333</v>
      </c>
      <c r="G57" s="38">
        <v>213.51666666666665</v>
      </c>
      <c r="H57" s="38">
        <v>212.03333333333333</v>
      </c>
      <c r="I57" s="38">
        <v>209.91666666666666</v>
      </c>
      <c r="J57" s="38">
        <v>217.11666666666665</v>
      </c>
      <c r="K57" s="38">
        <v>219.23333333333332</v>
      </c>
      <c r="L57" s="38">
        <v>220.71666666666664</v>
      </c>
      <c r="M57" s="28">
        <v>217.75</v>
      </c>
      <c r="N57" s="28">
        <v>214.15</v>
      </c>
      <c r="O57" s="39">
        <v>40189800</v>
      </c>
      <c r="P57" s="40">
        <v>6.5234331515084051E-2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3741.95</v>
      </c>
      <c r="F58" s="37">
        <v>3751.35</v>
      </c>
      <c r="G58" s="38">
        <v>3709.5499999999997</v>
      </c>
      <c r="H58" s="38">
        <v>3677.1499999999996</v>
      </c>
      <c r="I58" s="38">
        <v>3635.3499999999995</v>
      </c>
      <c r="J58" s="38">
        <v>3783.75</v>
      </c>
      <c r="K58" s="38">
        <v>3825.55</v>
      </c>
      <c r="L58" s="38">
        <v>3857.9500000000003</v>
      </c>
      <c r="M58" s="28">
        <v>3793.15</v>
      </c>
      <c r="N58" s="28">
        <v>3718.95</v>
      </c>
      <c r="O58" s="39">
        <v>789900</v>
      </c>
      <c r="P58" s="40">
        <v>-3.7646198830409358E-2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1507.4</v>
      </c>
      <c r="F59" s="37">
        <v>1506.1666666666667</v>
      </c>
      <c r="G59" s="38">
        <v>1501.3333333333335</v>
      </c>
      <c r="H59" s="38">
        <v>1495.2666666666667</v>
      </c>
      <c r="I59" s="38">
        <v>1490.4333333333334</v>
      </c>
      <c r="J59" s="38">
        <v>1512.2333333333336</v>
      </c>
      <c r="K59" s="38">
        <v>1517.0666666666671</v>
      </c>
      <c r="L59" s="38">
        <v>1523.1333333333337</v>
      </c>
      <c r="M59" s="28">
        <v>1511</v>
      </c>
      <c r="N59" s="28">
        <v>1500.1</v>
      </c>
      <c r="O59" s="39">
        <v>1814050</v>
      </c>
      <c r="P59" s="40">
        <v>-1.348747591522158E-3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595.95000000000005</v>
      </c>
      <c r="F60" s="37">
        <v>597.29999999999995</v>
      </c>
      <c r="G60" s="38">
        <v>592.19999999999993</v>
      </c>
      <c r="H60" s="38">
        <v>588.44999999999993</v>
      </c>
      <c r="I60" s="38">
        <v>583.34999999999991</v>
      </c>
      <c r="J60" s="38">
        <v>601.04999999999995</v>
      </c>
      <c r="K60" s="38">
        <v>606.14999999999986</v>
      </c>
      <c r="L60" s="38">
        <v>609.9</v>
      </c>
      <c r="M60" s="28">
        <v>602.4</v>
      </c>
      <c r="N60" s="28">
        <v>593.54999999999995</v>
      </c>
      <c r="O60" s="39">
        <v>8945000</v>
      </c>
      <c r="P60" s="40">
        <v>1.4402358811521887E-2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869.9</v>
      </c>
      <c r="F61" s="37">
        <v>868.66666666666663</v>
      </c>
      <c r="G61" s="38">
        <v>863.18333333333328</v>
      </c>
      <c r="H61" s="38">
        <v>856.4666666666667</v>
      </c>
      <c r="I61" s="38">
        <v>850.98333333333335</v>
      </c>
      <c r="J61" s="38">
        <v>875.38333333333321</v>
      </c>
      <c r="K61" s="38">
        <v>880.86666666666656</v>
      </c>
      <c r="L61" s="38">
        <v>887.58333333333314</v>
      </c>
      <c r="M61" s="28">
        <v>874.15</v>
      </c>
      <c r="N61" s="28">
        <v>861.95</v>
      </c>
      <c r="O61" s="39">
        <v>1714300</v>
      </c>
      <c r="P61" s="40">
        <v>1.2264922322158627E-3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292.3</v>
      </c>
      <c r="F62" s="37">
        <v>293.01666666666665</v>
      </c>
      <c r="G62" s="38">
        <v>290.83333333333331</v>
      </c>
      <c r="H62" s="38">
        <v>289.36666666666667</v>
      </c>
      <c r="I62" s="38">
        <v>287.18333333333334</v>
      </c>
      <c r="J62" s="38">
        <v>294.48333333333329</v>
      </c>
      <c r="K62" s="38">
        <v>296.66666666666669</v>
      </c>
      <c r="L62" s="38">
        <v>298.13333333333327</v>
      </c>
      <c r="M62" s="28">
        <v>295.2</v>
      </c>
      <c r="N62" s="28">
        <v>291.55</v>
      </c>
      <c r="O62" s="39">
        <v>6397500</v>
      </c>
      <c r="P62" s="40">
        <v>-1.9089236430542778E-2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129.65</v>
      </c>
      <c r="F63" s="37">
        <v>129.63333333333333</v>
      </c>
      <c r="G63" s="38">
        <v>128.41666666666666</v>
      </c>
      <c r="H63" s="38">
        <v>127.18333333333334</v>
      </c>
      <c r="I63" s="38">
        <v>125.96666666666667</v>
      </c>
      <c r="J63" s="38">
        <v>130.86666666666665</v>
      </c>
      <c r="K63" s="38">
        <v>132.08333333333334</v>
      </c>
      <c r="L63" s="38">
        <v>133.31666666666663</v>
      </c>
      <c r="M63" s="28">
        <v>130.85</v>
      </c>
      <c r="N63" s="28">
        <v>128.4</v>
      </c>
      <c r="O63" s="39">
        <v>15935000</v>
      </c>
      <c r="P63" s="40">
        <v>-1.3618074899411947E-2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1616.2</v>
      </c>
      <c r="F64" s="37">
        <v>1626.8</v>
      </c>
      <c r="G64" s="38">
        <v>1603.6</v>
      </c>
      <c r="H64" s="38">
        <v>1591</v>
      </c>
      <c r="I64" s="38">
        <v>1567.8</v>
      </c>
      <c r="J64" s="38">
        <v>1639.3999999999999</v>
      </c>
      <c r="K64" s="38">
        <v>1662.6000000000001</v>
      </c>
      <c r="L64" s="38">
        <v>1675.1999999999998</v>
      </c>
      <c r="M64" s="28">
        <v>1650</v>
      </c>
      <c r="N64" s="28">
        <v>1614.2</v>
      </c>
      <c r="O64" s="39">
        <v>3480000</v>
      </c>
      <c r="P64" s="40">
        <v>-1.5614392396469789E-2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540.70000000000005</v>
      </c>
      <c r="F65" s="37">
        <v>538.58333333333337</v>
      </c>
      <c r="G65" s="38">
        <v>534.26666666666677</v>
      </c>
      <c r="H65" s="38">
        <v>527.83333333333337</v>
      </c>
      <c r="I65" s="38">
        <v>523.51666666666677</v>
      </c>
      <c r="J65" s="38">
        <v>545.01666666666677</v>
      </c>
      <c r="K65" s="38">
        <v>549.33333333333337</v>
      </c>
      <c r="L65" s="38">
        <v>555.76666666666677</v>
      </c>
      <c r="M65" s="28">
        <v>542.9</v>
      </c>
      <c r="N65" s="28">
        <v>532.15</v>
      </c>
      <c r="O65" s="39">
        <v>10706250</v>
      </c>
      <c r="P65" s="40">
        <v>-1.0627238073235531E-2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1841.6</v>
      </c>
      <c r="F66" s="37">
        <v>1839.5166666666667</v>
      </c>
      <c r="G66" s="38">
        <v>1826.0333333333333</v>
      </c>
      <c r="H66" s="38">
        <v>1810.4666666666667</v>
      </c>
      <c r="I66" s="38">
        <v>1796.9833333333333</v>
      </c>
      <c r="J66" s="38">
        <v>1855.0833333333333</v>
      </c>
      <c r="K66" s="38">
        <v>1868.5666666666664</v>
      </c>
      <c r="L66" s="38">
        <v>1884.1333333333332</v>
      </c>
      <c r="M66" s="28">
        <v>1853</v>
      </c>
      <c r="N66" s="28">
        <v>1823.95</v>
      </c>
      <c r="O66" s="39">
        <v>1852000</v>
      </c>
      <c r="P66" s="40">
        <v>-2.807662030963002E-2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1811.9</v>
      </c>
      <c r="F67" s="37">
        <v>1813.4333333333334</v>
      </c>
      <c r="G67" s="38">
        <v>1800.0166666666669</v>
      </c>
      <c r="H67" s="38">
        <v>1788.1333333333334</v>
      </c>
      <c r="I67" s="38">
        <v>1774.7166666666669</v>
      </c>
      <c r="J67" s="38">
        <v>1825.3166666666668</v>
      </c>
      <c r="K67" s="38">
        <v>1838.7333333333333</v>
      </c>
      <c r="L67" s="38">
        <v>1850.6166666666668</v>
      </c>
      <c r="M67" s="28">
        <v>1826.85</v>
      </c>
      <c r="N67" s="28">
        <v>1801.55</v>
      </c>
      <c r="O67" s="39">
        <v>1929750</v>
      </c>
      <c r="P67" s="40">
        <v>2.0771128131896665E-3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193.75</v>
      </c>
      <c r="F68" s="37">
        <v>195.21666666666667</v>
      </c>
      <c r="G68" s="38">
        <v>191.93333333333334</v>
      </c>
      <c r="H68" s="38">
        <v>190.11666666666667</v>
      </c>
      <c r="I68" s="38">
        <v>186.83333333333334</v>
      </c>
      <c r="J68" s="38">
        <v>197.03333333333333</v>
      </c>
      <c r="K68" s="38">
        <v>200.31666666666669</v>
      </c>
      <c r="L68" s="38">
        <v>202.13333333333333</v>
      </c>
      <c r="M68" s="28">
        <v>198.5</v>
      </c>
      <c r="N68" s="28">
        <v>193.4</v>
      </c>
      <c r="O68" s="39">
        <v>16520000</v>
      </c>
      <c r="P68" s="40">
        <v>-1.1228422993128876E-2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2801.6</v>
      </c>
      <c r="F69" s="37">
        <v>2797.0499999999997</v>
      </c>
      <c r="G69" s="38">
        <v>2787.9999999999995</v>
      </c>
      <c r="H69" s="38">
        <v>2774.3999999999996</v>
      </c>
      <c r="I69" s="38">
        <v>2765.3499999999995</v>
      </c>
      <c r="J69" s="38">
        <v>2810.6499999999996</v>
      </c>
      <c r="K69" s="38">
        <v>2819.7</v>
      </c>
      <c r="L69" s="38">
        <v>2833.2999999999997</v>
      </c>
      <c r="M69" s="28">
        <v>2806.1</v>
      </c>
      <c r="N69" s="28">
        <v>2783.45</v>
      </c>
      <c r="O69" s="39">
        <v>3149700</v>
      </c>
      <c r="P69" s="40">
        <v>3.0093145450203009E-3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2896.9</v>
      </c>
      <c r="F70" s="37">
        <v>2901.5166666666664</v>
      </c>
      <c r="G70" s="38">
        <v>2868.083333333333</v>
      </c>
      <c r="H70" s="38">
        <v>2839.2666666666664</v>
      </c>
      <c r="I70" s="38">
        <v>2805.833333333333</v>
      </c>
      <c r="J70" s="38">
        <v>2930.333333333333</v>
      </c>
      <c r="K70" s="38">
        <v>2963.7666666666664</v>
      </c>
      <c r="L70" s="38">
        <v>2992.583333333333</v>
      </c>
      <c r="M70" s="28">
        <v>2934.95</v>
      </c>
      <c r="N70" s="28">
        <v>2872.7</v>
      </c>
      <c r="O70" s="39">
        <v>711000</v>
      </c>
      <c r="P70" s="40">
        <v>3.0434782608695653E-2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369</v>
      </c>
      <c r="F71" s="37">
        <v>369.56666666666661</v>
      </c>
      <c r="G71" s="38">
        <v>367.0833333333332</v>
      </c>
      <c r="H71" s="38">
        <v>365.16666666666657</v>
      </c>
      <c r="I71" s="38">
        <v>362.68333333333317</v>
      </c>
      <c r="J71" s="38">
        <v>371.48333333333323</v>
      </c>
      <c r="K71" s="38">
        <v>373.96666666666658</v>
      </c>
      <c r="L71" s="38">
        <v>375.88333333333327</v>
      </c>
      <c r="M71" s="28">
        <v>372.05</v>
      </c>
      <c r="N71" s="28">
        <v>367.65</v>
      </c>
      <c r="O71" s="39">
        <v>44698500</v>
      </c>
      <c r="P71" s="40">
        <v>-4.8855746978657749E-3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4481.7</v>
      </c>
      <c r="F72" s="37">
        <v>4465.7833333333328</v>
      </c>
      <c r="G72" s="38">
        <v>4444.6166666666659</v>
      </c>
      <c r="H72" s="38">
        <v>4407.5333333333328</v>
      </c>
      <c r="I72" s="38">
        <v>4386.3666666666659</v>
      </c>
      <c r="J72" s="38">
        <v>4502.8666666666659</v>
      </c>
      <c r="K72" s="38">
        <v>4524.0333333333338</v>
      </c>
      <c r="L72" s="38">
        <v>4561.1166666666659</v>
      </c>
      <c r="M72" s="28">
        <v>4486.95</v>
      </c>
      <c r="N72" s="28">
        <v>4428.7</v>
      </c>
      <c r="O72" s="39">
        <v>2431875</v>
      </c>
      <c r="P72" s="40">
        <v>8.2308760738721129E-4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2959.1</v>
      </c>
      <c r="F73" s="37">
        <v>2962.25</v>
      </c>
      <c r="G73" s="38">
        <v>2942.4</v>
      </c>
      <c r="H73" s="38">
        <v>2925.7000000000003</v>
      </c>
      <c r="I73" s="38">
        <v>2905.8500000000004</v>
      </c>
      <c r="J73" s="38">
        <v>2978.95</v>
      </c>
      <c r="K73" s="38">
        <v>2998.8</v>
      </c>
      <c r="L73" s="38">
        <v>3015.4999999999995</v>
      </c>
      <c r="M73" s="28">
        <v>2982.1</v>
      </c>
      <c r="N73" s="28">
        <v>2945.55</v>
      </c>
      <c r="O73" s="39">
        <v>3243450</v>
      </c>
      <c r="P73" s="40">
        <v>1.2965964343598054E-3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1890.45</v>
      </c>
      <c r="F74" s="37">
        <v>1897.7833333333335</v>
      </c>
      <c r="G74" s="38">
        <v>1878.0166666666671</v>
      </c>
      <c r="H74" s="38">
        <v>1865.5833333333335</v>
      </c>
      <c r="I74" s="38">
        <v>1845.8166666666671</v>
      </c>
      <c r="J74" s="38">
        <v>1910.2166666666672</v>
      </c>
      <c r="K74" s="38">
        <v>1929.9833333333336</v>
      </c>
      <c r="L74" s="38">
        <v>1942.4166666666672</v>
      </c>
      <c r="M74" s="28">
        <v>1917.55</v>
      </c>
      <c r="N74" s="28">
        <v>1885.35</v>
      </c>
      <c r="O74" s="39">
        <v>1615900</v>
      </c>
      <c r="P74" s="40">
        <v>1.8900641581411481E-2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178.7</v>
      </c>
      <c r="F75" s="37">
        <v>179.08333333333334</v>
      </c>
      <c r="G75" s="38">
        <v>177.4666666666667</v>
      </c>
      <c r="H75" s="38">
        <v>176.23333333333335</v>
      </c>
      <c r="I75" s="38">
        <v>174.6166666666667</v>
      </c>
      <c r="J75" s="38">
        <v>180.31666666666669</v>
      </c>
      <c r="K75" s="38">
        <v>181.93333333333331</v>
      </c>
      <c r="L75" s="38">
        <v>183.16666666666669</v>
      </c>
      <c r="M75" s="28">
        <v>180.7</v>
      </c>
      <c r="N75" s="28">
        <v>177.85</v>
      </c>
      <c r="O75" s="39">
        <v>17514000</v>
      </c>
      <c r="P75" s="40">
        <v>4.957653377401363E-3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129.6</v>
      </c>
      <c r="F76" s="37">
        <v>129.33333333333334</v>
      </c>
      <c r="G76" s="38">
        <v>128.76666666666668</v>
      </c>
      <c r="H76" s="38">
        <v>127.93333333333334</v>
      </c>
      <c r="I76" s="38">
        <v>127.36666666666667</v>
      </c>
      <c r="J76" s="38">
        <v>130.16666666666669</v>
      </c>
      <c r="K76" s="38">
        <v>130.73333333333335</v>
      </c>
      <c r="L76" s="38">
        <v>131.56666666666669</v>
      </c>
      <c r="M76" s="28">
        <v>129.9</v>
      </c>
      <c r="N76" s="28">
        <v>128.5</v>
      </c>
      <c r="O76" s="39">
        <v>64645000</v>
      </c>
      <c r="P76" s="40">
        <v>1.0946907498631636E-2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111.95</v>
      </c>
      <c r="F77" s="37">
        <v>112.3</v>
      </c>
      <c r="G77" s="38">
        <v>111.25</v>
      </c>
      <c r="H77" s="38">
        <v>110.55</v>
      </c>
      <c r="I77" s="38">
        <v>109.5</v>
      </c>
      <c r="J77" s="38">
        <v>113</v>
      </c>
      <c r="K77" s="38">
        <v>114.04999999999998</v>
      </c>
      <c r="L77" s="38">
        <v>114.75</v>
      </c>
      <c r="M77" s="28">
        <v>113.35</v>
      </c>
      <c r="N77" s="28">
        <v>111.6</v>
      </c>
      <c r="O77" s="39">
        <v>13327600</v>
      </c>
      <c r="P77" s="40">
        <v>-1.7254601226993866E-2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105.95</v>
      </c>
      <c r="F78" s="37">
        <v>105.88333333333333</v>
      </c>
      <c r="G78" s="38">
        <v>103.41666666666666</v>
      </c>
      <c r="H78" s="38">
        <v>100.88333333333333</v>
      </c>
      <c r="I78" s="38">
        <v>98.416666666666657</v>
      </c>
      <c r="J78" s="38">
        <v>108.41666666666666</v>
      </c>
      <c r="K78" s="38">
        <v>110.88333333333333</v>
      </c>
      <c r="L78" s="38">
        <v>113.41666666666666</v>
      </c>
      <c r="M78" s="28">
        <v>108.35</v>
      </c>
      <c r="N78" s="28">
        <v>103.35</v>
      </c>
      <c r="O78" s="39">
        <v>85570800</v>
      </c>
      <c r="P78" s="40">
        <v>8.8327708600023272E-2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438.25</v>
      </c>
      <c r="F79" s="37">
        <v>437.41666666666669</v>
      </c>
      <c r="G79" s="38">
        <v>435.03333333333336</v>
      </c>
      <c r="H79" s="38">
        <v>431.81666666666666</v>
      </c>
      <c r="I79" s="38">
        <v>429.43333333333334</v>
      </c>
      <c r="J79" s="38">
        <v>440.63333333333338</v>
      </c>
      <c r="K79" s="38">
        <v>443.01666666666671</v>
      </c>
      <c r="L79" s="38">
        <v>446.23333333333341</v>
      </c>
      <c r="M79" s="28">
        <v>439.8</v>
      </c>
      <c r="N79" s="28">
        <v>434.2</v>
      </c>
      <c r="O79" s="39">
        <v>5414300</v>
      </c>
      <c r="P79" s="40">
        <v>1.8826739427012278E-2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39.75</v>
      </c>
      <c r="F80" s="37">
        <v>39.949999999999996</v>
      </c>
      <c r="G80" s="38">
        <v>39.449999999999989</v>
      </c>
      <c r="H80" s="38">
        <v>39.149999999999991</v>
      </c>
      <c r="I80" s="38">
        <v>38.649999999999984</v>
      </c>
      <c r="J80" s="38">
        <v>40.249999999999993</v>
      </c>
      <c r="K80" s="38">
        <v>40.750000000000007</v>
      </c>
      <c r="L80" s="38">
        <v>41.05</v>
      </c>
      <c r="M80" s="28">
        <v>40.450000000000003</v>
      </c>
      <c r="N80" s="28">
        <v>39.65</v>
      </c>
      <c r="O80" s="39">
        <v>142380000</v>
      </c>
      <c r="P80" s="40">
        <v>5.7133311059137985E-2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537.79999999999995</v>
      </c>
      <c r="F81" s="37">
        <v>539.23333333333323</v>
      </c>
      <c r="G81" s="38">
        <v>534.21666666666647</v>
      </c>
      <c r="H81" s="38">
        <v>530.63333333333321</v>
      </c>
      <c r="I81" s="38">
        <v>525.61666666666645</v>
      </c>
      <c r="J81" s="38">
        <v>542.81666666666649</v>
      </c>
      <c r="K81" s="38">
        <v>547.83333333333314</v>
      </c>
      <c r="L81" s="38">
        <v>551.41666666666652</v>
      </c>
      <c r="M81" s="28">
        <v>544.25</v>
      </c>
      <c r="N81" s="28">
        <v>535.65</v>
      </c>
      <c r="O81" s="39">
        <v>7935200</v>
      </c>
      <c r="P81" s="40">
        <v>-3.325942350332594E-2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954.25</v>
      </c>
      <c r="F82" s="37">
        <v>951.68333333333339</v>
      </c>
      <c r="G82" s="38">
        <v>946.16666666666674</v>
      </c>
      <c r="H82" s="38">
        <v>938.08333333333337</v>
      </c>
      <c r="I82" s="38">
        <v>932.56666666666672</v>
      </c>
      <c r="J82" s="38">
        <v>959.76666666666677</v>
      </c>
      <c r="K82" s="38">
        <v>965.28333333333342</v>
      </c>
      <c r="L82" s="38">
        <v>973.36666666666679</v>
      </c>
      <c r="M82" s="28">
        <v>957.2</v>
      </c>
      <c r="N82" s="28">
        <v>943.6</v>
      </c>
      <c r="O82" s="39">
        <v>5731000</v>
      </c>
      <c r="P82" s="40">
        <v>-2.2180515270431668E-2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1088.05</v>
      </c>
      <c r="F83" s="37">
        <v>1094.8666666666666</v>
      </c>
      <c r="G83" s="38">
        <v>1078.833333333333</v>
      </c>
      <c r="H83" s="38">
        <v>1069.6166666666666</v>
      </c>
      <c r="I83" s="38">
        <v>1053.583333333333</v>
      </c>
      <c r="J83" s="38">
        <v>1104.083333333333</v>
      </c>
      <c r="K83" s="38">
        <v>1120.1166666666663</v>
      </c>
      <c r="L83" s="38">
        <v>1129.333333333333</v>
      </c>
      <c r="M83" s="28">
        <v>1110.9000000000001</v>
      </c>
      <c r="N83" s="28">
        <v>1085.6500000000001</v>
      </c>
      <c r="O83" s="39">
        <v>4598500</v>
      </c>
      <c r="P83" s="40">
        <v>3.7989255564082884E-2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288</v>
      </c>
      <c r="F84" s="37">
        <v>287.86666666666662</v>
      </c>
      <c r="G84" s="38">
        <v>286.08333333333326</v>
      </c>
      <c r="H84" s="38">
        <v>284.16666666666663</v>
      </c>
      <c r="I84" s="38">
        <v>282.38333333333327</v>
      </c>
      <c r="J84" s="38">
        <v>289.78333333333325</v>
      </c>
      <c r="K84" s="38">
        <v>291.56666666666666</v>
      </c>
      <c r="L84" s="38">
        <v>293.48333333333323</v>
      </c>
      <c r="M84" s="28">
        <v>289.64999999999998</v>
      </c>
      <c r="N84" s="28">
        <v>285.95</v>
      </c>
      <c r="O84" s="39">
        <v>6304000</v>
      </c>
      <c r="P84" s="40">
        <v>8.6400000000000001E-3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1614.65</v>
      </c>
      <c r="F85" s="37">
        <v>1612.0666666666666</v>
      </c>
      <c r="G85" s="38">
        <v>1605.5833333333333</v>
      </c>
      <c r="H85" s="38">
        <v>1596.5166666666667</v>
      </c>
      <c r="I85" s="38">
        <v>1590.0333333333333</v>
      </c>
      <c r="J85" s="38">
        <v>1621.1333333333332</v>
      </c>
      <c r="K85" s="38">
        <v>1627.6166666666668</v>
      </c>
      <c r="L85" s="38">
        <v>1636.6833333333332</v>
      </c>
      <c r="M85" s="28">
        <v>1618.55</v>
      </c>
      <c r="N85" s="28">
        <v>1603</v>
      </c>
      <c r="O85" s="39">
        <v>11152525</v>
      </c>
      <c r="P85" s="40">
        <v>9.3788634522743743E-4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496.95</v>
      </c>
      <c r="F86" s="37">
        <v>499.38333333333327</v>
      </c>
      <c r="G86" s="38">
        <v>493.36666666666656</v>
      </c>
      <c r="H86" s="38">
        <v>489.7833333333333</v>
      </c>
      <c r="I86" s="38">
        <v>483.76666666666659</v>
      </c>
      <c r="J86" s="38">
        <v>502.96666666666653</v>
      </c>
      <c r="K86" s="38">
        <v>508.98333333333329</v>
      </c>
      <c r="L86" s="38">
        <v>512.56666666666649</v>
      </c>
      <c r="M86" s="28">
        <v>505.4</v>
      </c>
      <c r="N86" s="28">
        <v>495.8</v>
      </c>
      <c r="O86" s="39">
        <v>4338750</v>
      </c>
      <c r="P86" s="40">
        <v>6.3786604812989273E-3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2634.4</v>
      </c>
      <c r="F87" s="37">
        <v>2646.9333333333329</v>
      </c>
      <c r="G87" s="38">
        <v>2610.3666666666659</v>
      </c>
      <c r="H87" s="38">
        <v>2586.333333333333</v>
      </c>
      <c r="I87" s="38">
        <v>2549.766666666666</v>
      </c>
      <c r="J87" s="38">
        <v>2670.9666666666658</v>
      </c>
      <c r="K87" s="38">
        <v>2707.5333333333324</v>
      </c>
      <c r="L87" s="38">
        <v>2731.5666666666657</v>
      </c>
      <c r="M87" s="28">
        <v>2683.5</v>
      </c>
      <c r="N87" s="28">
        <v>2622.9</v>
      </c>
      <c r="O87" s="39">
        <v>3528900</v>
      </c>
      <c r="P87" s="40">
        <v>5.9864876421790812E-3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1195.5999999999999</v>
      </c>
      <c r="F88" s="37">
        <v>1200.9833333333333</v>
      </c>
      <c r="G88" s="38">
        <v>1188.2666666666667</v>
      </c>
      <c r="H88" s="38">
        <v>1180.9333333333334</v>
      </c>
      <c r="I88" s="38">
        <v>1168.2166666666667</v>
      </c>
      <c r="J88" s="38">
        <v>1208.3166666666666</v>
      </c>
      <c r="K88" s="38">
        <v>1221.0333333333333</v>
      </c>
      <c r="L88" s="38">
        <v>1228.3666666666666</v>
      </c>
      <c r="M88" s="28">
        <v>1213.7</v>
      </c>
      <c r="N88" s="28">
        <v>1193.6500000000001</v>
      </c>
      <c r="O88" s="39">
        <v>4824500</v>
      </c>
      <c r="P88" s="40">
        <v>3.7449287423280972E-3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1083.25</v>
      </c>
      <c r="F89" s="37">
        <v>1090.7166666666667</v>
      </c>
      <c r="G89" s="38">
        <v>1074.2833333333333</v>
      </c>
      <c r="H89" s="38">
        <v>1065.3166666666666</v>
      </c>
      <c r="I89" s="38">
        <v>1048.8833333333332</v>
      </c>
      <c r="J89" s="38">
        <v>1099.6833333333334</v>
      </c>
      <c r="K89" s="38">
        <v>1116.1166666666668</v>
      </c>
      <c r="L89" s="38">
        <v>1125.0833333333335</v>
      </c>
      <c r="M89" s="28">
        <v>1107.1500000000001</v>
      </c>
      <c r="N89" s="28">
        <v>1081.75</v>
      </c>
      <c r="O89" s="39">
        <v>11975600</v>
      </c>
      <c r="P89" s="40">
        <v>7.0191857744501633E-4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2586.9499999999998</v>
      </c>
      <c r="F90" s="37">
        <v>2585.5333333333333</v>
      </c>
      <c r="G90" s="38">
        <v>2574.0666666666666</v>
      </c>
      <c r="H90" s="38">
        <v>2561.1833333333334</v>
      </c>
      <c r="I90" s="38">
        <v>2549.7166666666667</v>
      </c>
      <c r="J90" s="38">
        <v>2598.4166666666665</v>
      </c>
      <c r="K90" s="38">
        <v>2609.8833333333328</v>
      </c>
      <c r="L90" s="38">
        <v>2622.7666666666664</v>
      </c>
      <c r="M90" s="28">
        <v>2597</v>
      </c>
      <c r="N90" s="28">
        <v>2572.65</v>
      </c>
      <c r="O90" s="39">
        <v>23913300</v>
      </c>
      <c r="P90" s="40">
        <v>8.1449909570364375E-3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1771.3</v>
      </c>
      <c r="F91" s="37">
        <v>1770.2666666666667</v>
      </c>
      <c r="G91" s="38">
        <v>1758.5333333333333</v>
      </c>
      <c r="H91" s="38">
        <v>1745.7666666666667</v>
      </c>
      <c r="I91" s="38">
        <v>1734.0333333333333</v>
      </c>
      <c r="J91" s="38">
        <v>1783.0333333333333</v>
      </c>
      <c r="K91" s="38">
        <v>1794.7666666666664</v>
      </c>
      <c r="L91" s="38">
        <v>1807.5333333333333</v>
      </c>
      <c r="M91" s="28">
        <v>1782</v>
      </c>
      <c r="N91" s="28">
        <v>1757.5</v>
      </c>
      <c r="O91" s="39">
        <v>3483000</v>
      </c>
      <c r="P91" s="40">
        <v>-2.7230833682446585E-2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1581.2</v>
      </c>
      <c r="F92" s="37">
        <v>1581.5</v>
      </c>
      <c r="G92" s="38">
        <v>1571.3</v>
      </c>
      <c r="H92" s="38">
        <v>1561.3999999999999</v>
      </c>
      <c r="I92" s="38">
        <v>1551.1999999999998</v>
      </c>
      <c r="J92" s="38">
        <v>1591.4</v>
      </c>
      <c r="K92" s="38">
        <v>1601.6</v>
      </c>
      <c r="L92" s="38">
        <v>1611.5000000000002</v>
      </c>
      <c r="M92" s="28">
        <v>1591.7</v>
      </c>
      <c r="N92" s="28">
        <v>1571.6</v>
      </c>
      <c r="O92" s="39">
        <v>76615000</v>
      </c>
      <c r="P92" s="40">
        <v>2.1995275197722704E-2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498.05</v>
      </c>
      <c r="F93" s="37">
        <v>494</v>
      </c>
      <c r="G93" s="38">
        <v>489.15</v>
      </c>
      <c r="H93" s="38">
        <v>480.25</v>
      </c>
      <c r="I93" s="38">
        <v>475.4</v>
      </c>
      <c r="J93" s="38">
        <v>502.9</v>
      </c>
      <c r="K93" s="38">
        <v>507.75</v>
      </c>
      <c r="L93" s="38">
        <v>516.65</v>
      </c>
      <c r="M93" s="28">
        <v>498.85</v>
      </c>
      <c r="N93" s="28">
        <v>485.1</v>
      </c>
      <c r="O93" s="39">
        <v>23059300</v>
      </c>
      <c r="P93" s="40">
        <v>-3.6803896342584082E-2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2361.8000000000002</v>
      </c>
      <c r="F94" s="37">
        <v>2365.5166666666669</v>
      </c>
      <c r="G94" s="38">
        <v>2350.2833333333338</v>
      </c>
      <c r="H94" s="38">
        <v>2338.7666666666669</v>
      </c>
      <c r="I94" s="38">
        <v>2323.5333333333338</v>
      </c>
      <c r="J94" s="38">
        <v>2377.0333333333338</v>
      </c>
      <c r="K94" s="38">
        <v>2392.2666666666664</v>
      </c>
      <c r="L94" s="38">
        <v>2403.7833333333338</v>
      </c>
      <c r="M94" s="28">
        <v>2380.75</v>
      </c>
      <c r="N94" s="28">
        <v>2354</v>
      </c>
      <c r="O94" s="39">
        <v>3057300</v>
      </c>
      <c r="P94" s="40">
        <v>6.5185185185185181E-3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393.1</v>
      </c>
      <c r="F95" s="37">
        <v>393.2</v>
      </c>
      <c r="G95" s="38">
        <v>389</v>
      </c>
      <c r="H95" s="38">
        <v>384.90000000000003</v>
      </c>
      <c r="I95" s="38">
        <v>380.70000000000005</v>
      </c>
      <c r="J95" s="38">
        <v>397.29999999999995</v>
      </c>
      <c r="K95" s="38">
        <v>401.49999999999989</v>
      </c>
      <c r="L95" s="38">
        <v>405.59999999999991</v>
      </c>
      <c r="M95" s="28">
        <v>397.4</v>
      </c>
      <c r="N95" s="28">
        <v>389.1</v>
      </c>
      <c r="O95" s="39">
        <v>28225400</v>
      </c>
      <c r="P95" s="40">
        <v>-2.2686509283048138E-2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98.75</v>
      </c>
      <c r="F96" s="37">
        <v>98.916666666666671</v>
      </c>
      <c r="G96" s="38">
        <v>97.733333333333348</v>
      </c>
      <c r="H96" s="38">
        <v>96.716666666666683</v>
      </c>
      <c r="I96" s="38">
        <v>95.53333333333336</v>
      </c>
      <c r="J96" s="38">
        <v>99.933333333333337</v>
      </c>
      <c r="K96" s="38">
        <v>101.11666666666665</v>
      </c>
      <c r="L96" s="38">
        <v>102.13333333333333</v>
      </c>
      <c r="M96" s="28">
        <v>100.1</v>
      </c>
      <c r="N96" s="28">
        <v>97.9</v>
      </c>
      <c r="O96" s="39">
        <v>20179200</v>
      </c>
      <c r="P96" s="40">
        <v>2.2124969608558229E-2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245.65</v>
      </c>
      <c r="F97" s="37">
        <v>245.43333333333337</v>
      </c>
      <c r="G97" s="38">
        <v>244.06666666666672</v>
      </c>
      <c r="H97" s="38">
        <v>242.48333333333335</v>
      </c>
      <c r="I97" s="38">
        <v>241.1166666666667</v>
      </c>
      <c r="J97" s="38">
        <v>247.01666666666674</v>
      </c>
      <c r="K97" s="38">
        <v>248.38333333333335</v>
      </c>
      <c r="L97" s="38">
        <v>249.96666666666675</v>
      </c>
      <c r="M97" s="28">
        <v>246.8</v>
      </c>
      <c r="N97" s="28">
        <v>243.85</v>
      </c>
      <c r="O97" s="39">
        <v>20730600</v>
      </c>
      <c r="P97" s="40">
        <v>-1.6145566376217325E-2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2486.6</v>
      </c>
      <c r="F98" s="37">
        <v>2480.0333333333333</v>
      </c>
      <c r="G98" s="38">
        <v>2469.8666666666668</v>
      </c>
      <c r="H98" s="38">
        <v>2453.1333333333337</v>
      </c>
      <c r="I98" s="38">
        <v>2442.9666666666672</v>
      </c>
      <c r="J98" s="38">
        <v>2496.7666666666664</v>
      </c>
      <c r="K98" s="38">
        <v>2506.9333333333334</v>
      </c>
      <c r="L98" s="38">
        <v>2523.6666666666661</v>
      </c>
      <c r="M98" s="28">
        <v>2490.1999999999998</v>
      </c>
      <c r="N98" s="28">
        <v>2463.3000000000002</v>
      </c>
      <c r="O98" s="39">
        <v>9828300</v>
      </c>
      <c r="P98" s="40">
        <v>3.8916467487896057E-3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35629.15</v>
      </c>
      <c r="F99" s="37">
        <v>35579.716666666667</v>
      </c>
      <c r="G99" s="38">
        <v>35099.433333333334</v>
      </c>
      <c r="H99" s="38">
        <v>34569.716666666667</v>
      </c>
      <c r="I99" s="38">
        <v>34089.433333333334</v>
      </c>
      <c r="J99" s="38">
        <v>36109.433333333334</v>
      </c>
      <c r="K99" s="38">
        <v>36589.716666666674</v>
      </c>
      <c r="L99" s="38">
        <v>37119.433333333334</v>
      </c>
      <c r="M99" s="28">
        <v>36060</v>
      </c>
      <c r="N99" s="28">
        <v>35050</v>
      </c>
      <c r="O99" s="39">
        <v>22830</v>
      </c>
      <c r="P99" s="40">
        <v>-2.3106546854942234E-2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101.1</v>
      </c>
      <c r="F100" s="37">
        <v>100.8</v>
      </c>
      <c r="G100" s="38">
        <v>100</v>
      </c>
      <c r="H100" s="38">
        <v>98.9</v>
      </c>
      <c r="I100" s="38">
        <v>98.100000000000009</v>
      </c>
      <c r="J100" s="38">
        <v>101.89999999999999</v>
      </c>
      <c r="K100" s="38">
        <v>102.69999999999997</v>
      </c>
      <c r="L100" s="38">
        <v>103.79999999999998</v>
      </c>
      <c r="M100" s="28">
        <v>101.6</v>
      </c>
      <c r="N100" s="28">
        <v>99.7</v>
      </c>
      <c r="O100" s="39">
        <v>51084000</v>
      </c>
      <c r="P100" s="40">
        <v>-1.2220589372727976E-2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860.9</v>
      </c>
      <c r="F101" s="37">
        <v>858.86666666666667</v>
      </c>
      <c r="G101" s="38">
        <v>854.88333333333333</v>
      </c>
      <c r="H101" s="38">
        <v>848.86666666666667</v>
      </c>
      <c r="I101" s="38">
        <v>844.88333333333333</v>
      </c>
      <c r="J101" s="38">
        <v>864.88333333333333</v>
      </c>
      <c r="K101" s="38">
        <v>868.86666666666667</v>
      </c>
      <c r="L101" s="38">
        <v>874.88333333333333</v>
      </c>
      <c r="M101" s="28">
        <v>862.85</v>
      </c>
      <c r="N101" s="28">
        <v>852.85</v>
      </c>
      <c r="O101" s="39">
        <v>68796000</v>
      </c>
      <c r="P101" s="40">
        <v>-5.5517648980847038E-2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1085.3499999999999</v>
      </c>
      <c r="F102" s="37">
        <v>1085.1499999999999</v>
      </c>
      <c r="G102" s="38">
        <v>1075.4999999999998</v>
      </c>
      <c r="H102" s="38">
        <v>1065.6499999999999</v>
      </c>
      <c r="I102" s="38">
        <v>1055.9999999999998</v>
      </c>
      <c r="J102" s="38">
        <v>1094.9999999999998</v>
      </c>
      <c r="K102" s="38">
        <v>1104.6499999999999</v>
      </c>
      <c r="L102" s="38">
        <v>1114.4999999999998</v>
      </c>
      <c r="M102" s="28">
        <v>1094.8</v>
      </c>
      <c r="N102" s="28">
        <v>1075.3</v>
      </c>
      <c r="O102" s="39">
        <v>3899800</v>
      </c>
      <c r="P102" s="40">
        <v>5.0383351588170868E-3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428.25</v>
      </c>
      <c r="F103" s="37">
        <v>426.65000000000003</v>
      </c>
      <c r="G103" s="38">
        <v>421.40000000000009</v>
      </c>
      <c r="H103" s="38">
        <v>414.55000000000007</v>
      </c>
      <c r="I103" s="38">
        <v>409.30000000000013</v>
      </c>
      <c r="J103" s="38">
        <v>433.50000000000006</v>
      </c>
      <c r="K103" s="38">
        <v>438.74999999999994</v>
      </c>
      <c r="L103" s="38">
        <v>445.6</v>
      </c>
      <c r="M103" s="28">
        <v>431.9</v>
      </c>
      <c r="N103" s="28">
        <v>419.8</v>
      </c>
      <c r="O103" s="39">
        <v>17739000</v>
      </c>
      <c r="P103" s="40">
        <v>-8.7175188600167649E-3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6.6</v>
      </c>
      <c r="F104" s="37">
        <v>6.5999999999999988</v>
      </c>
      <c r="G104" s="38">
        <v>6.3999999999999977</v>
      </c>
      <c r="H104" s="38">
        <v>6.1999999999999993</v>
      </c>
      <c r="I104" s="38">
        <v>5.9999999999999982</v>
      </c>
      <c r="J104" s="38">
        <v>6.7999999999999972</v>
      </c>
      <c r="K104" s="38">
        <v>6.9999999999999982</v>
      </c>
      <c r="L104" s="38">
        <v>7.1999999999999966</v>
      </c>
      <c r="M104" s="28">
        <v>6.8</v>
      </c>
      <c r="N104" s="28">
        <v>6.4</v>
      </c>
      <c r="O104" s="39">
        <v>534170000</v>
      </c>
      <c r="P104" s="40">
        <v>-5.732899022801303E-3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81.2</v>
      </c>
      <c r="F105" s="37">
        <v>80.899999999999991</v>
      </c>
      <c r="G105" s="38">
        <v>79.799999999999983</v>
      </c>
      <c r="H105" s="38">
        <v>78.399999999999991</v>
      </c>
      <c r="I105" s="38">
        <v>77.299999999999983</v>
      </c>
      <c r="J105" s="38">
        <v>82.299999999999983</v>
      </c>
      <c r="K105" s="38">
        <v>83.399999999999977</v>
      </c>
      <c r="L105" s="38">
        <v>84.799999999999983</v>
      </c>
      <c r="M105" s="28">
        <v>82</v>
      </c>
      <c r="N105" s="28">
        <v>79.5</v>
      </c>
      <c r="O105" s="39">
        <v>175950000</v>
      </c>
      <c r="P105" s="40">
        <v>5.9429190751445087E-2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56.2</v>
      </c>
      <c r="F106" s="37">
        <v>56.199999999999996</v>
      </c>
      <c r="G106" s="38">
        <v>55.849999999999994</v>
      </c>
      <c r="H106" s="38">
        <v>55.5</v>
      </c>
      <c r="I106" s="38">
        <v>55.15</v>
      </c>
      <c r="J106" s="38">
        <v>56.54999999999999</v>
      </c>
      <c r="K106" s="38">
        <v>56.9</v>
      </c>
      <c r="L106" s="38">
        <v>57.249999999999986</v>
      </c>
      <c r="M106" s="28">
        <v>56.55</v>
      </c>
      <c r="N106" s="28">
        <v>55.85</v>
      </c>
      <c r="O106" s="39">
        <v>193770000</v>
      </c>
      <c r="P106" s="40">
        <v>1.812736443883985E-2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150.44999999999999</v>
      </c>
      <c r="F107" s="37">
        <v>150.58333333333334</v>
      </c>
      <c r="G107" s="38">
        <v>149.4666666666667</v>
      </c>
      <c r="H107" s="38">
        <v>148.48333333333335</v>
      </c>
      <c r="I107" s="38">
        <v>147.3666666666667</v>
      </c>
      <c r="J107" s="38">
        <v>151.56666666666669</v>
      </c>
      <c r="K107" s="38">
        <v>152.68333333333331</v>
      </c>
      <c r="L107" s="38">
        <v>153.66666666666669</v>
      </c>
      <c r="M107" s="28">
        <v>151.69999999999999</v>
      </c>
      <c r="N107" s="28">
        <v>149.6</v>
      </c>
      <c r="O107" s="39">
        <v>39210000</v>
      </c>
      <c r="P107" s="40">
        <v>-1.0317084713677236E-2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440.55</v>
      </c>
      <c r="F108" s="37">
        <v>440.5</v>
      </c>
      <c r="G108" s="38">
        <v>437.1</v>
      </c>
      <c r="H108" s="38">
        <v>433.65000000000003</v>
      </c>
      <c r="I108" s="38">
        <v>430.25000000000006</v>
      </c>
      <c r="J108" s="38">
        <v>443.95</v>
      </c>
      <c r="K108" s="38">
        <v>447.34999999999997</v>
      </c>
      <c r="L108" s="38">
        <v>450.79999999999995</v>
      </c>
      <c r="M108" s="28">
        <v>443.9</v>
      </c>
      <c r="N108" s="28">
        <v>437.05</v>
      </c>
      <c r="O108" s="39">
        <v>12951125</v>
      </c>
      <c r="P108" s="40">
        <v>2.4583922549766126E-2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315.5</v>
      </c>
      <c r="F109" s="37">
        <v>316.5</v>
      </c>
      <c r="G109" s="38">
        <v>312.10000000000002</v>
      </c>
      <c r="H109" s="38">
        <v>308.70000000000005</v>
      </c>
      <c r="I109" s="38">
        <v>304.30000000000007</v>
      </c>
      <c r="J109" s="38">
        <v>319.89999999999998</v>
      </c>
      <c r="K109" s="38">
        <v>324.29999999999995</v>
      </c>
      <c r="L109" s="38">
        <v>327.69999999999993</v>
      </c>
      <c r="M109" s="28">
        <v>320.89999999999998</v>
      </c>
      <c r="N109" s="28">
        <v>313.10000000000002</v>
      </c>
      <c r="O109" s="39">
        <v>22320000</v>
      </c>
      <c r="P109" s="40">
        <v>-4.90414623272403E-3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182.3</v>
      </c>
      <c r="F110" s="37">
        <v>182.23333333333335</v>
      </c>
      <c r="G110" s="38">
        <v>180.8666666666667</v>
      </c>
      <c r="H110" s="38">
        <v>179.43333333333337</v>
      </c>
      <c r="I110" s="38">
        <v>178.06666666666672</v>
      </c>
      <c r="J110" s="38">
        <v>183.66666666666669</v>
      </c>
      <c r="K110" s="38">
        <v>185.03333333333336</v>
      </c>
      <c r="L110" s="38">
        <v>186.46666666666667</v>
      </c>
      <c r="M110" s="28">
        <v>183.6</v>
      </c>
      <c r="N110" s="28">
        <v>180.8</v>
      </c>
      <c r="O110" s="39">
        <v>18797800</v>
      </c>
      <c r="P110" s="40">
        <v>1.4080100125156446E-2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5058.1499999999996</v>
      </c>
      <c r="F111" s="37">
        <v>5095.5</v>
      </c>
      <c r="G111" s="38">
        <v>4995.6499999999996</v>
      </c>
      <c r="H111" s="38">
        <v>4933.1499999999996</v>
      </c>
      <c r="I111" s="38">
        <v>4833.2999999999993</v>
      </c>
      <c r="J111" s="38">
        <v>5158</v>
      </c>
      <c r="K111" s="38">
        <v>5257.85</v>
      </c>
      <c r="L111" s="38">
        <v>5320.35</v>
      </c>
      <c r="M111" s="28">
        <v>5195.3500000000004</v>
      </c>
      <c r="N111" s="28">
        <v>5033</v>
      </c>
      <c r="O111" s="39">
        <v>425100</v>
      </c>
      <c r="P111" s="40">
        <v>1.7674089784376105E-3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1896.15</v>
      </c>
      <c r="F112" s="37">
        <v>1895.6666666666667</v>
      </c>
      <c r="G112" s="38">
        <v>1887.4333333333334</v>
      </c>
      <c r="H112" s="38">
        <v>1878.7166666666667</v>
      </c>
      <c r="I112" s="38">
        <v>1870.4833333333333</v>
      </c>
      <c r="J112" s="38">
        <v>1904.3833333333334</v>
      </c>
      <c r="K112" s="38">
        <v>1912.6166666666666</v>
      </c>
      <c r="L112" s="38">
        <v>1921.3333333333335</v>
      </c>
      <c r="M112" s="28">
        <v>1903.9</v>
      </c>
      <c r="N112" s="28">
        <v>1886.95</v>
      </c>
      <c r="O112" s="39">
        <v>3492000</v>
      </c>
      <c r="P112" s="40">
        <v>-1.1213047910295617E-2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1033.05</v>
      </c>
      <c r="F113" s="37">
        <v>1035.1833333333334</v>
      </c>
      <c r="G113" s="38">
        <v>1023.6166666666668</v>
      </c>
      <c r="H113" s="38">
        <v>1014.1833333333334</v>
      </c>
      <c r="I113" s="38">
        <v>1002.6166666666668</v>
      </c>
      <c r="J113" s="38">
        <v>1044.6166666666668</v>
      </c>
      <c r="K113" s="38">
        <v>1056.1833333333334</v>
      </c>
      <c r="L113" s="38">
        <v>1065.6166666666668</v>
      </c>
      <c r="M113" s="28">
        <v>1046.75</v>
      </c>
      <c r="N113" s="28">
        <v>1025.75</v>
      </c>
      <c r="O113" s="39">
        <v>30514950</v>
      </c>
      <c r="P113" s="40">
        <v>-2.291033270413971E-2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151.65</v>
      </c>
      <c r="F114" s="37">
        <v>152.11666666666665</v>
      </c>
      <c r="G114" s="38">
        <v>150.48333333333329</v>
      </c>
      <c r="H114" s="38">
        <v>149.31666666666663</v>
      </c>
      <c r="I114" s="38">
        <v>147.68333333333328</v>
      </c>
      <c r="J114" s="38">
        <v>153.2833333333333</v>
      </c>
      <c r="K114" s="38">
        <v>154.91666666666669</v>
      </c>
      <c r="L114" s="38">
        <v>156.08333333333331</v>
      </c>
      <c r="M114" s="28">
        <v>153.75</v>
      </c>
      <c r="N114" s="28">
        <v>150.94999999999999</v>
      </c>
      <c r="O114" s="39">
        <v>30937200</v>
      </c>
      <c r="P114" s="40">
        <v>4.5273451647953638E-4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1395.25</v>
      </c>
      <c r="F115" s="37">
        <v>1398.6000000000001</v>
      </c>
      <c r="G115" s="38">
        <v>1384.1500000000003</v>
      </c>
      <c r="H115" s="38">
        <v>1373.0500000000002</v>
      </c>
      <c r="I115" s="38">
        <v>1358.6000000000004</v>
      </c>
      <c r="J115" s="38">
        <v>1409.7000000000003</v>
      </c>
      <c r="K115" s="38">
        <v>1424.15</v>
      </c>
      <c r="L115" s="38">
        <v>1435.2500000000002</v>
      </c>
      <c r="M115" s="28">
        <v>1413.05</v>
      </c>
      <c r="N115" s="28">
        <v>1387.5</v>
      </c>
      <c r="O115" s="39">
        <v>39852400</v>
      </c>
      <c r="P115" s="40">
        <v>3.5202560186195359E-2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45014</v>
      </c>
      <c r="E116" s="37">
        <v>410.4</v>
      </c>
      <c r="F116" s="37">
        <v>412.73333333333329</v>
      </c>
      <c r="G116" s="38">
        <v>406.81666666666661</v>
      </c>
      <c r="H116" s="38">
        <v>403.23333333333329</v>
      </c>
      <c r="I116" s="38">
        <v>397.31666666666661</v>
      </c>
      <c r="J116" s="38">
        <v>416.31666666666661</v>
      </c>
      <c r="K116" s="38">
        <v>422.23333333333323</v>
      </c>
      <c r="L116" s="38">
        <v>425.81666666666661</v>
      </c>
      <c r="M116" s="28">
        <v>418.65</v>
      </c>
      <c r="N116" s="28">
        <v>409.15</v>
      </c>
      <c r="O116" s="39">
        <v>4281000</v>
      </c>
      <c r="P116" s="40">
        <v>8.2430522845030624E-3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79.8</v>
      </c>
      <c r="F117" s="37">
        <v>79.733333333333334</v>
      </c>
      <c r="G117" s="38">
        <v>79.316666666666663</v>
      </c>
      <c r="H117" s="38">
        <v>78.833333333333329</v>
      </c>
      <c r="I117" s="38">
        <v>78.416666666666657</v>
      </c>
      <c r="J117" s="38">
        <v>80.216666666666669</v>
      </c>
      <c r="K117" s="38">
        <v>80.633333333333326</v>
      </c>
      <c r="L117" s="38">
        <v>81.116666666666674</v>
      </c>
      <c r="M117" s="28">
        <v>80.150000000000006</v>
      </c>
      <c r="N117" s="28">
        <v>79.25</v>
      </c>
      <c r="O117" s="39">
        <v>80671500</v>
      </c>
      <c r="P117" s="40">
        <v>9.0243902439024384E-3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786.5</v>
      </c>
      <c r="F118" s="37">
        <v>784.58333333333337</v>
      </c>
      <c r="G118" s="38">
        <v>781.16666666666674</v>
      </c>
      <c r="H118" s="38">
        <v>775.83333333333337</v>
      </c>
      <c r="I118" s="38">
        <v>772.41666666666674</v>
      </c>
      <c r="J118" s="38">
        <v>789.91666666666674</v>
      </c>
      <c r="K118" s="38">
        <v>793.33333333333348</v>
      </c>
      <c r="L118" s="38">
        <v>798.66666666666674</v>
      </c>
      <c r="M118" s="28">
        <v>788</v>
      </c>
      <c r="N118" s="28">
        <v>779.25</v>
      </c>
      <c r="O118" s="39">
        <v>2386800</v>
      </c>
      <c r="P118" s="40">
        <v>1.4644929538546559E-2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607.25</v>
      </c>
      <c r="F119" s="37">
        <v>608.88333333333333</v>
      </c>
      <c r="G119" s="38">
        <v>604.91666666666663</v>
      </c>
      <c r="H119" s="38">
        <v>602.58333333333326</v>
      </c>
      <c r="I119" s="38">
        <v>598.61666666666656</v>
      </c>
      <c r="J119" s="38">
        <v>611.2166666666667</v>
      </c>
      <c r="K119" s="38">
        <v>615.18333333333339</v>
      </c>
      <c r="L119" s="38">
        <v>617.51666666666677</v>
      </c>
      <c r="M119" s="28">
        <v>612.85</v>
      </c>
      <c r="N119" s="28">
        <v>606.54999999999995</v>
      </c>
      <c r="O119" s="39">
        <v>13859125</v>
      </c>
      <c r="P119" s="40">
        <v>2.0422625950264141E-2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378</v>
      </c>
      <c r="F120" s="37">
        <v>377.14999999999992</v>
      </c>
      <c r="G120" s="38">
        <v>375.74999999999983</v>
      </c>
      <c r="H120" s="38">
        <v>373.49999999999989</v>
      </c>
      <c r="I120" s="38">
        <v>372.0999999999998</v>
      </c>
      <c r="J120" s="38">
        <v>379.39999999999986</v>
      </c>
      <c r="K120" s="38">
        <v>380.79999999999995</v>
      </c>
      <c r="L120" s="38">
        <v>383.0499999999999</v>
      </c>
      <c r="M120" s="28">
        <v>378.55</v>
      </c>
      <c r="N120" s="28">
        <v>374.9</v>
      </c>
      <c r="O120" s="39">
        <v>60524800</v>
      </c>
      <c r="P120" s="40">
        <v>-3.4510919676493056E-3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558.04999999999995</v>
      </c>
      <c r="F121" s="37">
        <v>560.61666666666667</v>
      </c>
      <c r="G121" s="38">
        <v>554.48333333333335</v>
      </c>
      <c r="H121" s="38">
        <v>550.91666666666663</v>
      </c>
      <c r="I121" s="38">
        <v>544.7833333333333</v>
      </c>
      <c r="J121" s="38">
        <v>564.18333333333339</v>
      </c>
      <c r="K121" s="38">
        <v>570.31666666666683</v>
      </c>
      <c r="L121" s="38">
        <v>573.88333333333344</v>
      </c>
      <c r="M121" s="28">
        <v>566.75</v>
      </c>
      <c r="N121" s="28">
        <v>557.04999999999995</v>
      </c>
      <c r="O121" s="39">
        <v>22016250</v>
      </c>
      <c r="P121" s="40">
        <v>-2.5484199796126403E-3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45014</v>
      </c>
      <c r="E122" s="37">
        <v>2846.6</v>
      </c>
      <c r="F122" s="37">
        <v>2850.9333333333329</v>
      </c>
      <c r="G122" s="38">
        <v>2813.8666666666659</v>
      </c>
      <c r="H122" s="38">
        <v>2781.1333333333328</v>
      </c>
      <c r="I122" s="38">
        <v>2744.0666666666657</v>
      </c>
      <c r="J122" s="38">
        <v>2883.6666666666661</v>
      </c>
      <c r="K122" s="38">
        <v>2920.7333333333327</v>
      </c>
      <c r="L122" s="38">
        <v>2953.4666666666662</v>
      </c>
      <c r="M122" s="28">
        <v>2888</v>
      </c>
      <c r="N122" s="28">
        <v>2818.2</v>
      </c>
      <c r="O122" s="39">
        <v>482000</v>
      </c>
      <c r="P122" s="40">
        <v>0.17920489296636086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663.65</v>
      </c>
      <c r="F123" s="37">
        <v>666.01666666666654</v>
      </c>
      <c r="G123" s="38">
        <v>658.73333333333312</v>
      </c>
      <c r="H123" s="38">
        <v>653.81666666666661</v>
      </c>
      <c r="I123" s="38">
        <v>646.53333333333319</v>
      </c>
      <c r="J123" s="38">
        <v>670.93333333333305</v>
      </c>
      <c r="K123" s="38">
        <v>678.21666666666658</v>
      </c>
      <c r="L123" s="38">
        <v>683.13333333333298</v>
      </c>
      <c r="M123" s="28">
        <v>673.3</v>
      </c>
      <c r="N123" s="28">
        <v>661.1</v>
      </c>
      <c r="O123" s="39">
        <v>24214950</v>
      </c>
      <c r="P123" s="40">
        <v>1.0876916140667268E-2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448.2</v>
      </c>
      <c r="F124" s="37">
        <v>444.7166666666667</v>
      </c>
      <c r="G124" s="38">
        <v>439.13333333333338</v>
      </c>
      <c r="H124" s="38">
        <v>430.06666666666666</v>
      </c>
      <c r="I124" s="38">
        <v>424.48333333333335</v>
      </c>
      <c r="J124" s="38">
        <v>453.78333333333342</v>
      </c>
      <c r="K124" s="38">
        <v>459.36666666666667</v>
      </c>
      <c r="L124" s="38">
        <v>468.43333333333345</v>
      </c>
      <c r="M124" s="28">
        <v>450.3</v>
      </c>
      <c r="N124" s="28">
        <v>435.65</v>
      </c>
      <c r="O124" s="39">
        <v>16387500</v>
      </c>
      <c r="P124" s="40">
        <v>2.0630595562475672E-2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1707.3</v>
      </c>
      <c r="F125" s="37">
        <v>1707.4666666666665</v>
      </c>
      <c r="G125" s="38">
        <v>1697.2333333333329</v>
      </c>
      <c r="H125" s="38">
        <v>1687.1666666666665</v>
      </c>
      <c r="I125" s="38">
        <v>1676.9333333333329</v>
      </c>
      <c r="J125" s="38">
        <v>1717.5333333333328</v>
      </c>
      <c r="K125" s="38">
        <v>1727.7666666666664</v>
      </c>
      <c r="L125" s="38">
        <v>1737.8333333333328</v>
      </c>
      <c r="M125" s="28">
        <v>1717.7</v>
      </c>
      <c r="N125" s="28">
        <v>1697.4</v>
      </c>
      <c r="O125" s="39">
        <v>44295600</v>
      </c>
      <c r="P125" s="40">
        <v>2.5190246070099429E-2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85.95</v>
      </c>
      <c r="F126" s="37">
        <v>86.3</v>
      </c>
      <c r="G126" s="38">
        <v>85.399999999999991</v>
      </c>
      <c r="H126" s="38">
        <v>84.85</v>
      </c>
      <c r="I126" s="38">
        <v>83.949999999999989</v>
      </c>
      <c r="J126" s="38">
        <v>86.85</v>
      </c>
      <c r="K126" s="38">
        <v>87.75</v>
      </c>
      <c r="L126" s="38">
        <v>88.3</v>
      </c>
      <c r="M126" s="28">
        <v>87.2</v>
      </c>
      <c r="N126" s="28">
        <v>85.75</v>
      </c>
      <c r="O126" s="39">
        <v>72828764</v>
      </c>
      <c r="P126" s="40">
        <v>-2.2007580388800586E-3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1836.4</v>
      </c>
      <c r="F127" s="37">
        <v>1824.1333333333332</v>
      </c>
      <c r="G127" s="38">
        <v>1792.2666666666664</v>
      </c>
      <c r="H127" s="38">
        <v>1748.1333333333332</v>
      </c>
      <c r="I127" s="38">
        <v>1716.2666666666664</v>
      </c>
      <c r="J127" s="38">
        <v>1868.2666666666664</v>
      </c>
      <c r="K127" s="38">
        <v>1900.1333333333332</v>
      </c>
      <c r="L127" s="38">
        <v>1944.2666666666664</v>
      </c>
      <c r="M127" s="28">
        <v>1856</v>
      </c>
      <c r="N127" s="28">
        <v>1780</v>
      </c>
      <c r="O127" s="39">
        <v>1014500</v>
      </c>
      <c r="P127" s="40">
        <v>5.2385892116182574E-2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306.14999999999998</v>
      </c>
      <c r="F128" s="37">
        <v>306.23333333333329</v>
      </c>
      <c r="G128" s="38">
        <v>304.31666666666661</v>
      </c>
      <c r="H128" s="38">
        <v>302.48333333333329</v>
      </c>
      <c r="I128" s="38">
        <v>300.56666666666661</v>
      </c>
      <c r="J128" s="38">
        <v>308.06666666666661</v>
      </c>
      <c r="K128" s="38">
        <v>309.98333333333323</v>
      </c>
      <c r="L128" s="38">
        <v>311.81666666666661</v>
      </c>
      <c r="M128" s="28">
        <v>308.14999999999998</v>
      </c>
      <c r="N128" s="28">
        <v>304.39999999999998</v>
      </c>
      <c r="O128" s="39">
        <v>10116700</v>
      </c>
      <c r="P128" s="40">
        <v>3.6010475774770844E-3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341.7</v>
      </c>
      <c r="F129" s="37">
        <v>343.0333333333333</v>
      </c>
      <c r="G129" s="38">
        <v>339.46666666666658</v>
      </c>
      <c r="H129" s="38">
        <v>337.23333333333329</v>
      </c>
      <c r="I129" s="38">
        <v>333.66666666666657</v>
      </c>
      <c r="J129" s="38">
        <v>345.26666666666659</v>
      </c>
      <c r="K129" s="38">
        <v>348.83333333333331</v>
      </c>
      <c r="L129" s="38">
        <v>351.06666666666661</v>
      </c>
      <c r="M129" s="28">
        <v>346.6</v>
      </c>
      <c r="N129" s="28">
        <v>340.8</v>
      </c>
      <c r="O129" s="39">
        <v>14488000</v>
      </c>
      <c r="P129" s="40">
        <v>8.1355426183012391E-2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2209.75</v>
      </c>
      <c r="F130" s="37">
        <v>2219.2833333333333</v>
      </c>
      <c r="G130" s="38">
        <v>2196.7166666666667</v>
      </c>
      <c r="H130" s="38">
        <v>2183.6833333333334</v>
      </c>
      <c r="I130" s="38">
        <v>2161.1166666666668</v>
      </c>
      <c r="J130" s="38">
        <v>2232.3166666666666</v>
      </c>
      <c r="K130" s="38">
        <v>2254.8833333333332</v>
      </c>
      <c r="L130" s="38">
        <v>2267.9166666666665</v>
      </c>
      <c r="M130" s="28">
        <v>2241.85</v>
      </c>
      <c r="N130" s="28">
        <v>2206.25</v>
      </c>
      <c r="O130" s="39">
        <v>8172600</v>
      </c>
      <c r="P130" s="40">
        <v>8.029602220166512E-3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45014</v>
      </c>
      <c r="E131" s="37">
        <v>4669.55</v>
      </c>
      <c r="F131" s="37">
        <v>4710.55</v>
      </c>
      <c r="G131" s="38">
        <v>4614.5</v>
      </c>
      <c r="H131" s="38">
        <v>4559.45</v>
      </c>
      <c r="I131" s="38">
        <v>4463.3999999999996</v>
      </c>
      <c r="J131" s="38">
        <v>4765.6000000000004</v>
      </c>
      <c r="K131" s="38">
        <v>4861.6500000000015</v>
      </c>
      <c r="L131" s="38">
        <v>4916.7000000000007</v>
      </c>
      <c r="M131" s="28">
        <v>4806.6000000000004</v>
      </c>
      <c r="N131" s="28">
        <v>4655.5</v>
      </c>
      <c r="O131" s="39">
        <v>1375800</v>
      </c>
      <c r="P131" s="40">
        <v>5.0269094240238177E-2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3408.25</v>
      </c>
      <c r="F132" s="37">
        <v>3430.7333333333336</v>
      </c>
      <c r="G132" s="38">
        <v>3379.4666666666672</v>
      </c>
      <c r="H132" s="38">
        <v>3350.6833333333334</v>
      </c>
      <c r="I132" s="38">
        <v>3299.416666666667</v>
      </c>
      <c r="J132" s="38">
        <v>3459.5166666666673</v>
      </c>
      <c r="K132" s="38">
        <v>3510.7833333333338</v>
      </c>
      <c r="L132" s="38">
        <v>3539.5666666666675</v>
      </c>
      <c r="M132" s="28">
        <v>3482</v>
      </c>
      <c r="N132" s="28">
        <v>3401.95</v>
      </c>
      <c r="O132" s="39">
        <v>1535000</v>
      </c>
      <c r="P132" s="40">
        <v>1.8985661178969729E-2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661.3</v>
      </c>
      <c r="F133" s="37">
        <v>658.33333333333337</v>
      </c>
      <c r="G133" s="38">
        <v>652.66666666666674</v>
      </c>
      <c r="H133" s="38">
        <v>644.03333333333342</v>
      </c>
      <c r="I133" s="38">
        <v>638.36666666666679</v>
      </c>
      <c r="J133" s="38">
        <v>666.9666666666667</v>
      </c>
      <c r="K133" s="38">
        <v>672.63333333333344</v>
      </c>
      <c r="L133" s="38">
        <v>681.26666666666665</v>
      </c>
      <c r="M133" s="28">
        <v>664</v>
      </c>
      <c r="N133" s="28">
        <v>649.70000000000005</v>
      </c>
      <c r="O133" s="39">
        <v>7298950</v>
      </c>
      <c r="P133" s="40">
        <v>-1.0144092219020172E-2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1168.8499999999999</v>
      </c>
      <c r="F134" s="37">
        <v>1172.1666666666665</v>
      </c>
      <c r="G134" s="38">
        <v>1160.7833333333331</v>
      </c>
      <c r="H134" s="38">
        <v>1152.7166666666665</v>
      </c>
      <c r="I134" s="38">
        <v>1141.333333333333</v>
      </c>
      <c r="J134" s="38">
        <v>1180.2333333333331</v>
      </c>
      <c r="K134" s="38">
        <v>1191.6166666666663</v>
      </c>
      <c r="L134" s="38">
        <v>1199.6833333333332</v>
      </c>
      <c r="M134" s="28">
        <v>1183.55</v>
      </c>
      <c r="N134" s="28">
        <v>1164.0999999999999</v>
      </c>
      <c r="O134" s="39">
        <v>15128400</v>
      </c>
      <c r="P134" s="40">
        <v>1.5506061460389062E-2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230.85</v>
      </c>
      <c r="F135" s="37">
        <v>232.53333333333333</v>
      </c>
      <c r="G135" s="38">
        <v>227.91666666666666</v>
      </c>
      <c r="H135" s="38">
        <v>224.98333333333332</v>
      </c>
      <c r="I135" s="38">
        <v>220.36666666666665</v>
      </c>
      <c r="J135" s="38">
        <v>235.46666666666667</v>
      </c>
      <c r="K135" s="38">
        <v>240.08333333333334</v>
      </c>
      <c r="L135" s="38">
        <v>243.01666666666668</v>
      </c>
      <c r="M135" s="28">
        <v>237.15</v>
      </c>
      <c r="N135" s="28">
        <v>229.6</v>
      </c>
      <c r="O135" s="39">
        <v>26092000</v>
      </c>
      <c r="P135" s="40">
        <v>5.6698525838328205E-2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120</v>
      </c>
      <c r="F136" s="37">
        <v>119.38333333333333</v>
      </c>
      <c r="G136" s="38">
        <v>118.01666666666665</v>
      </c>
      <c r="H136" s="38">
        <v>116.03333333333333</v>
      </c>
      <c r="I136" s="38">
        <v>114.66666666666666</v>
      </c>
      <c r="J136" s="38">
        <v>121.36666666666665</v>
      </c>
      <c r="K136" s="38">
        <v>122.73333333333332</v>
      </c>
      <c r="L136" s="38">
        <v>124.71666666666664</v>
      </c>
      <c r="M136" s="28">
        <v>120.75</v>
      </c>
      <c r="N136" s="28">
        <v>117.4</v>
      </c>
      <c r="O136" s="39">
        <v>40740000</v>
      </c>
      <c r="P136" s="40">
        <v>6.5432292483916521E-2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486.1</v>
      </c>
      <c r="F137" s="37">
        <v>485.45</v>
      </c>
      <c r="G137" s="38">
        <v>483.65</v>
      </c>
      <c r="H137" s="38">
        <v>481.2</v>
      </c>
      <c r="I137" s="38">
        <v>479.4</v>
      </c>
      <c r="J137" s="38">
        <v>487.9</v>
      </c>
      <c r="K137" s="38">
        <v>489.70000000000005</v>
      </c>
      <c r="L137" s="38">
        <v>492.15</v>
      </c>
      <c r="M137" s="28">
        <v>487.25</v>
      </c>
      <c r="N137" s="28">
        <v>483</v>
      </c>
      <c r="O137" s="39">
        <v>9100800</v>
      </c>
      <c r="P137" s="40">
        <v>1.9817677368212444E-3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8259.2999999999993</v>
      </c>
      <c r="F138" s="37">
        <v>8263.6999999999989</v>
      </c>
      <c r="G138" s="38">
        <v>8221.4499999999971</v>
      </c>
      <c r="H138" s="38">
        <v>8183.5999999999985</v>
      </c>
      <c r="I138" s="38">
        <v>8141.3499999999967</v>
      </c>
      <c r="J138" s="38">
        <v>8301.5499999999975</v>
      </c>
      <c r="K138" s="38">
        <v>8343.8000000000011</v>
      </c>
      <c r="L138" s="38">
        <v>8381.6499999999978</v>
      </c>
      <c r="M138" s="28">
        <v>8305.9500000000007</v>
      </c>
      <c r="N138" s="28">
        <v>8225.85</v>
      </c>
      <c r="O138" s="39">
        <v>2258400</v>
      </c>
      <c r="P138" s="40">
        <v>1.7388953959816201E-2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777.3</v>
      </c>
      <c r="F139" s="37">
        <v>777.15</v>
      </c>
      <c r="G139" s="38">
        <v>773.84999999999991</v>
      </c>
      <c r="H139" s="38">
        <v>770.4</v>
      </c>
      <c r="I139" s="38">
        <v>767.09999999999991</v>
      </c>
      <c r="J139" s="38">
        <v>780.59999999999991</v>
      </c>
      <c r="K139" s="38">
        <v>783.89999999999986</v>
      </c>
      <c r="L139" s="38">
        <v>787.34999999999991</v>
      </c>
      <c r="M139" s="28">
        <v>780.45</v>
      </c>
      <c r="N139" s="28">
        <v>773.7</v>
      </c>
      <c r="O139" s="39">
        <v>12421250</v>
      </c>
      <c r="P139" s="40">
        <v>-6.5483629092726817E-3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45014</v>
      </c>
      <c r="E140" s="37">
        <v>1521.55</v>
      </c>
      <c r="F140" s="37">
        <v>1526.8666666666668</v>
      </c>
      <c r="G140" s="38">
        <v>1509.7333333333336</v>
      </c>
      <c r="H140" s="38">
        <v>1497.9166666666667</v>
      </c>
      <c r="I140" s="38">
        <v>1480.7833333333335</v>
      </c>
      <c r="J140" s="38">
        <v>1538.6833333333336</v>
      </c>
      <c r="K140" s="38">
        <v>1555.8166666666668</v>
      </c>
      <c r="L140" s="38">
        <v>1567.6333333333337</v>
      </c>
      <c r="M140" s="28">
        <v>1544</v>
      </c>
      <c r="N140" s="28">
        <v>1515.05</v>
      </c>
      <c r="O140" s="39">
        <v>940000</v>
      </c>
      <c r="P140" s="40">
        <v>6.8551842330762643E-3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1259</v>
      </c>
      <c r="F141" s="37">
        <v>1255.2833333333333</v>
      </c>
      <c r="G141" s="38">
        <v>1233.7166666666667</v>
      </c>
      <c r="H141" s="38">
        <v>1208.4333333333334</v>
      </c>
      <c r="I141" s="38">
        <v>1186.8666666666668</v>
      </c>
      <c r="J141" s="38">
        <v>1280.5666666666666</v>
      </c>
      <c r="K141" s="38">
        <v>1302.1333333333332</v>
      </c>
      <c r="L141" s="38">
        <v>1327.4166666666665</v>
      </c>
      <c r="M141" s="28">
        <v>1276.8499999999999</v>
      </c>
      <c r="N141" s="28">
        <v>1230</v>
      </c>
      <c r="O141" s="39">
        <v>933200</v>
      </c>
      <c r="P141" s="40">
        <v>9.6850023507287261E-2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647.04999999999995</v>
      </c>
      <c r="F142" s="37">
        <v>652.2833333333333</v>
      </c>
      <c r="G142" s="38">
        <v>630.31666666666661</v>
      </c>
      <c r="H142" s="38">
        <v>613.58333333333326</v>
      </c>
      <c r="I142" s="38">
        <v>591.61666666666656</v>
      </c>
      <c r="J142" s="38">
        <v>669.01666666666665</v>
      </c>
      <c r="K142" s="38">
        <v>690.98333333333335</v>
      </c>
      <c r="L142" s="38">
        <v>707.7166666666667</v>
      </c>
      <c r="M142" s="28">
        <v>674.25</v>
      </c>
      <c r="N142" s="28">
        <v>635.54999999999995</v>
      </c>
      <c r="O142" s="39">
        <v>4943250</v>
      </c>
      <c r="P142" s="40">
        <v>8.1330868761552683E-2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983.95</v>
      </c>
      <c r="F143" s="37">
        <v>986.61666666666667</v>
      </c>
      <c r="G143" s="38">
        <v>976.98333333333335</v>
      </c>
      <c r="H143" s="38">
        <v>970.01666666666665</v>
      </c>
      <c r="I143" s="38">
        <v>960.38333333333333</v>
      </c>
      <c r="J143" s="38">
        <v>993.58333333333337</v>
      </c>
      <c r="K143" s="38">
        <v>1003.2166666666668</v>
      </c>
      <c r="L143" s="38">
        <v>1010.1833333333334</v>
      </c>
      <c r="M143" s="28">
        <v>996.25</v>
      </c>
      <c r="N143" s="28">
        <v>979.65</v>
      </c>
      <c r="O143" s="39">
        <v>2634400</v>
      </c>
      <c r="P143" s="40">
        <v>-2.487414865265028E-2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45014</v>
      </c>
      <c r="E144" s="37">
        <v>65.5</v>
      </c>
      <c r="F144" s="37">
        <v>65.8</v>
      </c>
      <c r="G144" s="38">
        <v>64.899999999999991</v>
      </c>
      <c r="H144" s="38">
        <v>64.3</v>
      </c>
      <c r="I144" s="38">
        <v>63.399999999999991</v>
      </c>
      <c r="J144" s="38">
        <v>66.399999999999991</v>
      </c>
      <c r="K144" s="38">
        <v>67.3</v>
      </c>
      <c r="L144" s="38">
        <v>67.899999999999991</v>
      </c>
      <c r="M144" s="28">
        <v>66.7</v>
      </c>
      <c r="N144" s="28">
        <v>65.2</v>
      </c>
      <c r="O144" s="39">
        <v>76281750</v>
      </c>
      <c r="P144" s="40">
        <v>3.5933632780273166E-2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1807.95</v>
      </c>
      <c r="F145" s="37">
        <v>1818.25</v>
      </c>
      <c r="G145" s="38">
        <v>1791.55</v>
      </c>
      <c r="H145" s="38">
        <v>1775.1499999999999</v>
      </c>
      <c r="I145" s="38">
        <v>1748.4499999999998</v>
      </c>
      <c r="J145" s="38">
        <v>1834.65</v>
      </c>
      <c r="K145" s="38">
        <v>1861.35</v>
      </c>
      <c r="L145" s="38">
        <v>1877.7500000000002</v>
      </c>
      <c r="M145" s="28">
        <v>1844.95</v>
      </c>
      <c r="N145" s="28">
        <v>1801.85</v>
      </c>
      <c r="O145" s="39">
        <v>3120150</v>
      </c>
      <c r="P145" s="40">
        <v>1.2583668005354752E-2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84489.35</v>
      </c>
      <c r="F146" s="37">
        <v>84298.866666666683</v>
      </c>
      <c r="G146" s="38">
        <v>83960.183333333363</v>
      </c>
      <c r="H146" s="38">
        <v>83431.016666666677</v>
      </c>
      <c r="I146" s="38">
        <v>83092.333333333358</v>
      </c>
      <c r="J146" s="38">
        <v>84828.033333333369</v>
      </c>
      <c r="K146" s="38">
        <v>85166.716666666689</v>
      </c>
      <c r="L146" s="38">
        <v>85695.883333333375</v>
      </c>
      <c r="M146" s="28">
        <v>84637.55</v>
      </c>
      <c r="N146" s="28">
        <v>83769.7</v>
      </c>
      <c r="O146" s="39">
        <v>55840</v>
      </c>
      <c r="P146" s="40">
        <v>-1.6728297235428773E-2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965.8</v>
      </c>
      <c r="F147" s="37">
        <v>966.9</v>
      </c>
      <c r="G147" s="38">
        <v>959.4</v>
      </c>
      <c r="H147" s="38">
        <v>953</v>
      </c>
      <c r="I147" s="38">
        <v>945.5</v>
      </c>
      <c r="J147" s="38">
        <v>973.3</v>
      </c>
      <c r="K147" s="38">
        <v>980.8</v>
      </c>
      <c r="L147" s="38">
        <v>987.19999999999993</v>
      </c>
      <c r="M147" s="28">
        <v>974.4</v>
      </c>
      <c r="N147" s="28">
        <v>960.5</v>
      </c>
      <c r="O147" s="39">
        <v>9770200</v>
      </c>
      <c r="P147" s="40">
        <v>0.11807653575025176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78.05</v>
      </c>
      <c r="F148" s="37">
        <v>78.36666666666666</v>
      </c>
      <c r="G148" s="38">
        <v>77.433333333333323</v>
      </c>
      <c r="H148" s="38">
        <v>76.816666666666663</v>
      </c>
      <c r="I148" s="38">
        <v>75.883333333333326</v>
      </c>
      <c r="J148" s="38">
        <v>78.98333333333332</v>
      </c>
      <c r="K148" s="38">
        <v>79.916666666666657</v>
      </c>
      <c r="L148" s="38">
        <v>80.533333333333317</v>
      </c>
      <c r="M148" s="28">
        <v>79.3</v>
      </c>
      <c r="N148" s="28">
        <v>77.75</v>
      </c>
      <c r="O148" s="39">
        <v>54022500</v>
      </c>
      <c r="P148" s="40">
        <v>2.6946107784431138E-2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3516.15</v>
      </c>
      <c r="F149" s="37">
        <v>3523.25</v>
      </c>
      <c r="G149" s="38">
        <v>3492.5</v>
      </c>
      <c r="H149" s="38">
        <v>3468.85</v>
      </c>
      <c r="I149" s="38">
        <v>3438.1</v>
      </c>
      <c r="J149" s="38">
        <v>3546.9</v>
      </c>
      <c r="K149" s="38">
        <v>3577.65</v>
      </c>
      <c r="L149" s="38">
        <v>3601.3</v>
      </c>
      <c r="M149" s="28">
        <v>3554</v>
      </c>
      <c r="N149" s="28">
        <v>3499.6</v>
      </c>
      <c r="O149" s="39">
        <v>1620750</v>
      </c>
      <c r="P149" s="40">
        <v>-1.2565684258624629E-2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4224.1499999999996</v>
      </c>
      <c r="F150" s="37">
        <v>4220.0166666666664</v>
      </c>
      <c r="G150" s="38">
        <v>4201.083333333333</v>
      </c>
      <c r="H150" s="38">
        <v>4178.0166666666664</v>
      </c>
      <c r="I150" s="38">
        <v>4159.083333333333</v>
      </c>
      <c r="J150" s="38">
        <v>4243.083333333333</v>
      </c>
      <c r="K150" s="38">
        <v>4262.0166666666673</v>
      </c>
      <c r="L150" s="38">
        <v>4285.083333333333</v>
      </c>
      <c r="M150" s="28">
        <v>4238.95</v>
      </c>
      <c r="N150" s="28">
        <v>4196.95</v>
      </c>
      <c r="O150" s="39">
        <v>534600</v>
      </c>
      <c r="P150" s="40">
        <v>-1.4107883817427386E-2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18895.75</v>
      </c>
      <c r="F151" s="37">
        <v>18893.066666666666</v>
      </c>
      <c r="G151" s="38">
        <v>18807.133333333331</v>
      </c>
      <c r="H151" s="38">
        <v>18718.516666666666</v>
      </c>
      <c r="I151" s="38">
        <v>18632.583333333332</v>
      </c>
      <c r="J151" s="38">
        <v>18981.683333333331</v>
      </c>
      <c r="K151" s="38">
        <v>19067.616666666665</v>
      </c>
      <c r="L151" s="38">
        <v>19156.23333333333</v>
      </c>
      <c r="M151" s="28">
        <v>18979</v>
      </c>
      <c r="N151" s="28">
        <v>18804.45</v>
      </c>
      <c r="O151" s="39">
        <v>212320</v>
      </c>
      <c r="P151" s="40">
        <v>-1.7582824356838795E-2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111.95</v>
      </c>
      <c r="F152" s="37">
        <v>112.28333333333335</v>
      </c>
      <c r="G152" s="38">
        <v>111.26666666666669</v>
      </c>
      <c r="H152" s="38">
        <v>110.58333333333334</v>
      </c>
      <c r="I152" s="38">
        <v>109.56666666666669</v>
      </c>
      <c r="J152" s="38">
        <v>112.9666666666667</v>
      </c>
      <c r="K152" s="38">
        <v>113.98333333333335</v>
      </c>
      <c r="L152" s="38">
        <v>114.6666666666667</v>
      </c>
      <c r="M152" s="28">
        <v>113.3</v>
      </c>
      <c r="N152" s="28">
        <v>111.6</v>
      </c>
      <c r="O152" s="39">
        <v>56686500</v>
      </c>
      <c r="P152" s="40">
        <v>1.8350848827809216E-2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175.05</v>
      </c>
      <c r="F153" s="37">
        <v>175.83333333333334</v>
      </c>
      <c r="G153" s="38">
        <v>173.7166666666667</v>
      </c>
      <c r="H153" s="38">
        <v>172.38333333333335</v>
      </c>
      <c r="I153" s="38">
        <v>170.26666666666671</v>
      </c>
      <c r="J153" s="38">
        <v>177.16666666666669</v>
      </c>
      <c r="K153" s="38">
        <v>179.2833333333333</v>
      </c>
      <c r="L153" s="38">
        <v>180.61666666666667</v>
      </c>
      <c r="M153" s="28">
        <v>177.95</v>
      </c>
      <c r="N153" s="28">
        <v>174.5</v>
      </c>
      <c r="O153" s="39">
        <v>68548200</v>
      </c>
      <c r="P153" s="40">
        <v>-2.82020202020202E-2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866.05</v>
      </c>
      <c r="F154" s="37">
        <v>867.5333333333333</v>
      </c>
      <c r="G154" s="38">
        <v>860.11666666666656</v>
      </c>
      <c r="H154" s="38">
        <v>854.18333333333328</v>
      </c>
      <c r="I154" s="38">
        <v>846.76666666666654</v>
      </c>
      <c r="J154" s="38">
        <v>873.46666666666658</v>
      </c>
      <c r="K154" s="38">
        <v>880.88333333333333</v>
      </c>
      <c r="L154" s="38">
        <v>886.81666666666661</v>
      </c>
      <c r="M154" s="28">
        <v>874.95</v>
      </c>
      <c r="N154" s="28">
        <v>861.6</v>
      </c>
      <c r="O154" s="39">
        <v>6152300</v>
      </c>
      <c r="P154" s="40">
        <v>1.384242703887415E-2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45014</v>
      </c>
      <c r="E155" s="37">
        <v>3219.3</v>
      </c>
      <c r="F155" s="37">
        <v>3211.7999999999997</v>
      </c>
      <c r="G155" s="38">
        <v>3198.6499999999996</v>
      </c>
      <c r="H155" s="38">
        <v>3178</v>
      </c>
      <c r="I155" s="38">
        <v>3164.85</v>
      </c>
      <c r="J155" s="38">
        <v>3232.4499999999994</v>
      </c>
      <c r="K155" s="38">
        <v>3245.6</v>
      </c>
      <c r="L155" s="38">
        <v>3266.2499999999991</v>
      </c>
      <c r="M155" s="28">
        <v>3224.95</v>
      </c>
      <c r="N155" s="28">
        <v>3191.15</v>
      </c>
      <c r="O155" s="39">
        <v>291400</v>
      </c>
      <c r="P155" s="40">
        <v>-4.1011619958988381E-3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152.15</v>
      </c>
      <c r="F156" s="37">
        <v>152.15</v>
      </c>
      <c r="G156" s="38">
        <v>151.10000000000002</v>
      </c>
      <c r="H156" s="38">
        <v>150.05000000000001</v>
      </c>
      <c r="I156" s="38">
        <v>149.00000000000003</v>
      </c>
      <c r="J156" s="38">
        <v>153.20000000000002</v>
      </c>
      <c r="K156" s="38">
        <v>154.25000000000003</v>
      </c>
      <c r="L156" s="38">
        <v>155.30000000000001</v>
      </c>
      <c r="M156" s="28">
        <v>153.19999999999999</v>
      </c>
      <c r="N156" s="28">
        <v>151.1</v>
      </c>
      <c r="O156" s="39">
        <v>32078200</v>
      </c>
      <c r="P156" s="40">
        <v>-4.0640688501075786E-3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38632.949999999997</v>
      </c>
      <c r="F157" s="37">
        <v>38583.76666666667</v>
      </c>
      <c r="G157" s="38">
        <v>38374.133333333339</v>
      </c>
      <c r="H157" s="38">
        <v>38115.316666666666</v>
      </c>
      <c r="I157" s="38">
        <v>37905.683333333334</v>
      </c>
      <c r="J157" s="38">
        <v>38842.583333333343</v>
      </c>
      <c r="K157" s="38">
        <v>39052.216666666674</v>
      </c>
      <c r="L157" s="38">
        <v>39311.033333333347</v>
      </c>
      <c r="M157" s="28">
        <v>38793.4</v>
      </c>
      <c r="N157" s="28">
        <v>38324.949999999997</v>
      </c>
      <c r="O157" s="39">
        <v>132105</v>
      </c>
      <c r="P157" s="40">
        <v>-5.3083352157217078E-3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675.65</v>
      </c>
      <c r="F158" s="37">
        <v>679.56666666666661</v>
      </c>
      <c r="G158" s="38">
        <v>668.93333333333317</v>
      </c>
      <c r="H158" s="38">
        <v>662.21666666666658</v>
      </c>
      <c r="I158" s="38">
        <v>651.58333333333314</v>
      </c>
      <c r="J158" s="38">
        <v>686.28333333333319</v>
      </c>
      <c r="K158" s="38">
        <v>696.91666666666663</v>
      </c>
      <c r="L158" s="38">
        <v>703.63333333333321</v>
      </c>
      <c r="M158" s="28">
        <v>690.2</v>
      </c>
      <c r="N158" s="28">
        <v>672.85</v>
      </c>
      <c r="O158" s="39">
        <v>10024300</v>
      </c>
      <c r="P158" s="40">
        <v>5.0733428918054487E-3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45014</v>
      </c>
      <c r="E159" s="37">
        <v>4496.1499999999996</v>
      </c>
      <c r="F159" s="37">
        <v>4517.05</v>
      </c>
      <c r="G159" s="38">
        <v>4464.1000000000004</v>
      </c>
      <c r="H159" s="38">
        <v>4432.05</v>
      </c>
      <c r="I159" s="38">
        <v>4379.1000000000004</v>
      </c>
      <c r="J159" s="38">
        <v>4549.1000000000004</v>
      </c>
      <c r="K159" s="38">
        <v>4602.0499999999993</v>
      </c>
      <c r="L159" s="38">
        <v>4634.1000000000004</v>
      </c>
      <c r="M159" s="28">
        <v>4570</v>
      </c>
      <c r="N159" s="28">
        <v>4485</v>
      </c>
      <c r="O159" s="39">
        <v>1110025</v>
      </c>
      <c r="P159" s="40">
        <v>-1.7046335037966837E-2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233.2</v>
      </c>
      <c r="F160" s="37">
        <v>234.69999999999996</v>
      </c>
      <c r="G160" s="38">
        <v>230.79999999999993</v>
      </c>
      <c r="H160" s="38">
        <v>228.39999999999998</v>
      </c>
      <c r="I160" s="38">
        <v>224.49999999999994</v>
      </c>
      <c r="J160" s="38">
        <v>237.09999999999991</v>
      </c>
      <c r="K160" s="38">
        <v>240.99999999999994</v>
      </c>
      <c r="L160" s="38">
        <v>243.39999999999989</v>
      </c>
      <c r="M160" s="28">
        <v>238.6</v>
      </c>
      <c r="N160" s="28">
        <v>232.3</v>
      </c>
      <c r="O160" s="39">
        <v>13347000</v>
      </c>
      <c r="P160" s="40">
        <v>-2.9134917077543701E-3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154.6</v>
      </c>
      <c r="F161" s="37">
        <v>155.16666666666666</v>
      </c>
      <c r="G161" s="38">
        <v>153.43333333333331</v>
      </c>
      <c r="H161" s="38">
        <v>152.26666666666665</v>
      </c>
      <c r="I161" s="38">
        <v>150.5333333333333</v>
      </c>
      <c r="J161" s="38">
        <v>156.33333333333331</v>
      </c>
      <c r="K161" s="38">
        <v>158.06666666666666</v>
      </c>
      <c r="L161" s="38">
        <v>159.23333333333332</v>
      </c>
      <c r="M161" s="28">
        <v>156.9</v>
      </c>
      <c r="N161" s="28">
        <v>154</v>
      </c>
      <c r="O161" s="39">
        <v>66749200</v>
      </c>
      <c r="P161" s="40">
        <v>-1.545496113397348E-2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2383.5</v>
      </c>
      <c r="F162" s="37">
        <v>2385.7999999999997</v>
      </c>
      <c r="G162" s="38">
        <v>2367.6999999999994</v>
      </c>
      <c r="H162" s="38">
        <v>2351.8999999999996</v>
      </c>
      <c r="I162" s="38">
        <v>2333.7999999999993</v>
      </c>
      <c r="J162" s="38">
        <v>2401.5999999999995</v>
      </c>
      <c r="K162" s="38">
        <v>2419.6999999999998</v>
      </c>
      <c r="L162" s="38">
        <v>2435.4999999999995</v>
      </c>
      <c r="M162" s="28">
        <v>2403.9</v>
      </c>
      <c r="N162" s="28">
        <v>2370</v>
      </c>
      <c r="O162" s="39">
        <v>2814250</v>
      </c>
      <c r="P162" s="40">
        <v>1.1561721807186055E-3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2998.05</v>
      </c>
      <c r="F163" s="37">
        <v>3003.5499999999997</v>
      </c>
      <c r="G163" s="38">
        <v>2966.4999999999995</v>
      </c>
      <c r="H163" s="38">
        <v>2934.95</v>
      </c>
      <c r="I163" s="38">
        <v>2897.8999999999996</v>
      </c>
      <c r="J163" s="38">
        <v>3035.0999999999995</v>
      </c>
      <c r="K163" s="38">
        <v>3072.1499999999996</v>
      </c>
      <c r="L163" s="38">
        <v>3103.6999999999994</v>
      </c>
      <c r="M163" s="28">
        <v>3040.6</v>
      </c>
      <c r="N163" s="28">
        <v>2972</v>
      </c>
      <c r="O163" s="39">
        <v>2248750</v>
      </c>
      <c r="P163" s="40">
        <v>3.6409724622652379E-2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48</v>
      </c>
      <c r="F164" s="37">
        <v>48.133333333333333</v>
      </c>
      <c r="G164" s="38">
        <v>47.716666666666669</v>
      </c>
      <c r="H164" s="38">
        <v>47.433333333333337</v>
      </c>
      <c r="I164" s="38">
        <v>47.016666666666673</v>
      </c>
      <c r="J164" s="38">
        <v>48.416666666666664</v>
      </c>
      <c r="K164" s="38">
        <v>48.833333333333336</v>
      </c>
      <c r="L164" s="38">
        <v>49.11666666666666</v>
      </c>
      <c r="M164" s="28">
        <v>48.55</v>
      </c>
      <c r="N164" s="28">
        <v>47.85</v>
      </c>
      <c r="O164" s="39">
        <v>226096000</v>
      </c>
      <c r="P164" s="40">
        <v>7.0771408351026188E-5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2873.2</v>
      </c>
      <c r="F165" s="37">
        <v>2882.5833333333335</v>
      </c>
      <c r="G165" s="38">
        <v>2856.666666666667</v>
      </c>
      <c r="H165" s="38">
        <v>2840.1333333333337</v>
      </c>
      <c r="I165" s="38">
        <v>2814.2166666666672</v>
      </c>
      <c r="J165" s="38">
        <v>2899.1166666666668</v>
      </c>
      <c r="K165" s="38">
        <v>2925.0333333333338</v>
      </c>
      <c r="L165" s="38">
        <v>2941.5666666666666</v>
      </c>
      <c r="M165" s="28">
        <v>2908.5</v>
      </c>
      <c r="N165" s="28">
        <v>2866.05</v>
      </c>
      <c r="O165" s="39">
        <v>1326300</v>
      </c>
      <c r="P165" s="40">
        <v>2.2196531791907514E-2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224.75</v>
      </c>
      <c r="F166" s="37">
        <v>224</v>
      </c>
      <c r="G166" s="38">
        <v>222.45</v>
      </c>
      <c r="H166" s="38">
        <v>220.14999999999998</v>
      </c>
      <c r="I166" s="38">
        <v>218.59999999999997</v>
      </c>
      <c r="J166" s="38">
        <v>226.3</v>
      </c>
      <c r="K166" s="38">
        <v>227.85000000000002</v>
      </c>
      <c r="L166" s="38">
        <v>230.15000000000003</v>
      </c>
      <c r="M166" s="28">
        <v>225.55</v>
      </c>
      <c r="N166" s="28">
        <v>221.7</v>
      </c>
      <c r="O166" s="39">
        <v>30763800</v>
      </c>
      <c r="P166" s="40">
        <v>7.6943486335898119E-3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1551.95</v>
      </c>
      <c r="F167" s="37">
        <v>1558.9833333333333</v>
      </c>
      <c r="G167" s="38">
        <v>1535.4666666666667</v>
      </c>
      <c r="H167" s="38">
        <v>1518.9833333333333</v>
      </c>
      <c r="I167" s="38">
        <v>1495.4666666666667</v>
      </c>
      <c r="J167" s="38">
        <v>1575.4666666666667</v>
      </c>
      <c r="K167" s="38">
        <v>1598.9833333333336</v>
      </c>
      <c r="L167" s="38">
        <v>1615.4666666666667</v>
      </c>
      <c r="M167" s="28">
        <v>1582.5</v>
      </c>
      <c r="N167" s="28">
        <v>1542.5</v>
      </c>
      <c r="O167" s="39">
        <v>2646314</v>
      </c>
      <c r="P167" s="40">
        <v>9.8496367629667167E-2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45014</v>
      </c>
      <c r="E168" s="37">
        <v>155.6</v>
      </c>
      <c r="F168" s="37">
        <v>156.08333333333331</v>
      </c>
      <c r="G168" s="38">
        <v>154.71666666666664</v>
      </c>
      <c r="H168" s="38">
        <v>153.83333333333331</v>
      </c>
      <c r="I168" s="38">
        <v>152.46666666666664</v>
      </c>
      <c r="J168" s="38">
        <v>156.96666666666664</v>
      </c>
      <c r="K168" s="38">
        <v>158.33333333333331</v>
      </c>
      <c r="L168" s="38">
        <v>159.21666666666664</v>
      </c>
      <c r="M168" s="28">
        <v>157.44999999999999</v>
      </c>
      <c r="N168" s="28">
        <v>155.19999999999999</v>
      </c>
      <c r="O168" s="39">
        <v>12295500</v>
      </c>
      <c r="P168" s="40">
        <v>8.3237657864523532E-3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733.15</v>
      </c>
      <c r="F169" s="37">
        <v>731.63333333333321</v>
      </c>
      <c r="G169" s="38">
        <v>727.96666666666647</v>
      </c>
      <c r="H169" s="38">
        <v>722.7833333333333</v>
      </c>
      <c r="I169" s="38">
        <v>719.11666666666656</v>
      </c>
      <c r="J169" s="38">
        <v>736.81666666666638</v>
      </c>
      <c r="K169" s="38">
        <v>740.48333333333312</v>
      </c>
      <c r="L169" s="38">
        <v>745.66666666666629</v>
      </c>
      <c r="M169" s="28">
        <v>735.3</v>
      </c>
      <c r="N169" s="28">
        <v>726.45</v>
      </c>
      <c r="O169" s="39">
        <v>2731900</v>
      </c>
      <c r="P169" s="40">
        <v>-1.6824717038849801E-2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144.05000000000001</v>
      </c>
      <c r="F170" s="37">
        <v>143.96666666666667</v>
      </c>
      <c r="G170" s="38">
        <v>142.13333333333333</v>
      </c>
      <c r="H170" s="38">
        <v>140.21666666666667</v>
      </c>
      <c r="I170" s="38">
        <v>138.38333333333333</v>
      </c>
      <c r="J170" s="38">
        <v>145.88333333333333</v>
      </c>
      <c r="K170" s="38">
        <v>147.71666666666664</v>
      </c>
      <c r="L170" s="38">
        <v>149.63333333333333</v>
      </c>
      <c r="M170" s="28">
        <v>145.80000000000001</v>
      </c>
      <c r="N170" s="28">
        <v>142.05000000000001</v>
      </c>
      <c r="O170" s="39">
        <v>39305000</v>
      </c>
      <c r="P170" s="40">
        <v>3.318442884492661E-3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118.8</v>
      </c>
      <c r="F171" s="37">
        <v>119.21666666666665</v>
      </c>
      <c r="G171" s="38">
        <v>118.08333333333331</v>
      </c>
      <c r="H171" s="38">
        <v>117.36666666666666</v>
      </c>
      <c r="I171" s="38">
        <v>116.23333333333332</v>
      </c>
      <c r="J171" s="38">
        <v>119.93333333333331</v>
      </c>
      <c r="K171" s="38">
        <v>121.06666666666666</v>
      </c>
      <c r="L171" s="38">
        <v>121.7833333333333</v>
      </c>
      <c r="M171" s="28">
        <v>120.35</v>
      </c>
      <c r="N171" s="28">
        <v>118.5</v>
      </c>
      <c r="O171" s="39">
        <v>61008000</v>
      </c>
      <c r="P171" s="40">
        <v>6.8655928175336677E-3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2278.4</v>
      </c>
      <c r="F172" s="37">
        <v>2282.0166666666669</v>
      </c>
      <c r="G172" s="38">
        <v>2269.6333333333337</v>
      </c>
      <c r="H172" s="38">
        <v>2260.8666666666668</v>
      </c>
      <c r="I172" s="38">
        <v>2248.4833333333336</v>
      </c>
      <c r="J172" s="38">
        <v>2290.7833333333338</v>
      </c>
      <c r="K172" s="38">
        <v>2303.166666666667</v>
      </c>
      <c r="L172" s="38">
        <v>2311.9333333333338</v>
      </c>
      <c r="M172" s="28">
        <v>2294.4</v>
      </c>
      <c r="N172" s="28">
        <v>2273.25</v>
      </c>
      <c r="O172" s="39">
        <v>44616250</v>
      </c>
      <c r="P172" s="40">
        <v>-3.2342894323049397E-2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84.45</v>
      </c>
      <c r="F173" s="37">
        <v>84.95</v>
      </c>
      <c r="G173" s="38">
        <v>83.300000000000011</v>
      </c>
      <c r="H173" s="38">
        <v>82.15</v>
      </c>
      <c r="I173" s="38">
        <v>80.500000000000014</v>
      </c>
      <c r="J173" s="38">
        <v>86.100000000000009</v>
      </c>
      <c r="K173" s="38">
        <v>87.750000000000014</v>
      </c>
      <c r="L173" s="38">
        <v>88.9</v>
      </c>
      <c r="M173" s="28">
        <v>86.6</v>
      </c>
      <c r="N173" s="28">
        <v>83.8</v>
      </c>
      <c r="O173" s="39">
        <v>111096000</v>
      </c>
      <c r="P173" s="40">
        <v>3.0881152104520821E-2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725.6</v>
      </c>
      <c r="F174" s="37">
        <v>723.08333333333337</v>
      </c>
      <c r="G174" s="38">
        <v>718.06666666666672</v>
      </c>
      <c r="H174" s="38">
        <v>710.5333333333333</v>
      </c>
      <c r="I174" s="38">
        <v>705.51666666666665</v>
      </c>
      <c r="J174" s="38">
        <v>730.61666666666679</v>
      </c>
      <c r="K174" s="38">
        <v>735.63333333333344</v>
      </c>
      <c r="L174" s="38">
        <v>743.16666666666686</v>
      </c>
      <c r="M174" s="28">
        <v>728.1</v>
      </c>
      <c r="N174" s="28">
        <v>715.55</v>
      </c>
      <c r="O174" s="39">
        <v>10068000</v>
      </c>
      <c r="P174" s="40">
        <v>2.0846852693056458E-2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1113.8</v>
      </c>
      <c r="F175" s="37">
        <v>1115.8333333333333</v>
      </c>
      <c r="G175" s="38">
        <v>1102.7666666666664</v>
      </c>
      <c r="H175" s="38">
        <v>1091.7333333333331</v>
      </c>
      <c r="I175" s="38">
        <v>1078.6666666666663</v>
      </c>
      <c r="J175" s="38">
        <v>1126.8666666666666</v>
      </c>
      <c r="K175" s="38">
        <v>1139.9333333333336</v>
      </c>
      <c r="L175" s="38">
        <v>1150.9666666666667</v>
      </c>
      <c r="M175" s="28">
        <v>1128.9000000000001</v>
      </c>
      <c r="N175" s="28">
        <v>1104.8</v>
      </c>
      <c r="O175" s="39">
        <v>6378750</v>
      </c>
      <c r="P175" s="40">
        <v>-5.2578812520886711E-2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523.9</v>
      </c>
      <c r="F176" s="37">
        <v>525.1</v>
      </c>
      <c r="G176" s="38">
        <v>521.30000000000007</v>
      </c>
      <c r="H176" s="38">
        <v>518.70000000000005</v>
      </c>
      <c r="I176" s="38">
        <v>514.90000000000009</v>
      </c>
      <c r="J176" s="38">
        <v>527.70000000000005</v>
      </c>
      <c r="K176" s="38">
        <v>531.5</v>
      </c>
      <c r="L176" s="38">
        <v>534.1</v>
      </c>
      <c r="M176" s="28">
        <v>528.9</v>
      </c>
      <c r="N176" s="28">
        <v>522.5</v>
      </c>
      <c r="O176" s="39">
        <v>85954500</v>
      </c>
      <c r="P176" s="40">
        <v>-3.9284534756383735E-3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25493.9</v>
      </c>
      <c r="F177" s="37">
        <v>25412.516666666666</v>
      </c>
      <c r="G177" s="38">
        <v>25117.033333333333</v>
      </c>
      <c r="H177" s="38">
        <v>24740.166666666668</v>
      </c>
      <c r="I177" s="38">
        <v>24444.683333333334</v>
      </c>
      <c r="J177" s="38">
        <v>25789.383333333331</v>
      </c>
      <c r="K177" s="38">
        <v>26084.866666666661</v>
      </c>
      <c r="L177" s="38">
        <v>26461.73333333333</v>
      </c>
      <c r="M177" s="28">
        <v>25708</v>
      </c>
      <c r="N177" s="28">
        <v>25035.65</v>
      </c>
      <c r="O177" s="39">
        <v>359875</v>
      </c>
      <c r="P177" s="40">
        <v>-2.0948105828742434E-2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3309.75</v>
      </c>
      <c r="F178" s="37">
        <v>3315.1833333333329</v>
      </c>
      <c r="G178" s="38">
        <v>3278.5666666666657</v>
      </c>
      <c r="H178" s="38">
        <v>3247.3833333333328</v>
      </c>
      <c r="I178" s="38">
        <v>3210.7666666666655</v>
      </c>
      <c r="J178" s="38">
        <v>3346.3666666666659</v>
      </c>
      <c r="K178" s="38">
        <v>3382.9833333333336</v>
      </c>
      <c r="L178" s="38">
        <v>3414.1666666666661</v>
      </c>
      <c r="M178" s="28">
        <v>3351.8</v>
      </c>
      <c r="N178" s="28">
        <v>3284</v>
      </c>
      <c r="O178" s="39">
        <v>1785025</v>
      </c>
      <c r="P178" s="40">
        <v>-4.4316843345111899E-2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2384.4499999999998</v>
      </c>
      <c r="F179" s="37">
        <v>2374.0333333333333</v>
      </c>
      <c r="G179" s="38">
        <v>2359.0666666666666</v>
      </c>
      <c r="H179" s="38">
        <v>2333.6833333333334</v>
      </c>
      <c r="I179" s="38">
        <v>2318.7166666666667</v>
      </c>
      <c r="J179" s="38">
        <v>2399.4166666666665</v>
      </c>
      <c r="K179" s="38">
        <v>2414.3833333333328</v>
      </c>
      <c r="L179" s="38">
        <v>2439.7666666666664</v>
      </c>
      <c r="M179" s="28">
        <v>2389</v>
      </c>
      <c r="N179" s="28">
        <v>2348.65</v>
      </c>
      <c r="O179" s="39">
        <v>3530625</v>
      </c>
      <c r="P179" s="40">
        <v>-2.9651593773165306E-3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45014</v>
      </c>
      <c r="E180" s="37">
        <v>1250.3499999999999</v>
      </c>
      <c r="F180" s="37">
        <v>1254.6666666666667</v>
      </c>
      <c r="G180" s="38">
        <v>1241.8333333333335</v>
      </c>
      <c r="H180" s="38">
        <v>1233.3166666666668</v>
      </c>
      <c r="I180" s="38">
        <v>1220.4833333333336</v>
      </c>
      <c r="J180" s="38">
        <v>1263.1833333333334</v>
      </c>
      <c r="K180" s="38">
        <v>1276.0166666666669</v>
      </c>
      <c r="L180" s="38">
        <v>1284.5333333333333</v>
      </c>
      <c r="M180" s="28">
        <v>1267.5</v>
      </c>
      <c r="N180" s="28">
        <v>1246.1500000000001</v>
      </c>
      <c r="O180" s="39">
        <v>3905400</v>
      </c>
      <c r="P180" s="40">
        <v>1.7349171616130039E-2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973.35</v>
      </c>
      <c r="F181" s="37">
        <v>969.41666666666663</v>
      </c>
      <c r="G181" s="38">
        <v>963.33333333333326</v>
      </c>
      <c r="H181" s="38">
        <v>953.31666666666661</v>
      </c>
      <c r="I181" s="38">
        <v>947.23333333333323</v>
      </c>
      <c r="J181" s="38">
        <v>979.43333333333328</v>
      </c>
      <c r="K181" s="38">
        <v>985.51666666666654</v>
      </c>
      <c r="L181" s="38">
        <v>995.5333333333333</v>
      </c>
      <c r="M181" s="28">
        <v>975.5</v>
      </c>
      <c r="N181" s="28">
        <v>959.4</v>
      </c>
      <c r="O181" s="39">
        <v>18928000</v>
      </c>
      <c r="P181" s="40">
        <v>6.8138660312022934E-3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433.15</v>
      </c>
      <c r="F182" s="37">
        <v>434.41666666666669</v>
      </c>
      <c r="G182" s="38">
        <v>429.03333333333336</v>
      </c>
      <c r="H182" s="38">
        <v>424.91666666666669</v>
      </c>
      <c r="I182" s="38">
        <v>419.53333333333336</v>
      </c>
      <c r="J182" s="38">
        <v>438.53333333333336</v>
      </c>
      <c r="K182" s="38">
        <v>443.91666666666669</v>
      </c>
      <c r="L182" s="38">
        <v>448.03333333333336</v>
      </c>
      <c r="M182" s="28">
        <v>439.8</v>
      </c>
      <c r="N182" s="28">
        <v>430.3</v>
      </c>
      <c r="O182" s="39">
        <v>9079500</v>
      </c>
      <c r="P182" s="40">
        <v>6.9871901513891199E-3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578.95000000000005</v>
      </c>
      <c r="F183" s="37">
        <v>580.25</v>
      </c>
      <c r="G183" s="38">
        <v>575.6</v>
      </c>
      <c r="H183" s="38">
        <v>572.25</v>
      </c>
      <c r="I183" s="38">
        <v>567.6</v>
      </c>
      <c r="J183" s="38">
        <v>583.6</v>
      </c>
      <c r="K183" s="38">
        <v>588.25000000000011</v>
      </c>
      <c r="L183" s="38">
        <v>591.6</v>
      </c>
      <c r="M183" s="28">
        <v>584.9</v>
      </c>
      <c r="N183" s="28">
        <v>576.9</v>
      </c>
      <c r="O183" s="39">
        <v>2182000</v>
      </c>
      <c r="P183" s="40">
        <v>3.6798528058877645E-3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962.75</v>
      </c>
      <c r="F184" s="37">
        <v>962.23333333333323</v>
      </c>
      <c r="G184" s="38">
        <v>955.46666666666647</v>
      </c>
      <c r="H184" s="38">
        <v>948.18333333333328</v>
      </c>
      <c r="I184" s="38">
        <v>941.41666666666652</v>
      </c>
      <c r="J184" s="38">
        <v>969.51666666666642</v>
      </c>
      <c r="K184" s="38">
        <v>976.28333333333308</v>
      </c>
      <c r="L184" s="38">
        <v>983.56666666666638</v>
      </c>
      <c r="M184" s="28">
        <v>969</v>
      </c>
      <c r="N184" s="28">
        <v>954.95</v>
      </c>
      <c r="O184" s="39">
        <v>5691000</v>
      </c>
      <c r="P184" s="40">
        <v>-1.7568517217146873E-4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45014</v>
      </c>
      <c r="E185" s="37">
        <v>1206.75</v>
      </c>
      <c r="F185" s="37">
        <v>1210.9666666666667</v>
      </c>
      <c r="G185" s="38">
        <v>1200.1333333333334</v>
      </c>
      <c r="H185" s="38">
        <v>1193.5166666666667</v>
      </c>
      <c r="I185" s="38">
        <v>1182.6833333333334</v>
      </c>
      <c r="J185" s="38">
        <v>1217.5833333333335</v>
      </c>
      <c r="K185" s="38">
        <v>1228.4166666666665</v>
      </c>
      <c r="L185" s="38">
        <v>1235.0333333333335</v>
      </c>
      <c r="M185" s="28">
        <v>1221.8</v>
      </c>
      <c r="N185" s="28">
        <v>1204.3499999999999</v>
      </c>
      <c r="O185" s="39">
        <v>2154500</v>
      </c>
      <c r="P185" s="40">
        <v>3.2596041909196739E-3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711.8</v>
      </c>
      <c r="F186" s="37">
        <v>711.73333333333323</v>
      </c>
      <c r="G186" s="38">
        <v>704.16666666666652</v>
      </c>
      <c r="H186" s="38">
        <v>696.5333333333333</v>
      </c>
      <c r="I186" s="38">
        <v>688.96666666666658</v>
      </c>
      <c r="J186" s="38">
        <v>719.36666666666645</v>
      </c>
      <c r="K186" s="38">
        <v>726.93333333333328</v>
      </c>
      <c r="L186" s="38">
        <v>734.56666666666638</v>
      </c>
      <c r="M186" s="28">
        <v>719.3</v>
      </c>
      <c r="N186" s="28">
        <v>704.1</v>
      </c>
      <c r="O186" s="39">
        <v>10913400</v>
      </c>
      <c r="P186" s="40">
        <v>2.0792996043438001E-2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417.3</v>
      </c>
      <c r="F187" s="37">
        <v>417.3</v>
      </c>
      <c r="G187" s="38">
        <v>415.15000000000003</v>
      </c>
      <c r="H187" s="38">
        <v>413</v>
      </c>
      <c r="I187" s="38">
        <v>410.85</v>
      </c>
      <c r="J187" s="38">
        <v>419.45000000000005</v>
      </c>
      <c r="K187" s="38">
        <v>421.6</v>
      </c>
      <c r="L187" s="38">
        <v>423.75000000000006</v>
      </c>
      <c r="M187" s="28">
        <v>419.45</v>
      </c>
      <c r="N187" s="28">
        <v>415.15</v>
      </c>
      <c r="O187" s="39">
        <v>59308500</v>
      </c>
      <c r="P187" s="40">
        <v>6.9726623548363833E-4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201.7</v>
      </c>
      <c r="F188" s="37">
        <v>202.29999999999998</v>
      </c>
      <c r="G188" s="38">
        <v>200.59999999999997</v>
      </c>
      <c r="H188" s="38">
        <v>199.49999999999997</v>
      </c>
      <c r="I188" s="38">
        <v>197.79999999999995</v>
      </c>
      <c r="J188" s="38">
        <v>203.39999999999998</v>
      </c>
      <c r="K188" s="38">
        <v>205.09999999999997</v>
      </c>
      <c r="L188" s="38">
        <v>206.2</v>
      </c>
      <c r="M188" s="28">
        <v>204</v>
      </c>
      <c r="N188" s="28">
        <v>201.2</v>
      </c>
      <c r="O188" s="39">
        <v>99322875</v>
      </c>
      <c r="P188" s="40">
        <v>4.250947607070743E-2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105.05</v>
      </c>
      <c r="F189" s="37">
        <v>105.26666666666667</v>
      </c>
      <c r="G189" s="38">
        <v>104.28333333333333</v>
      </c>
      <c r="H189" s="38">
        <v>103.51666666666667</v>
      </c>
      <c r="I189" s="38">
        <v>102.53333333333333</v>
      </c>
      <c r="J189" s="38">
        <v>106.03333333333333</v>
      </c>
      <c r="K189" s="38">
        <v>107.01666666666665</v>
      </c>
      <c r="L189" s="38">
        <v>107.78333333333333</v>
      </c>
      <c r="M189" s="28">
        <v>106.25</v>
      </c>
      <c r="N189" s="28">
        <v>104.5</v>
      </c>
      <c r="O189" s="39">
        <v>210941500</v>
      </c>
      <c r="P189" s="40">
        <v>-6.5791177765690163E-3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3136.75</v>
      </c>
      <c r="F190" s="37">
        <v>3133.2833333333333</v>
      </c>
      <c r="G190" s="38">
        <v>3117.4666666666667</v>
      </c>
      <c r="H190" s="38">
        <v>3098.1833333333334</v>
      </c>
      <c r="I190" s="38">
        <v>3082.3666666666668</v>
      </c>
      <c r="J190" s="38">
        <v>3152.5666666666666</v>
      </c>
      <c r="K190" s="38">
        <v>3168.3833333333332</v>
      </c>
      <c r="L190" s="38">
        <v>3187.6666666666665</v>
      </c>
      <c r="M190" s="28">
        <v>3149.1</v>
      </c>
      <c r="N190" s="28">
        <v>3114</v>
      </c>
      <c r="O190" s="39">
        <v>12259975</v>
      </c>
      <c r="P190" s="40">
        <v>-8.7863267211862241E-3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1103.8</v>
      </c>
      <c r="F191" s="37">
        <v>1103.9166666666667</v>
      </c>
      <c r="G191" s="38">
        <v>1097.0333333333335</v>
      </c>
      <c r="H191" s="38">
        <v>1090.2666666666669</v>
      </c>
      <c r="I191" s="38">
        <v>1083.3833333333337</v>
      </c>
      <c r="J191" s="38">
        <v>1110.6833333333334</v>
      </c>
      <c r="K191" s="38">
        <v>1117.5666666666666</v>
      </c>
      <c r="L191" s="38">
        <v>1124.3333333333333</v>
      </c>
      <c r="M191" s="28">
        <v>1110.8</v>
      </c>
      <c r="N191" s="28">
        <v>1097.1500000000001</v>
      </c>
      <c r="O191" s="39">
        <v>11414400</v>
      </c>
      <c r="P191" s="40">
        <v>-1.888772298006296E-3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2510.9</v>
      </c>
      <c r="F192" s="37">
        <v>2512.85</v>
      </c>
      <c r="G192" s="38">
        <v>2498.1</v>
      </c>
      <c r="H192" s="38">
        <v>2485.3000000000002</v>
      </c>
      <c r="I192" s="38">
        <v>2470.5500000000002</v>
      </c>
      <c r="J192" s="38">
        <v>2525.6499999999996</v>
      </c>
      <c r="K192" s="38">
        <v>2540.3999999999996</v>
      </c>
      <c r="L192" s="38">
        <v>2553.1999999999994</v>
      </c>
      <c r="M192" s="28">
        <v>2527.6</v>
      </c>
      <c r="N192" s="28">
        <v>2500.0500000000002</v>
      </c>
      <c r="O192" s="39">
        <v>6138750</v>
      </c>
      <c r="P192" s="40">
        <v>-2.2102747909199524E-2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1525.35</v>
      </c>
      <c r="F193" s="37">
        <v>1521.1833333333332</v>
      </c>
      <c r="G193" s="38">
        <v>1513.5666666666664</v>
      </c>
      <c r="H193" s="38">
        <v>1501.7833333333333</v>
      </c>
      <c r="I193" s="38">
        <v>1494.1666666666665</v>
      </c>
      <c r="J193" s="38">
        <v>1532.9666666666662</v>
      </c>
      <c r="K193" s="38">
        <v>1540.583333333333</v>
      </c>
      <c r="L193" s="38">
        <v>1552.3666666666661</v>
      </c>
      <c r="M193" s="28">
        <v>1528.8</v>
      </c>
      <c r="N193" s="28">
        <v>1509.4</v>
      </c>
      <c r="O193" s="39">
        <v>1742500</v>
      </c>
      <c r="P193" s="40">
        <v>7.2254335260115606E-3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519.29999999999995</v>
      </c>
      <c r="F194" s="37">
        <v>519.4</v>
      </c>
      <c r="G194" s="38">
        <v>515.9</v>
      </c>
      <c r="H194" s="38">
        <v>512.5</v>
      </c>
      <c r="I194" s="38">
        <v>509</v>
      </c>
      <c r="J194" s="38">
        <v>522.79999999999995</v>
      </c>
      <c r="K194" s="38">
        <v>526.29999999999995</v>
      </c>
      <c r="L194" s="38">
        <v>529.69999999999993</v>
      </c>
      <c r="M194" s="28">
        <v>522.9</v>
      </c>
      <c r="N194" s="28">
        <v>516</v>
      </c>
      <c r="O194" s="39">
        <v>2970000</v>
      </c>
      <c r="P194" s="40">
        <v>-7.0210631895687063E-3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1335.05</v>
      </c>
      <c r="F195" s="37">
        <v>1340.0666666666666</v>
      </c>
      <c r="G195" s="38">
        <v>1324.5333333333333</v>
      </c>
      <c r="H195" s="38">
        <v>1314.0166666666667</v>
      </c>
      <c r="I195" s="38">
        <v>1298.4833333333333</v>
      </c>
      <c r="J195" s="38">
        <v>1350.5833333333333</v>
      </c>
      <c r="K195" s="38">
        <v>1366.1166666666666</v>
      </c>
      <c r="L195" s="38">
        <v>1376.6333333333332</v>
      </c>
      <c r="M195" s="28">
        <v>1355.6</v>
      </c>
      <c r="N195" s="28">
        <v>1329.55</v>
      </c>
      <c r="O195" s="39">
        <v>3383600</v>
      </c>
      <c r="P195" s="40">
        <v>9.0659668376476196E-3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1055.3</v>
      </c>
      <c r="F196" s="37">
        <v>1062.2666666666667</v>
      </c>
      <c r="G196" s="38">
        <v>1046.7333333333333</v>
      </c>
      <c r="H196" s="38">
        <v>1038.1666666666667</v>
      </c>
      <c r="I196" s="38">
        <v>1022.6333333333334</v>
      </c>
      <c r="J196" s="38">
        <v>1070.8333333333333</v>
      </c>
      <c r="K196" s="38">
        <v>1086.3666666666666</v>
      </c>
      <c r="L196" s="38">
        <v>1094.9333333333332</v>
      </c>
      <c r="M196" s="28">
        <v>1077.8</v>
      </c>
      <c r="N196" s="28">
        <v>1053.7</v>
      </c>
      <c r="O196" s="39">
        <v>6176100</v>
      </c>
      <c r="P196" s="40">
        <v>1.472110408280621E-2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1445.55</v>
      </c>
      <c r="F197" s="37">
        <v>1445.4333333333332</v>
      </c>
      <c r="G197" s="38">
        <v>1436.2666666666664</v>
      </c>
      <c r="H197" s="38">
        <v>1426.9833333333333</v>
      </c>
      <c r="I197" s="38">
        <v>1417.8166666666666</v>
      </c>
      <c r="J197" s="38">
        <v>1454.7166666666662</v>
      </c>
      <c r="K197" s="38">
        <v>1463.8833333333328</v>
      </c>
      <c r="L197" s="38">
        <v>1473.1666666666661</v>
      </c>
      <c r="M197" s="28">
        <v>1454.6</v>
      </c>
      <c r="N197" s="28">
        <v>1436.15</v>
      </c>
      <c r="O197" s="39">
        <v>1189600</v>
      </c>
      <c r="P197" s="40">
        <v>-1.0316139767054908E-2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7405.5</v>
      </c>
      <c r="F198" s="37">
        <v>7411.0666666666666</v>
      </c>
      <c r="G198" s="38">
        <v>7362.4833333333336</v>
      </c>
      <c r="H198" s="38">
        <v>7319.4666666666672</v>
      </c>
      <c r="I198" s="38">
        <v>7270.8833333333341</v>
      </c>
      <c r="J198" s="38">
        <v>7454.083333333333</v>
      </c>
      <c r="K198" s="38">
        <v>7502.666666666667</v>
      </c>
      <c r="L198" s="38">
        <v>7545.6833333333325</v>
      </c>
      <c r="M198" s="28">
        <v>7459.65</v>
      </c>
      <c r="N198" s="28">
        <v>7368.05</v>
      </c>
      <c r="O198" s="39">
        <v>1829600</v>
      </c>
      <c r="P198" s="40">
        <v>-1.0920099470212996E-2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716.45</v>
      </c>
      <c r="F199" s="37">
        <v>715.75</v>
      </c>
      <c r="G199" s="38">
        <v>713.55</v>
      </c>
      <c r="H199" s="38">
        <v>710.65</v>
      </c>
      <c r="I199" s="38">
        <v>708.44999999999993</v>
      </c>
      <c r="J199" s="38">
        <v>718.65</v>
      </c>
      <c r="K199" s="38">
        <v>720.85</v>
      </c>
      <c r="L199" s="38">
        <v>723.75</v>
      </c>
      <c r="M199" s="28">
        <v>717.95</v>
      </c>
      <c r="N199" s="28">
        <v>712.85</v>
      </c>
      <c r="O199" s="39">
        <v>16057600</v>
      </c>
      <c r="P199" s="40">
        <v>-5.2347587984215189E-3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285.5</v>
      </c>
      <c r="F200" s="37">
        <v>284.66666666666669</v>
      </c>
      <c r="G200" s="38">
        <v>281.18333333333339</v>
      </c>
      <c r="H200" s="38">
        <v>276.86666666666673</v>
      </c>
      <c r="I200" s="38">
        <v>273.38333333333344</v>
      </c>
      <c r="J200" s="38">
        <v>288.98333333333335</v>
      </c>
      <c r="K200" s="38">
        <v>292.46666666666658</v>
      </c>
      <c r="L200" s="38">
        <v>296.7833333333333</v>
      </c>
      <c r="M200" s="28">
        <v>288.14999999999998</v>
      </c>
      <c r="N200" s="28">
        <v>280.35000000000002</v>
      </c>
      <c r="O200" s="39">
        <v>40098000</v>
      </c>
      <c r="P200" s="40">
        <v>-1.6772105340591436E-2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848.45</v>
      </c>
      <c r="F201" s="37">
        <v>845.58333333333337</v>
      </c>
      <c r="G201" s="38">
        <v>839.41666666666674</v>
      </c>
      <c r="H201" s="38">
        <v>830.38333333333333</v>
      </c>
      <c r="I201" s="38">
        <v>824.2166666666667</v>
      </c>
      <c r="J201" s="38">
        <v>854.61666666666679</v>
      </c>
      <c r="K201" s="38">
        <v>860.78333333333353</v>
      </c>
      <c r="L201" s="38">
        <v>869.81666666666683</v>
      </c>
      <c r="M201" s="28">
        <v>851.75</v>
      </c>
      <c r="N201" s="28">
        <v>836.55</v>
      </c>
      <c r="O201" s="39">
        <v>5716200</v>
      </c>
      <c r="P201" s="40">
        <v>-5.1190120505925703E-2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1352.3</v>
      </c>
      <c r="F202" s="37">
        <v>1349.1000000000001</v>
      </c>
      <c r="G202" s="38">
        <v>1343.2500000000002</v>
      </c>
      <c r="H202" s="38">
        <v>1334.2</v>
      </c>
      <c r="I202" s="38">
        <v>1328.3500000000001</v>
      </c>
      <c r="J202" s="38">
        <v>1358.1500000000003</v>
      </c>
      <c r="K202" s="38">
        <v>1364.0000000000002</v>
      </c>
      <c r="L202" s="38">
        <v>1373.0500000000004</v>
      </c>
      <c r="M202" s="28">
        <v>1354.95</v>
      </c>
      <c r="N202" s="28">
        <v>1340.05</v>
      </c>
      <c r="O202" s="39">
        <v>1035650</v>
      </c>
      <c r="P202" s="40">
        <v>6.2477558348294437E-2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367.65</v>
      </c>
      <c r="F203" s="37">
        <v>368.40000000000003</v>
      </c>
      <c r="G203" s="38">
        <v>366.00000000000006</v>
      </c>
      <c r="H203" s="38">
        <v>364.35</v>
      </c>
      <c r="I203" s="38">
        <v>361.95000000000005</v>
      </c>
      <c r="J203" s="38">
        <v>370.05000000000007</v>
      </c>
      <c r="K203" s="38">
        <v>372.45000000000005</v>
      </c>
      <c r="L203" s="38">
        <v>374.10000000000008</v>
      </c>
      <c r="M203" s="28">
        <v>370.8</v>
      </c>
      <c r="N203" s="28">
        <v>366.75</v>
      </c>
      <c r="O203" s="39">
        <v>39597000</v>
      </c>
      <c r="P203" s="40">
        <v>1.2465002109461895E-2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215</v>
      </c>
      <c r="F204" s="37">
        <v>214.96666666666667</v>
      </c>
      <c r="G204" s="38">
        <v>211.93333333333334</v>
      </c>
      <c r="H204" s="38">
        <v>208.86666666666667</v>
      </c>
      <c r="I204" s="38">
        <v>205.83333333333334</v>
      </c>
      <c r="J204" s="38">
        <v>218.03333333333333</v>
      </c>
      <c r="K204" s="38">
        <v>221.06666666666669</v>
      </c>
      <c r="L204" s="38">
        <v>224.13333333333333</v>
      </c>
      <c r="M204" s="28">
        <v>218</v>
      </c>
      <c r="N204" s="28">
        <v>211.9</v>
      </c>
      <c r="O204" s="39">
        <v>76170000</v>
      </c>
      <c r="P204" s="40">
        <v>-5.1330277026762272E-3</v>
      </c>
    </row>
    <row r="205" spans="1:16" ht="12.75" customHeight="1">
      <c r="A205" s="28">
        <v>195</v>
      </c>
      <c r="B205" s="29" t="s">
        <v>47</v>
      </c>
      <c r="C205" s="30" t="s">
        <v>797</v>
      </c>
      <c r="D205" s="31">
        <v>45014</v>
      </c>
      <c r="E205" s="37">
        <v>480.7</v>
      </c>
      <c r="F205" s="37">
        <v>479.7</v>
      </c>
      <c r="G205" s="38">
        <v>475.84999999999997</v>
      </c>
      <c r="H205" s="38">
        <v>471</v>
      </c>
      <c r="I205" s="38">
        <v>467.15</v>
      </c>
      <c r="J205" s="38">
        <v>484.54999999999995</v>
      </c>
      <c r="K205" s="38">
        <v>488.4</v>
      </c>
      <c r="L205" s="38">
        <v>493.24999999999994</v>
      </c>
      <c r="M205" s="28">
        <v>483.55</v>
      </c>
      <c r="N205" s="28">
        <v>474.85</v>
      </c>
      <c r="O205" s="39">
        <v>6814800</v>
      </c>
      <c r="P205" s="40">
        <v>1.1488111140796153E-2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17" sqref="H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3" t="s">
        <v>16</v>
      </c>
      <c r="B8" s="365"/>
      <c r="C8" s="369" t="s">
        <v>20</v>
      </c>
      <c r="D8" s="369" t="s">
        <v>21</v>
      </c>
      <c r="E8" s="360" t="s">
        <v>22</v>
      </c>
      <c r="F8" s="361"/>
      <c r="G8" s="362"/>
      <c r="H8" s="360" t="s">
        <v>23</v>
      </c>
      <c r="I8" s="361"/>
      <c r="J8" s="362"/>
      <c r="K8" s="23"/>
      <c r="L8" s="50"/>
      <c r="M8" s="50"/>
      <c r="N8" s="1"/>
      <c r="O8" s="1"/>
    </row>
    <row r="9" spans="1:15" ht="36" customHeight="1">
      <c r="A9" s="367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17151.900000000001</v>
      </c>
      <c r="D10" s="259">
        <v>17155.666666666668</v>
      </c>
      <c r="E10" s="259">
        <v>17104.083333333336</v>
      </c>
      <c r="F10" s="259">
        <v>17056.266666666666</v>
      </c>
      <c r="G10" s="259">
        <v>17004.683333333334</v>
      </c>
      <c r="H10" s="259">
        <v>17203.483333333337</v>
      </c>
      <c r="I10" s="259">
        <v>17255.066666666673</v>
      </c>
      <c r="J10" s="259">
        <v>17302.883333333339</v>
      </c>
      <c r="K10" s="259">
        <v>17207.25</v>
      </c>
      <c r="L10" s="259">
        <v>17107.849999999999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39999.050000000003</v>
      </c>
      <c r="D11" s="259">
        <v>39974.15</v>
      </c>
      <c r="E11" s="259">
        <v>39862.700000000004</v>
      </c>
      <c r="F11" s="259">
        <v>39726.350000000006</v>
      </c>
      <c r="G11" s="259">
        <v>39614.900000000009</v>
      </c>
      <c r="H11" s="259">
        <v>40110.5</v>
      </c>
      <c r="I11" s="259">
        <v>40221.949999999997</v>
      </c>
      <c r="J11" s="259">
        <v>40358.299999999996</v>
      </c>
      <c r="K11" s="259">
        <v>40085.599999999999</v>
      </c>
      <c r="L11" s="259">
        <v>39837.800000000003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2890.95</v>
      </c>
      <c r="D12" s="232">
        <v>2896.0333333333333</v>
      </c>
      <c r="E12" s="232">
        <v>2878.9166666666665</v>
      </c>
      <c r="F12" s="232">
        <v>2866.8833333333332</v>
      </c>
      <c r="G12" s="232">
        <v>2849.7666666666664</v>
      </c>
      <c r="H12" s="232">
        <v>2908.0666666666666</v>
      </c>
      <c r="I12" s="232">
        <v>2925.1833333333334</v>
      </c>
      <c r="J12" s="232">
        <v>2937.2166666666667</v>
      </c>
      <c r="K12" s="232">
        <v>2913.15</v>
      </c>
      <c r="L12" s="232">
        <v>2884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5103.95</v>
      </c>
      <c r="D13" s="232">
        <v>5110.5166666666673</v>
      </c>
      <c r="E13" s="232">
        <v>5091.7833333333347</v>
      </c>
      <c r="F13" s="232">
        <v>5079.6166666666677</v>
      </c>
      <c r="G13" s="232">
        <v>5060.883333333335</v>
      </c>
      <c r="H13" s="232">
        <v>5122.6833333333343</v>
      </c>
      <c r="I13" s="232">
        <v>5141.4166666666661</v>
      </c>
      <c r="J13" s="232">
        <v>5153.5833333333339</v>
      </c>
      <c r="K13" s="232">
        <v>5129.25</v>
      </c>
      <c r="L13" s="232">
        <v>5098.3500000000004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28217.599999999999</v>
      </c>
      <c r="D14" s="232">
        <v>28305</v>
      </c>
      <c r="E14" s="232">
        <v>28061</v>
      </c>
      <c r="F14" s="232">
        <v>27904.400000000001</v>
      </c>
      <c r="G14" s="232">
        <v>27660.400000000001</v>
      </c>
      <c r="H14" s="232">
        <v>28461.599999999999</v>
      </c>
      <c r="I14" s="232">
        <v>28705.599999999999</v>
      </c>
      <c r="J14" s="232">
        <v>28862.199999999997</v>
      </c>
      <c r="K14" s="232">
        <v>28549</v>
      </c>
      <c r="L14" s="232">
        <v>28148.400000000001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4494.1000000000004</v>
      </c>
      <c r="D15" s="232">
        <v>4503.05</v>
      </c>
      <c r="E15" s="232">
        <v>4475.1500000000005</v>
      </c>
      <c r="F15" s="232">
        <v>4456.2000000000007</v>
      </c>
      <c r="G15" s="232">
        <v>4428.3000000000011</v>
      </c>
      <c r="H15" s="232">
        <v>4522</v>
      </c>
      <c r="I15" s="232">
        <v>4549.8999999999996</v>
      </c>
      <c r="J15" s="232">
        <v>4568.8499999999995</v>
      </c>
      <c r="K15" s="232">
        <v>4530.95</v>
      </c>
      <c r="L15" s="232">
        <v>4484.1000000000004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8451.7000000000007</v>
      </c>
      <c r="D16" s="232">
        <v>8462.5500000000011</v>
      </c>
      <c r="E16" s="232">
        <v>8434.3000000000029</v>
      </c>
      <c r="F16" s="232">
        <v>8416.9000000000015</v>
      </c>
      <c r="G16" s="232">
        <v>8388.6500000000033</v>
      </c>
      <c r="H16" s="232">
        <v>8479.9500000000025</v>
      </c>
      <c r="I16" s="232">
        <v>8508.1999999999989</v>
      </c>
      <c r="J16" s="232">
        <v>8525.6000000000022</v>
      </c>
      <c r="K16" s="232">
        <v>8490.7999999999993</v>
      </c>
      <c r="L16" s="232">
        <v>8445.15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3309.9</v>
      </c>
      <c r="D17" s="232">
        <v>3346.0500000000006</v>
      </c>
      <c r="E17" s="232">
        <v>3264.9000000000015</v>
      </c>
      <c r="F17" s="232">
        <v>3219.900000000001</v>
      </c>
      <c r="G17" s="232">
        <v>3138.7500000000018</v>
      </c>
      <c r="H17" s="232">
        <v>3391.0500000000011</v>
      </c>
      <c r="I17" s="232">
        <v>3472.2</v>
      </c>
      <c r="J17" s="232">
        <v>3517.2000000000007</v>
      </c>
      <c r="K17" s="231">
        <v>3427.2</v>
      </c>
      <c r="L17" s="231">
        <v>3301.05</v>
      </c>
      <c r="M17" s="231">
        <v>2.8839600000000001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1738.35</v>
      </c>
      <c r="D18" s="232">
        <v>1736.3333333333333</v>
      </c>
      <c r="E18" s="232">
        <v>1726.6666666666665</v>
      </c>
      <c r="F18" s="232">
        <v>1714.9833333333333</v>
      </c>
      <c r="G18" s="232">
        <v>1705.3166666666666</v>
      </c>
      <c r="H18" s="232">
        <v>1748.0166666666664</v>
      </c>
      <c r="I18" s="232">
        <v>1757.6833333333329</v>
      </c>
      <c r="J18" s="232">
        <v>1769.3666666666663</v>
      </c>
      <c r="K18" s="231">
        <v>1746</v>
      </c>
      <c r="L18" s="231">
        <v>1724.65</v>
      </c>
      <c r="M18" s="231">
        <v>2.58724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579.45000000000005</v>
      </c>
      <c r="D19" s="232">
        <v>581.35</v>
      </c>
      <c r="E19" s="232">
        <v>575.75</v>
      </c>
      <c r="F19" s="232">
        <v>572.04999999999995</v>
      </c>
      <c r="G19" s="232">
        <v>566.44999999999993</v>
      </c>
      <c r="H19" s="232">
        <v>585.05000000000007</v>
      </c>
      <c r="I19" s="232">
        <v>590.6500000000002</v>
      </c>
      <c r="J19" s="232">
        <v>594.35000000000014</v>
      </c>
      <c r="K19" s="231">
        <v>586.95000000000005</v>
      </c>
      <c r="L19" s="231">
        <v>577.65</v>
      </c>
      <c r="M19" s="231">
        <v>8.5400200000000002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21491.65</v>
      </c>
      <c r="D20" s="232">
        <v>21473.649999999998</v>
      </c>
      <c r="E20" s="232">
        <v>21200.249999999996</v>
      </c>
      <c r="F20" s="232">
        <v>20908.849999999999</v>
      </c>
      <c r="G20" s="232">
        <v>20635.449999999997</v>
      </c>
      <c r="H20" s="232">
        <v>21765.049999999996</v>
      </c>
      <c r="I20" s="232">
        <v>22038.449999999997</v>
      </c>
      <c r="J20" s="232">
        <v>22329.849999999995</v>
      </c>
      <c r="K20" s="231">
        <v>21747.05</v>
      </c>
      <c r="L20" s="231">
        <v>21182.25</v>
      </c>
      <c r="M20" s="231">
        <v>0.13583999999999999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1815.4</v>
      </c>
      <c r="D21" s="232">
        <v>1823.8500000000001</v>
      </c>
      <c r="E21" s="232">
        <v>1797.7000000000003</v>
      </c>
      <c r="F21" s="232">
        <v>1780.0000000000002</v>
      </c>
      <c r="G21" s="232">
        <v>1753.8500000000004</v>
      </c>
      <c r="H21" s="232">
        <v>1841.5500000000002</v>
      </c>
      <c r="I21" s="232">
        <v>1867.7000000000003</v>
      </c>
      <c r="J21" s="232">
        <v>1885.4</v>
      </c>
      <c r="K21" s="231">
        <v>1850</v>
      </c>
      <c r="L21" s="231">
        <v>1806.15</v>
      </c>
      <c r="M21" s="231">
        <v>32.48124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935.6</v>
      </c>
      <c r="D22" s="232">
        <v>931.4</v>
      </c>
      <c r="E22" s="232">
        <v>927.19999999999993</v>
      </c>
      <c r="F22" s="232">
        <v>918.8</v>
      </c>
      <c r="G22" s="232">
        <v>914.59999999999991</v>
      </c>
      <c r="H22" s="232">
        <v>939.8</v>
      </c>
      <c r="I22" s="232">
        <v>944</v>
      </c>
      <c r="J22" s="232">
        <v>952.4</v>
      </c>
      <c r="K22" s="231">
        <v>935.6</v>
      </c>
      <c r="L22" s="231">
        <v>923</v>
      </c>
      <c r="M22" s="231">
        <v>18.250440000000001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657.15</v>
      </c>
      <c r="D23" s="232">
        <v>661.06666666666661</v>
      </c>
      <c r="E23" s="232">
        <v>650.23333333333323</v>
      </c>
      <c r="F23" s="232">
        <v>643.31666666666661</v>
      </c>
      <c r="G23" s="232">
        <v>632.48333333333323</v>
      </c>
      <c r="H23" s="232">
        <v>667.98333333333323</v>
      </c>
      <c r="I23" s="232">
        <v>678.81666666666672</v>
      </c>
      <c r="J23" s="232">
        <v>685.73333333333323</v>
      </c>
      <c r="K23" s="231">
        <v>671.9</v>
      </c>
      <c r="L23" s="231">
        <v>654.15</v>
      </c>
      <c r="M23" s="231">
        <v>44.577199999999998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935.3</v>
      </c>
      <c r="D24" s="232">
        <v>925.19999999999993</v>
      </c>
      <c r="E24" s="232">
        <v>915.09999999999991</v>
      </c>
      <c r="F24" s="232">
        <v>894.9</v>
      </c>
      <c r="G24" s="232">
        <v>884.8</v>
      </c>
      <c r="H24" s="232">
        <v>945.39999999999986</v>
      </c>
      <c r="I24" s="232">
        <v>955.5</v>
      </c>
      <c r="J24" s="232">
        <v>975.69999999999982</v>
      </c>
      <c r="K24" s="231">
        <v>935.3</v>
      </c>
      <c r="L24" s="231">
        <v>905</v>
      </c>
      <c r="M24" s="231">
        <v>19.38364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1032.8</v>
      </c>
      <c r="D25" s="232">
        <v>1029.3666666666668</v>
      </c>
      <c r="E25" s="232">
        <v>1014.7333333333336</v>
      </c>
      <c r="F25" s="232">
        <v>996.66666666666674</v>
      </c>
      <c r="G25" s="232">
        <v>982.03333333333353</v>
      </c>
      <c r="H25" s="232">
        <v>1047.4333333333336</v>
      </c>
      <c r="I25" s="232">
        <v>1062.0666666666668</v>
      </c>
      <c r="J25" s="232">
        <v>1080.1333333333337</v>
      </c>
      <c r="K25" s="231">
        <v>1044</v>
      </c>
      <c r="L25" s="231">
        <v>1011.3</v>
      </c>
      <c r="M25" s="231">
        <v>17.147189999999998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419.8</v>
      </c>
      <c r="D26" s="232">
        <v>422.08333333333331</v>
      </c>
      <c r="E26" s="232">
        <v>415.76666666666665</v>
      </c>
      <c r="F26" s="232">
        <v>411.73333333333335</v>
      </c>
      <c r="G26" s="232">
        <v>405.41666666666669</v>
      </c>
      <c r="H26" s="232">
        <v>426.11666666666662</v>
      </c>
      <c r="I26" s="232">
        <v>432.43333333333334</v>
      </c>
      <c r="J26" s="232">
        <v>436.46666666666658</v>
      </c>
      <c r="K26" s="231">
        <v>428.4</v>
      </c>
      <c r="L26" s="231">
        <v>418.05</v>
      </c>
      <c r="M26" s="231">
        <v>18.9407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156.15</v>
      </c>
      <c r="D27" s="232">
        <v>155.01666666666668</v>
      </c>
      <c r="E27" s="232">
        <v>152.63333333333335</v>
      </c>
      <c r="F27" s="232">
        <v>149.11666666666667</v>
      </c>
      <c r="G27" s="232">
        <v>146.73333333333335</v>
      </c>
      <c r="H27" s="232">
        <v>158.53333333333336</v>
      </c>
      <c r="I27" s="232">
        <v>160.91666666666669</v>
      </c>
      <c r="J27" s="232">
        <v>164.43333333333337</v>
      </c>
      <c r="K27" s="231">
        <v>157.4</v>
      </c>
      <c r="L27" s="231">
        <v>151.5</v>
      </c>
      <c r="M27" s="231">
        <v>57.97383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216.9</v>
      </c>
      <c r="D28" s="232">
        <v>218.04999999999998</v>
      </c>
      <c r="E28" s="232">
        <v>215.09999999999997</v>
      </c>
      <c r="F28" s="232">
        <v>213.29999999999998</v>
      </c>
      <c r="G28" s="232">
        <v>210.34999999999997</v>
      </c>
      <c r="H28" s="232">
        <v>219.84999999999997</v>
      </c>
      <c r="I28" s="232">
        <v>222.79999999999995</v>
      </c>
      <c r="J28" s="232">
        <v>224.59999999999997</v>
      </c>
      <c r="K28" s="231">
        <v>221</v>
      </c>
      <c r="L28" s="231">
        <v>216.25</v>
      </c>
      <c r="M28" s="231">
        <v>12.140549999999999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3213.2</v>
      </c>
      <c r="D29" s="232">
        <v>3181.6</v>
      </c>
      <c r="E29" s="232">
        <v>3138.2</v>
      </c>
      <c r="F29" s="232">
        <v>3063.2</v>
      </c>
      <c r="G29" s="232">
        <v>3019.7999999999997</v>
      </c>
      <c r="H29" s="232">
        <v>3256.6</v>
      </c>
      <c r="I29" s="232">
        <v>3300.0000000000005</v>
      </c>
      <c r="J29" s="232">
        <v>3375</v>
      </c>
      <c r="K29" s="231">
        <v>3225</v>
      </c>
      <c r="L29" s="231">
        <v>3106.6</v>
      </c>
      <c r="M29" s="231">
        <v>1.3036399999999999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375.55</v>
      </c>
      <c r="D30" s="232">
        <v>375.05</v>
      </c>
      <c r="E30" s="232">
        <v>371.90000000000003</v>
      </c>
      <c r="F30" s="232">
        <v>368.25</v>
      </c>
      <c r="G30" s="232">
        <v>365.1</v>
      </c>
      <c r="H30" s="232">
        <v>378.70000000000005</v>
      </c>
      <c r="I30" s="232">
        <v>381.85</v>
      </c>
      <c r="J30" s="232">
        <v>385.50000000000006</v>
      </c>
      <c r="K30" s="231">
        <v>378.2</v>
      </c>
      <c r="L30" s="231">
        <v>371.4</v>
      </c>
      <c r="M30" s="231">
        <v>64.985929999999996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4285.1000000000004</v>
      </c>
      <c r="D31" s="232">
        <v>4263.7333333333336</v>
      </c>
      <c r="E31" s="232">
        <v>4232.4666666666672</v>
      </c>
      <c r="F31" s="232">
        <v>4179.8333333333339</v>
      </c>
      <c r="G31" s="232">
        <v>4148.5666666666675</v>
      </c>
      <c r="H31" s="232">
        <v>4316.3666666666668</v>
      </c>
      <c r="I31" s="232">
        <v>4347.6333333333332</v>
      </c>
      <c r="J31" s="232">
        <v>4400.2666666666664</v>
      </c>
      <c r="K31" s="231">
        <v>4295</v>
      </c>
      <c r="L31" s="231">
        <v>4211.1000000000004</v>
      </c>
      <c r="M31" s="231">
        <v>3.02705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138.75</v>
      </c>
      <c r="D32" s="232">
        <v>138</v>
      </c>
      <c r="E32" s="232">
        <v>136.75</v>
      </c>
      <c r="F32" s="232">
        <v>134.75</v>
      </c>
      <c r="G32" s="232">
        <v>133.5</v>
      </c>
      <c r="H32" s="232">
        <v>140</v>
      </c>
      <c r="I32" s="232">
        <v>141.25</v>
      </c>
      <c r="J32" s="232">
        <v>143.25</v>
      </c>
      <c r="K32" s="231">
        <v>139.25</v>
      </c>
      <c r="L32" s="231">
        <v>136</v>
      </c>
      <c r="M32" s="231">
        <v>96.447569999999999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2839.85</v>
      </c>
      <c r="D33" s="232">
        <v>2835.9500000000003</v>
      </c>
      <c r="E33" s="232">
        <v>2818.7500000000005</v>
      </c>
      <c r="F33" s="232">
        <v>2797.65</v>
      </c>
      <c r="G33" s="232">
        <v>2780.4500000000003</v>
      </c>
      <c r="H33" s="232">
        <v>2857.0500000000006</v>
      </c>
      <c r="I33" s="232">
        <v>2874.2500000000005</v>
      </c>
      <c r="J33" s="232">
        <v>2895.3500000000008</v>
      </c>
      <c r="K33" s="231">
        <v>2853.15</v>
      </c>
      <c r="L33" s="231">
        <v>2814.85</v>
      </c>
      <c r="M33" s="231">
        <v>7.3180699999999996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1347.5</v>
      </c>
      <c r="D34" s="232">
        <v>1345.7166666666665</v>
      </c>
      <c r="E34" s="232">
        <v>1336.4833333333329</v>
      </c>
      <c r="F34" s="232">
        <v>1325.4666666666665</v>
      </c>
      <c r="G34" s="232">
        <v>1316.2333333333329</v>
      </c>
      <c r="H34" s="232">
        <v>1356.7333333333329</v>
      </c>
      <c r="I34" s="232">
        <v>1365.9666666666665</v>
      </c>
      <c r="J34" s="232">
        <v>1376.9833333333329</v>
      </c>
      <c r="K34" s="231">
        <v>1354.95</v>
      </c>
      <c r="L34" s="231">
        <v>1334.7</v>
      </c>
      <c r="M34" s="231">
        <v>2.82029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478.75</v>
      </c>
      <c r="D35" s="232">
        <v>475</v>
      </c>
      <c r="E35" s="232">
        <v>469.75</v>
      </c>
      <c r="F35" s="232">
        <v>460.75</v>
      </c>
      <c r="G35" s="232">
        <v>455.5</v>
      </c>
      <c r="H35" s="232">
        <v>484</v>
      </c>
      <c r="I35" s="232">
        <v>489.25</v>
      </c>
      <c r="J35" s="232">
        <v>498.25</v>
      </c>
      <c r="K35" s="231">
        <v>480.25</v>
      </c>
      <c r="L35" s="231">
        <v>466</v>
      </c>
      <c r="M35" s="231">
        <v>14.06386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3361.4</v>
      </c>
      <c r="D36" s="232">
        <v>3377.1333333333332</v>
      </c>
      <c r="E36" s="232">
        <v>3339.2666666666664</v>
      </c>
      <c r="F36" s="232">
        <v>3317.1333333333332</v>
      </c>
      <c r="G36" s="232">
        <v>3279.2666666666664</v>
      </c>
      <c r="H36" s="232">
        <v>3399.2666666666664</v>
      </c>
      <c r="I36" s="232">
        <v>3437.1333333333332</v>
      </c>
      <c r="J36" s="232">
        <v>3459.2666666666664</v>
      </c>
      <c r="K36" s="231">
        <v>3415</v>
      </c>
      <c r="L36" s="231">
        <v>3355</v>
      </c>
      <c r="M36" s="231">
        <v>2.2667199999999998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849.65</v>
      </c>
      <c r="D37" s="232">
        <v>852.16666666666663</v>
      </c>
      <c r="E37" s="232">
        <v>844.5333333333333</v>
      </c>
      <c r="F37" s="232">
        <v>839.41666666666663</v>
      </c>
      <c r="G37" s="232">
        <v>831.7833333333333</v>
      </c>
      <c r="H37" s="232">
        <v>857.2833333333333</v>
      </c>
      <c r="I37" s="232">
        <v>864.91666666666674</v>
      </c>
      <c r="J37" s="232">
        <v>870.0333333333333</v>
      </c>
      <c r="K37" s="231">
        <v>859.8</v>
      </c>
      <c r="L37" s="231">
        <v>847.05</v>
      </c>
      <c r="M37" s="231">
        <v>80.189239999999998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3923.95</v>
      </c>
      <c r="D38" s="232">
        <v>3919.35</v>
      </c>
      <c r="E38" s="232">
        <v>3893.2</v>
      </c>
      <c r="F38" s="232">
        <v>3862.45</v>
      </c>
      <c r="G38" s="232">
        <v>3836.2999999999997</v>
      </c>
      <c r="H38" s="232">
        <v>3950.1</v>
      </c>
      <c r="I38" s="232">
        <v>3976.2500000000005</v>
      </c>
      <c r="J38" s="232">
        <v>4007</v>
      </c>
      <c r="K38" s="231">
        <v>3945.5</v>
      </c>
      <c r="L38" s="231">
        <v>3888.6</v>
      </c>
      <c r="M38" s="231">
        <v>3.11063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5834.2</v>
      </c>
      <c r="D39" s="232">
        <v>5808.7333333333336</v>
      </c>
      <c r="E39" s="232">
        <v>5760.4666666666672</v>
      </c>
      <c r="F39" s="232">
        <v>5686.7333333333336</v>
      </c>
      <c r="G39" s="232">
        <v>5638.4666666666672</v>
      </c>
      <c r="H39" s="232">
        <v>5882.4666666666672</v>
      </c>
      <c r="I39" s="232">
        <v>5930.7333333333336</v>
      </c>
      <c r="J39" s="232">
        <v>6004.4666666666672</v>
      </c>
      <c r="K39" s="231">
        <v>5857</v>
      </c>
      <c r="L39" s="231">
        <v>5735</v>
      </c>
      <c r="M39" s="231">
        <v>12.42534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1294.55</v>
      </c>
      <c r="D40" s="232">
        <v>1293.3500000000001</v>
      </c>
      <c r="E40" s="232">
        <v>1271.7500000000002</v>
      </c>
      <c r="F40" s="232">
        <v>1248.95</v>
      </c>
      <c r="G40" s="232">
        <v>1227.3500000000001</v>
      </c>
      <c r="H40" s="232">
        <v>1316.1500000000003</v>
      </c>
      <c r="I40" s="232">
        <v>1337.7500000000002</v>
      </c>
      <c r="J40" s="232">
        <v>1360.5500000000004</v>
      </c>
      <c r="K40" s="231">
        <v>1314.95</v>
      </c>
      <c r="L40" s="231">
        <v>1270.55</v>
      </c>
      <c r="M40" s="231">
        <v>28.84348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6036.75</v>
      </c>
      <c r="D41" s="232">
        <v>6044.8666666666659</v>
      </c>
      <c r="E41" s="232">
        <v>5995.0333333333319</v>
      </c>
      <c r="F41" s="232">
        <v>5953.3166666666657</v>
      </c>
      <c r="G41" s="232">
        <v>5903.4833333333318</v>
      </c>
      <c r="H41" s="232">
        <v>6086.5833333333321</v>
      </c>
      <c r="I41" s="232">
        <v>6136.4166666666661</v>
      </c>
      <c r="J41" s="232">
        <v>6178.1333333333323</v>
      </c>
      <c r="K41" s="231">
        <v>6094.7</v>
      </c>
      <c r="L41" s="231">
        <v>6003.15</v>
      </c>
      <c r="M41" s="231">
        <v>0.13575000000000001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1992.7</v>
      </c>
      <c r="D42" s="232">
        <v>1993.2166666666665</v>
      </c>
      <c r="E42" s="232">
        <v>1971.7333333333329</v>
      </c>
      <c r="F42" s="232">
        <v>1950.7666666666664</v>
      </c>
      <c r="G42" s="232">
        <v>1929.2833333333328</v>
      </c>
      <c r="H42" s="232">
        <v>2014.1833333333329</v>
      </c>
      <c r="I42" s="232">
        <v>2035.6666666666665</v>
      </c>
      <c r="J42" s="232">
        <v>2056.6333333333332</v>
      </c>
      <c r="K42" s="231">
        <v>2014.7</v>
      </c>
      <c r="L42" s="231">
        <v>1972.25</v>
      </c>
      <c r="M42" s="231">
        <v>1.97126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211.35</v>
      </c>
      <c r="D43" s="232">
        <v>209.13333333333333</v>
      </c>
      <c r="E43" s="232">
        <v>206.21666666666664</v>
      </c>
      <c r="F43" s="232">
        <v>201.08333333333331</v>
      </c>
      <c r="G43" s="232">
        <v>198.16666666666663</v>
      </c>
      <c r="H43" s="232">
        <v>214.26666666666665</v>
      </c>
      <c r="I43" s="232">
        <v>217.18333333333334</v>
      </c>
      <c r="J43" s="232">
        <v>222.31666666666666</v>
      </c>
      <c r="K43" s="231">
        <v>212.05</v>
      </c>
      <c r="L43" s="231">
        <v>204</v>
      </c>
      <c r="M43" s="231">
        <v>138.61356000000001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167.4</v>
      </c>
      <c r="D44" s="232">
        <v>166.28333333333333</v>
      </c>
      <c r="E44" s="232">
        <v>164.31666666666666</v>
      </c>
      <c r="F44" s="232">
        <v>161.23333333333332</v>
      </c>
      <c r="G44" s="232">
        <v>159.26666666666665</v>
      </c>
      <c r="H44" s="232">
        <v>169.36666666666667</v>
      </c>
      <c r="I44" s="232">
        <v>171.33333333333331</v>
      </c>
      <c r="J44" s="232">
        <v>174.41666666666669</v>
      </c>
      <c r="K44" s="231">
        <v>168.25</v>
      </c>
      <c r="L44" s="231">
        <v>163.19999999999999</v>
      </c>
      <c r="M44" s="231">
        <v>274.68538000000001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74.650000000000006</v>
      </c>
      <c r="D45" s="232">
        <v>74.45</v>
      </c>
      <c r="E45" s="232">
        <v>73.300000000000011</v>
      </c>
      <c r="F45" s="232">
        <v>71.95</v>
      </c>
      <c r="G45" s="232">
        <v>70.800000000000011</v>
      </c>
      <c r="H45" s="232">
        <v>75.800000000000011</v>
      </c>
      <c r="I45" s="232">
        <v>76.950000000000017</v>
      </c>
      <c r="J45" s="232">
        <v>78.300000000000011</v>
      </c>
      <c r="K45" s="231">
        <v>75.599999999999994</v>
      </c>
      <c r="L45" s="231">
        <v>73.099999999999994</v>
      </c>
      <c r="M45" s="231">
        <v>102.84502000000001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1410.05</v>
      </c>
      <c r="D46" s="232">
        <v>1409.9833333333333</v>
      </c>
      <c r="E46" s="232">
        <v>1405.2666666666667</v>
      </c>
      <c r="F46" s="232">
        <v>1400.4833333333333</v>
      </c>
      <c r="G46" s="232">
        <v>1395.7666666666667</v>
      </c>
      <c r="H46" s="232">
        <v>1414.7666666666667</v>
      </c>
      <c r="I46" s="232">
        <v>1419.4833333333333</v>
      </c>
      <c r="J46" s="232">
        <v>1424.2666666666667</v>
      </c>
      <c r="K46" s="231">
        <v>1414.7</v>
      </c>
      <c r="L46" s="231">
        <v>1405.2</v>
      </c>
      <c r="M46" s="231">
        <v>1.26101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594.25</v>
      </c>
      <c r="D47" s="232">
        <v>595.68333333333328</v>
      </c>
      <c r="E47" s="232">
        <v>589.61666666666656</v>
      </c>
      <c r="F47" s="232">
        <v>584.98333333333323</v>
      </c>
      <c r="G47" s="232">
        <v>578.91666666666652</v>
      </c>
      <c r="H47" s="232">
        <v>600.31666666666661</v>
      </c>
      <c r="I47" s="232">
        <v>606.38333333333344</v>
      </c>
      <c r="J47" s="232">
        <v>611.01666666666665</v>
      </c>
      <c r="K47" s="231">
        <v>601.75</v>
      </c>
      <c r="L47" s="231">
        <v>591.04999999999995</v>
      </c>
      <c r="M47" s="231">
        <v>4.1442300000000003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92.65</v>
      </c>
      <c r="D48" s="232">
        <v>93.033333333333346</v>
      </c>
      <c r="E48" s="232">
        <v>92.116666666666688</v>
      </c>
      <c r="F48" s="232">
        <v>91.583333333333343</v>
      </c>
      <c r="G48" s="232">
        <v>90.666666666666686</v>
      </c>
      <c r="H48" s="232">
        <v>93.566666666666691</v>
      </c>
      <c r="I48" s="232">
        <v>94.483333333333348</v>
      </c>
      <c r="J48" s="232">
        <v>95.016666666666694</v>
      </c>
      <c r="K48" s="231">
        <v>93.95</v>
      </c>
      <c r="L48" s="231">
        <v>92.5</v>
      </c>
      <c r="M48" s="231">
        <v>60.964080000000003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782.4</v>
      </c>
      <c r="D49" s="232">
        <v>785.36666666666667</v>
      </c>
      <c r="E49" s="232">
        <v>777.5333333333333</v>
      </c>
      <c r="F49" s="232">
        <v>772.66666666666663</v>
      </c>
      <c r="G49" s="232">
        <v>764.83333333333326</v>
      </c>
      <c r="H49" s="232">
        <v>790.23333333333335</v>
      </c>
      <c r="I49" s="232">
        <v>798.06666666666661</v>
      </c>
      <c r="J49" s="232">
        <v>802.93333333333339</v>
      </c>
      <c r="K49" s="231">
        <v>793.2</v>
      </c>
      <c r="L49" s="231">
        <v>780.5</v>
      </c>
      <c r="M49" s="231">
        <v>4.2555699999999996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74.2</v>
      </c>
      <c r="D50" s="232">
        <v>74.88333333333334</v>
      </c>
      <c r="E50" s="232">
        <v>73.316666666666677</v>
      </c>
      <c r="F50" s="232">
        <v>72.433333333333337</v>
      </c>
      <c r="G50" s="232">
        <v>70.866666666666674</v>
      </c>
      <c r="H50" s="232">
        <v>75.76666666666668</v>
      </c>
      <c r="I50" s="232">
        <v>77.333333333333343</v>
      </c>
      <c r="J50" s="232">
        <v>78.216666666666683</v>
      </c>
      <c r="K50" s="231">
        <v>76.45</v>
      </c>
      <c r="L50" s="231">
        <v>74</v>
      </c>
      <c r="M50" s="231">
        <v>88.701149999999998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351.8</v>
      </c>
      <c r="D51" s="232">
        <v>353.84999999999997</v>
      </c>
      <c r="E51" s="232">
        <v>348.69999999999993</v>
      </c>
      <c r="F51" s="232">
        <v>345.59999999999997</v>
      </c>
      <c r="G51" s="232">
        <v>340.44999999999993</v>
      </c>
      <c r="H51" s="232">
        <v>356.94999999999993</v>
      </c>
      <c r="I51" s="232">
        <v>362.09999999999991</v>
      </c>
      <c r="J51" s="232">
        <v>365.19999999999993</v>
      </c>
      <c r="K51" s="231">
        <v>359</v>
      </c>
      <c r="L51" s="231">
        <v>350.75</v>
      </c>
      <c r="M51" s="231">
        <v>59.670270000000002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756.7</v>
      </c>
      <c r="D52" s="232">
        <v>757.68333333333339</v>
      </c>
      <c r="E52" s="232">
        <v>752.16666666666674</v>
      </c>
      <c r="F52" s="232">
        <v>747.63333333333333</v>
      </c>
      <c r="G52" s="232">
        <v>742.11666666666667</v>
      </c>
      <c r="H52" s="232">
        <v>762.21666666666681</v>
      </c>
      <c r="I52" s="232">
        <v>767.73333333333346</v>
      </c>
      <c r="J52" s="232">
        <v>772.26666666666688</v>
      </c>
      <c r="K52" s="231">
        <v>763.2</v>
      </c>
      <c r="L52" s="231">
        <v>753.15</v>
      </c>
      <c r="M52" s="231">
        <v>26.806539999999998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203.7</v>
      </c>
      <c r="D53" s="232">
        <v>202.63333333333333</v>
      </c>
      <c r="E53" s="232">
        <v>201.06666666666666</v>
      </c>
      <c r="F53" s="232">
        <v>198.43333333333334</v>
      </c>
      <c r="G53" s="232">
        <v>196.86666666666667</v>
      </c>
      <c r="H53" s="232">
        <v>205.26666666666665</v>
      </c>
      <c r="I53" s="232">
        <v>206.83333333333331</v>
      </c>
      <c r="J53" s="232">
        <v>209.46666666666664</v>
      </c>
      <c r="K53" s="231">
        <v>204.2</v>
      </c>
      <c r="L53" s="231">
        <v>200</v>
      </c>
      <c r="M53" s="231">
        <v>49.77834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18424.2</v>
      </c>
      <c r="D54" s="232">
        <v>18476.383333333331</v>
      </c>
      <c r="E54" s="232">
        <v>18327.766666666663</v>
      </c>
      <c r="F54" s="232">
        <v>18231.333333333332</v>
      </c>
      <c r="G54" s="232">
        <v>18082.716666666664</v>
      </c>
      <c r="H54" s="232">
        <v>18572.816666666662</v>
      </c>
      <c r="I54" s="232">
        <v>18721.433333333331</v>
      </c>
      <c r="J54" s="232">
        <v>18817.866666666661</v>
      </c>
      <c r="K54" s="231">
        <v>18625</v>
      </c>
      <c r="L54" s="231">
        <v>18379.95</v>
      </c>
      <c r="M54" s="231">
        <v>0.16983999999999999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4244.45</v>
      </c>
      <c r="D55" s="232">
        <v>4251.1500000000005</v>
      </c>
      <c r="E55" s="232">
        <v>4223.3000000000011</v>
      </c>
      <c r="F55" s="232">
        <v>4202.1500000000005</v>
      </c>
      <c r="G55" s="232">
        <v>4174.3000000000011</v>
      </c>
      <c r="H55" s="232">
        <v>4272.3000000000011</v>
      </c>
      <c r="I55" s="232">
        <v>4300.1500000000015</v>
      </c>
      <c r="J55" s="232">
        <v>4321.3000000000011</v>
      </c>
      <c r="K55" s="231">
        <v>4279</v>
      </c>
      <c r="L55" s="231">
        <v>4230</v>
      </c>
      <c r="M55" s="231">
        <v>1.4601500000000001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284.85000000000002</v>
      </c>
      <c r="D56" s="232">
        <v>285.71666666666664</v>
      </c>
      <c r="E56" s="232">
        <v>282.98333333333329</v>
      </c>
      <c r="F56" s="232">
        <v>281.11666666666667</v>
      </c>
      <c r="G56" s="232">
        <v>278.38333333333333</v>
      </c>
      <c r="H56" s="232">
        <v>287.58333333333326</v>
      </c>
      <c r="I56" s="232">
        <v>290.31666666666661</v>
      </c>
      <c r="J56" s="232">
        <v>292.18333333333322</v>
      </c>
      <c r="K56" s="231">
        <v>288.45</v>
      </c>
      <c r="L56" s="231">
        <v>283.85000000000002</v>
      </c>
      <c r="M56" s="231">
        <v>60.384320000000002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747.1</v>
      </c>
      <c r="D57" s="232">
        <v>751.0333333333333</v>
      </c>
      <c r="E57" s="232">
        <v>740.91666666666663</v>
      </c>
      <c r="F57" s="232">
        <v>734.73333333333335</v>
      </c>
      <c r="G57" s="232">
        <v>724.61666666666667</v>
      </c>
      <c r="H57" s="232">
        <v>757.21666666666658</v>
      </c>
      <c r="I57" s="232">
        <v>767.33333333333337</v>
      </c>
      <c r="J57" s="232">
        <v>773.51666666666654</v>
      </c>
      <c r="K57" s="231">
        <v>761.15</v>
      </c>
      <c r="L57" s="231">
        <v>744.85</v>
      </c>
      <c r="M57" s="231">
        <v>13.44801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863.4</v>
      </c>
      <c r="D58" s="232">
        <v>860.4666666666667</v>
      </c>
      <c r="E58" s="232">
        <v>854.93333333333339</v>
      </c>
      <c r="F58" s="232">
        <v>846.4666666666667</v>
      </c>
      <c r="G58" s="232">
        <v>840.93333333333339</v>
      </c>
      <c r="H58" s="232">
        <v>868.93333333333339</v>
      </c>
      <c r="I58" s="232">
        <v>874.4666666666667</v>
      </c>
      <c r="J58" s="232">
        <v>882.93333333333339</v>
      </c>
      <c r="K58" s="231">
        <v>866</v>
      </c>
      <c r="L58" s="231">
        <v>852</v>
      </c>
      <c r="M58" s="231">
        <v>16.224879999999999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1352.35</v>
      </c>
      <c r="D59" s="232">
        <v>1357.1333333333332</v>
      </c>
      <c r="E59" s="232">
        <v>1345.2166666666665</v>
      </c>
      <c r="F59" s="232">
        <v>1338.0833333333333</v>
      </c>
      <c r="G59" s="232">
        <v>1326.1666666666665</v>
      </c>
      <c r="H59" s="232">
        <v>1364.2666666666664</v>
      </c>
      <c r="I59" s="232">
        <v>1376.1833333333334</v>
      </c>
      <c r="J59" s="232">
        <v>1383.3166666666664</v>
      </c>
      <c r="K59" s="231">
        <v>1369.05</v>
      </c>
      <c r="L59" s="231">
        <v>1350</v>
      </c>
      <c r="M59" s="231">
        <v>0.42281000000000002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213.95</v>
      </c>
      <c r="D60" s="232">
        <v>214.65</v>
      </c>
      <c r="E60" s="232">
        <v>212.4</v>
      </c>
      <c r="F60" s="232">
        <v>210.85</v>
      </c>
      <c r="G60" s="232">
        <v>208.6</v>
      </c>
      <c r="H60" s="232">
        <v>216.20000000000002</v>
      </c>
      <c r="I60" s="232">
        <v>218.45000000000002</v>
      </c>
      <c r="J60" s="232">
        <v>220.00000000000003</v>
      </c>
      <c r="K60" s="231">
        <v>216.9</v>
      </c>
      <c r="L60" s="231">
        <v>213.1</v>
      </c>
      <c r="M60" s="231">
        <v>96.754490000000004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3738.65</v>
      </c>
      <c r="D61" s="232">
        <v>3748.9</v>
      </c>
      <c r="E61" s="232">
        <v>3703.7000000000003</v>
      </c>
      <c r="F61" s="232">
        <v>3668.75</v>
      </c>
      <c r="G61" s="232">
        <v>3623.55</v>
      </c>
      <c r="H61" s="232">
        <v>3783.8500000000004</v>
      </c>
      <c r="I61" s="232">
        <v>3829.05</v>
      </c>
      <c r="J61" s="232">
        <v>3864.0000000000005</v>
      </c>
      <c r="K61" s="231">
        <v>3794.1</v>
      </c>
      <c r="L61" s="231">
        <v>3713.95</v>
      </c>
      <c r="M61" s="231">
        <v>1.9216500000000001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1504.5</v>
      </c>
      <c r="D62" s="232">
        <v>1502.6833333333332</v>
      </c>
      <c r="E62" s="232">
        <v>1497.9166666666663</v>
      </c>
      <c r="F62" s="232">
        <v>1491.333333333333</v>
      </c>
      <c r="G62" s="232">
        <v>1486.5666666666662</v>
      </c>
      <c r="H62" s="232">
        <v>1509.2666666666664</v>
      </c>
      <c r="I62" s="232">
        <v>1514.0333333333333</v>
      </c>
      <c r="J62" s="232">
        <v>1520.6166666666666</v>
      </c>
      <c r="K62" s="231">
        <v>1507.45</v>
      </c>
      <c r="L62" s="231">
        <v>1496.1</v>
      </c>
      <c r="M62" s="231">
        <v>1.1490899999999999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593.65</v>
      </c>
      <c r="D63" s="232">
        <v>594.95000000000005</v>
      </c>
      <c r="E63" s="232">
        <v>589.90000000000009</v>
      </c>
      <c r="F63" s="232">
        <v>586.15000000000009</v>
      </c>
      <c r="G63" s="232">
        <v>581.10000000000014</v>
      </c>
      <c r="H63" s="232">
        <v>598.70000000000005</v>
      </c>
      <c r="I63" s="232">
        <v>603.75</v>
      </c>
      <c r="J63" s="232">
        <v>607.5</v>
      </c>
      <c r="K63" s="231">
        <v>600</v>
      </c>
      <c r="L63" s="231">
        <v>591.20000000000005</v>
      </c>
      <c r="M63" s="231">
        <v>6.4160199999999996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866.95</v>
      </c>
      <c r="D64" s="232">
        <v>866.43333333333339</v>
      </c>
      <c r="E64" s="232">
        <v>860.86666666666679</v>
      </c>
      <c r="F64" s="232">
        <v>854.78333333333342</v>
      </c>
      <c r="G64" s="232">
        <v>849.21666666666681</v>
      </c>
      <c r="H64" s="232">
        <v>872.51666666666677</v>
      </c>
      <c r="I64" s="232">
        <v>878.08333333333337</v>
      </c>
      <c r="J64" s="232">
        <v>884.16666666666674</v>
      </c>
      <c r="K64" s="231">
        <v>872</v>
      </c>
      <c r="L64" s="231">
        <v>860.35</v>
      </c>
      <c r="M64" s="231">
        <v>1.7678799999999999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291.85000000000002</v>
      </c>
      <c r="D65" s="232">
        <v>292.35000000000002</v>
      </c>
      <c r="E65" s="232">
        <v>289.85000000000002</v>
      </c>
      <c r="F65" s="232">
        <v>287.85000000000002</v>
      </c>
      <c r="G65" s="232">
        <v>285.35000000000002</v>
      </c>
      <c r="H65" s="232">
        <v>294.35000000000002</v>
      </c>
      <c r="I65" s="232">
        <v>296.85000000000002</v>
      </c>
      <c r="J65" s="232">
        <v>298.85000000000002</v>
      </c>
      <c r="K65" s="231">
        <v>294.85000000000002</v>
      </c>
      <c r="L65" s="231">
        <v>290.35000000000002</v>
      </c>
      <c r="M65" s="231">
        <v>19.031459999999999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1612.6</v>
      </c>
      <c r="D66" s="232">
        <v>1621.9166666666667</v>
      </c>
      <c r="E66" s="232">
        <v>1598.6833333333334</v>
      </c>
      <c r="F66" s="232">
        <v>1584.7666666666667</v>
      </c>
      <c r="G66" s="232">
        <v>1561.5333333333333</v>
      </c>
      <c r="H66" s="232">
        <v>1635.8333333333335</v>
      </c>
      <c r="I66" s="232">
        <v>1659.0666666666666</v>
      </c>
      <c r="J66" s="232">
        <v>1672.9833333333336</v>
      </c>
      <c r="K66" s="231">
        <v>1645.15</v>
      </c>
      <c r="L66" s="231">
        <v>1608</v>
      </c>
      <c r="M66" s="231">
        <v>3.68954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368.75</v>
      </c>
      <c r="D67" s="232">
        <v>369.11666666666662</v>
      </c>
      <c r="E67" s="232">
        <v>366.73333333333323</v>
      </c>
      <c r="F67" s="232">
        <v>364.71666666666664</v>
      </c>
      <c r="G67" s="232">
        <v>362.33333333333326</v>
      </c>
      <c r="H67" s="232">
        <v>371.13333333333321</v>
      </c>
      <c r="I67" s="232">
        <v>373.51666666666654</v>
      </c>
      <c r="J67" s="232">
        <v>375.53333333333319</v>
      </c>
      <c r="K67" s="231">
        <v>371.5</v>
      </c>
      <c r="L67" s="231">
        <v>367.1</v>
      </c>
      <c r="M67" s="231">
        <v>41.409419999999997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540.15</v>
      </c>
      <c r="D68" s="232">
        <v>537.78333333333342</v>
      </c>
      <c r="E68" s="232">
        <v>533.56666666666683</v>
      </c>
      <c r="F68" s="232">
        <v>526.98333333333346</v>
      </c>
      <c r="G68" s="232">
        <v>522.76666666666688</v>
      </c>
      <c r="H68" s="232">
        <v>544.36666666666679</v>
      </c>
      <c r="I68" s="232">
        <v>548.58333333333326</v>
      </c>
      <c r="J68" s="232">
        <v>555.16666666666674</v>
      </c>
      <c r="K68" s="231">
        <v>542</v>
      </c>
      <c r="L68" s="231">
        <v>531.20000000000005</v>
      </c>
      <c r="M68" s="231">
        <v>7.8479099999999997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1839.2</v>
      </c>
      <c r="D69" s="232">
        <v>1837.3833333333332</v>
      </c>
      <c r="E69" s="232">
        <v>1823.2666666666664</v>
      </c>
      <c r="F69" s="232">
        <v>1807.3333333333333</v>
      </c>
      <c r="G69" s="232">
        <v>1793.2166666666665</v>
      </c>
      <c r="H69" s="232">
        <v>1853.3166666666664</v>
      </c>
      <c r="I69" s="232">
        <v>1867.4333333333332</v>
      </c>
      <c r="J69" s="232">
        <v>1883.3666666666663</v>
      </c>
      <c r="K69" s="231">
        <v>1851.5</v>
      </c>
      <c r="L69" s="231">
        <v>1821.45</v>
      </c>
      <c r="M69" s="231">
        <v>1.90907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1804.7</v>
      </c>
      <c r="D70" s="232">
        <v>1806.5666666666666</v>
      </c>
      <c r="E70" s="232">
        <v>1794.1333333333332</v>
      </c>
      <c r="F70" s="232">
        <v>1783.5666666666666</v>
      </c>
      <c r="G70" s="232">
        <v>1771.1333333333332</v>
      </c>
      <c r="H70" s="232">
        <v>1817.1333333333332</v>
      </c>
      <c r="I70" s="232">
        <v>1829.5666666666666</v>
      </c>
      <c r="J70" s="232">
        <v>1840.1333333333332</v>
      </c>
      <c r="K70" s="231">
        <v>1819</v>
      </c>
      <c r="L70" s="231">
        <v>1796</v>
      </c>
      <c r="M70" s="231">
        <v>1.5746500000000001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329.95</v>
      </c>
      <c r="D71" s="232">
        <v>331.38333333333333</v>
      </c>
      <c r="E71" s="232">
        <v>323.66666666666663</v>
      </c>
      <c r="F71" s="232">
        <v>317.38333333333333</v>
      </c>
      <c r="G71" s="232">
        <v>309.66666666666663</v>
      </c>
      <c r="H71" s="232">
        <v>337.66666666666663</v>
      </c>
      <c r="I71" s="232">
        <v>345.38333333333333</v>
      </c>
      <c r="J71" s="232">
        <v>351.66666666666663</v>
      </c>
      <c r="K71" s="231">
        <v>339.1</v>
      </c>
      <c r="L71" s="231">
        <v>325.10000000000002</v>
      </c>
      <c r="M71" s="231">
        <v>10.287240000000001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2790.65</v>
      </c>
      <c r="D72" s="232">
        <v>2785.0166666666664</v>
      </c>
      <c r="E72" s="232">
        <v>2775.1333333333328</v>
      </c>
      <c r="F72" s="232">
        <v>2759.6166666666663</v>
      </c>
      <c r="G72" s="232">
        <v>2749.7333333333327</v>
      </c>
      <c r="H72" s="232">
        <v>2800.5333333333328</v>
      </c>
      <c r="I72" s="232">
        <v>2810.4166666666661</v>
      </c>
      <c r="J72" s="232">
        <v>2825.9333333333329</v>
      </c>
      <c r="K72" s="231">
        <v>2794.9</v>
      </c>
      <c r="L72" s="231">
        <v>2769.5</v>
      </c>
      <c r="M72" s="231">
        <v>2.0978400000000001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2886.4</v>
      </c>
      <c r="D73" s="232">
        <v>2891.9833333333336</v>
      </c>
      <c r="E73" s="232">
        <v>2859.4666666666672</v>
      </c>
      <c r="F73" s="232">
        <v>2832.5333333333338</v>
      </c>
      <c r="G73" s="232">
        <v>2800.0166666666673</v>
      </c>
      <c r="H73" s="232">
        <v>2918.916666666667</v>
      </c>
      <c r="I73" s="232">
        <v>2951.4333333333334</v>
      </c>
      <c r="J73" s="232">
        <v>2978.3666666666668</v>
      </c>
      <c r="K73" s="231">
        <v>2924.5</v>
      </c>
      <c r="L73" s="231">
        <v>2865.05</v>
      </c>
      <c r="M73" s="231">
        <v>4.2594500000000002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1829.7</v>
      </c>
      <c r="D74" s="232">
        <v>1817.9166666666667</v>
      </c>
      <c r="E74" s="232">
        <v>1786.8833333333334</v>
      </c>
      <c r="F74" s="232">
        <v>1744.0666666666666</v>
      </c>
      <c r="G74" s="232">
        <v>1713.0333333333333</v>
      </c>
      <c r="H74" s="232">
        <v>1860.7333333333336</v>
      </c>
      <c r="I74" s="232">
        <v>1891.7666666666669</v>
      </c>
      <c r="J74" s="232">
        <v>1934.5833333333337</v>
      </c>
      <c r="K74" s="231">
        <v>1848.95</v>
      </c>
      <c r="L74" s="231">
        <v>1775.1</v>
      </c>
      <c r="M74" s="231">
        <v>3.05633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4474.95</v>
      </c>
      <c r="D75" s="232">
        <v>4456.9333333333334</v>
      </c>
      <c r="E75" s="232">
        <v>4433.8666666666668</v>
      </c>
      <c r="F75" s="232">
        <v>4392.7833333333338</v>
      </c>
      <c r="G75" s="232">
        <v>4369.7166666666672</v>
      </c>
      <c r="H75" s="232">
        <v>4498.0166666666664</v>
      </c>
      <c r="I75" s="232">
        <v>4521.0833333333339</v>
      </c>
      <c r="J75" s="232">
        <v>4562.1666666666661</v>
      </c>
      <c r="K75" s="231">
        <v>4480</v>
      </c>
      <c r="L75" s="231">
        <v>4415.8500000000004</v>
      </c>
      <c r="M75" s="231">
        <v>3.1977699999999998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2946.55</v>
      </c>
      <c r="D76" s="232">
        <v>2949.1000000000004</v>
      </c>
      <c r="E76" s="232">
        <v>2929.3000000000006</v>
      </c>
      <c r="F76" s="232">
        <v>2912.05</v>
      </c>
      <c r="G76" s="232">
        <v>2892.2500000000005</v>
      </c>
      <c r="H76" s="232">
        <v>2966.3500000000008</v>
      </c>
      <c r="I76" s="232">
        <v>2986.15</v>
      </c>
      <c r="J76" s="232">
        <v>3003.400000000001</v>
      </c>
      <c r="K76" s="231">
        <v>2968.9</v>
      </c>
      <c r="L76" s="231">
        <v>2931.85</v>
      </c>
      <c r="M76" s="231">
        <v>2.2287499999999998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366.3</v>
      </c>
      <c r="D77" s="232">
        <v>365.40000000000003</v>
      </c>
      <c r="E77" s="232">
        <v>354.90000000000009</v>
      </c>
      <c r="F77" s="232">
        <v>343.50000000000006</v>
      </c>
      <c r="G77" s="232">
        <v>333.00000000000011</v>
      </c>
      <c r="H77" s="232">
        <v>376.80000000000007</v>
      </c>
      <c r="I77" s="232">
        <v>387.29999999999995</v>
      </c>
      <c r="J77" s="232">
        <v>398.70000000000005</v>
      </c>
      <c r="K77" s="231">
        <v>375.9</v>
      </c>
      <c r="L77" s="231">
        <v>354</v>
      </c>
      <c r="M77" s="231">
        <v>42.457990000000002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1887.8</v>
      </c>
      <c r="D78" s="232">
        <v>1893.75</v>
      </c>
      <c r="E78" s="232">
        <v>1874.15</v>
      </c>
      <c r="F78" s="232">
        <v>1860.5</v>
      </c>
      <c r="G78" s="232">
        <v>1840.9</v>
      </c>
      <c r="H78" s="232">
        <v>1907.4</v>
      </c>
      <c r="I78" s="232">
        <v>1927</v>
      </c>
      <c r="J78" s="232">
        <v>1940.65</v>
      </c>
      <c r="K78" s="231">
        <v>1913.35</v>
      </c>
      <c r="L78" s="231">
        <v>1880.1</v>
      </c>
      <c r="M78" s="231">
        <v>1.36816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139.1</v>
      </c>
      <c r="D79" s="232">
        <v>139.9</v>
      </c>
      <c r="E79" s="232">
        <v>137.45000000000002</v>
      </c>
      <c r="F79" s="232">
        <v>135.80000000000001</v>
      </c>
      <c r="G79" s="232">
        <v>133.35000000000002</v>
      </c>
      <c r="H79" s="232">
        <v>141.55000000000001</v>
      </c>
      <c r="I79" s="232">
        <v>144</v>
      </c>
      <c r="J79" s="232">
        <v>145.65</v>
      </c>
      <c r="K79" s="231">
        <v>142.35</v>
      </c>
      <c r="L79" s="231">
        <v>138.25</v>
      </c>
      <c r="M79" s="231">
        <v>29.01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129.1</v>
      </c>
      <c r="D80" s="232">
        <v>128.95000000000002</v>
      </c>
      <c r="E80" s="232">
        <v>128.25000000000003</v>
      </c>
      <c r="F80" s="232">
        <v>127.4</v>
      </c>
      <c r="G80" s="232">
        <v>126.70000000000002</v>
      </c>
      <c r="H80" s="232">
        <v>129.80000000000004</v>
      </c>
      <c r="I80" s="232">
        <v>130.50000000000003</v>
      </c>
      <c r="J80" s="232">
        <v>131.35000000000005</v>
      </c>
      <c r="K80" s="231">
        <v>129.65</v>
      </c>
      <c r="L80" s="231">
        <v>128.1</v>
      </c>
      <c r="M80" s="231">
        <v>70.405959999999993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253.35</v>
      </c>
      <c r="D81" s="232">
        <v>253.30000000000004</v>
      </c>
      <c r="E81" s="232">
        <v>250.60000000000008</v>
      </c>
      <c r="F81" s="232">
        <v>247.85000000000005</v>
      </c>
      <c r="G81" s="232">
        <v>245.15000000000009</v>
      </c>
      <c r="H81" s="232">
        <v>256.05000000000007</v>
      </c>
      <c r="I81" s="232">
        <v>258.75000000000006</v>
      </c>
      <c r="J81" s="232">
        <v>261.50000000000006</v>
      </c>
      <c r="K81" s="231">
        <v>256</v>
      </c>
      <c r="L81" s="231">
        <v>250.55</v>
      </c>
      <c r="M81" s="231">
        <v>5.8857400000000002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105.4</v>
      </c>
      <c r="D82" s="232">
        <v>105.38333333333333</v>
      </c>
      <c r="E82" s="232">
        <v>102.91666666666666</v>
      </c>
      <c r="F82" s="232">
        <v>100.43333333333334</v>
      </c>
      <c r="G82" s="232">
        <v>97.966666666666669</v>
      </c>
      <c r="H82" s="232">
        <v>107.86666666666665</v>
      </c>
      <c r="I82" s="232">
        <v>110.33333333333331</v>
      </c>
      <c r="J82" s="232">
        <v>112.81666666666663</v>
      </c>
      <c r="K82" s="231">
        <v>107.85</v>
      </c>
      <c r="L82" s="231">
        <v>102.9</v>
      </c>
      <c r="M82" s="231">
        <v>361.25531000000001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1245.8</v>
      </c>
      <c r="D83" s="232">
        <v>1240.5333333333335</v>
      </c>
      <c r="E83" s="232">
        <v>1229.8166666666671</v>
      </c>
      <c r="F83" s="232">
        <v>1213.8333333333335</v>
      </c>
      <c r="G83" s="232">
        <v>1203.116666666667</v>
      </c>
      <c r="H83" s="232">
        <v>1256.5166666666671</v>
      </c>
      <c r="I83" s="232">
        <v>1267.2333333333338</v>
      </c>
      <c r="J83" s="232">
        <v>1283.2166666666672</v>
      </c>
      <c r="K83" s="231">
        <v>1251.25</v>
      </c>
      <c r="L83" s="231">
        <v>1224.55</v>
      </c>
      <c r="M83" s="231">
        <v>3.2290199999999998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951.45</v>
      </c>
      <c r="D84" s="232">
        <v>949.05000000000007</v>
      </c>
      <c r="E84" s="232">
        <v>944.40000000000009</v>
      </c>
      <c r="F84" s="232">
        <v>937.35</v>
      </c>
      <c r="G84" s="232">
        <v>932.7</v>
      </c>
      <c r="H84" s="232">
        <v>956.10000000000014</v>
      </c>
      <c r="I84" s="232">
        <v>960.75</v>
      </c>
      <c r="J84" s="232">
        <v>967.80000000000018</v>
      </c>
      <c r="K84" s="231">
        <v>953.7</v>
      </c>
      <c r="L84" s="231">
        <v>942</v>
      </c>
      <c r="M84" s="231">
        <v>7.2536500000000004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1084.45</v>
      </c>
      <c r="D85" s="232">
        <v>1090.45</v>
      </c>
      <c r="E85" s="232">
        <v>1075.9000000000001</v>
      </c>
      <c r="F85" s="232">
        <v>1067.3500000000001</v>
      </c>
      <c r="G85" s="232">
        <v>1052.8000000000002</v>
      </c>
      <c r="H85" s="232">
        <v>1099</v>
      </c>
      <c r="I85" s="232">
        <v>1113.5499999999997</v>
      </c>
      <c r="J85" s="232">
        <v>1122.0999999999999</v>
      </c>
      <c r="K85" s="231">
        <v>1105</v>
      </c>
      <c r="L85" s="231">
        <v>1081.9000000000001</v>
      </c>
      <c r="M85" s="231">
        <v>4.2427000000000001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1612.9</v>
      </c>
      <c r="D86" s="232">
        <v>1609.0666666666666</v>
      </c>
      <c r="E86" s="232">
        <v>1602.1333333333332</v>
      </c>
      <c r="F86" s="232">
        <v>1591.3666666666666</v>
      </c>
      <c r="G86" s="232">
        <v>1584.4333333333332</v>
      </c>
      <c r="H86" s="232">
        <v>1619.8333333333333</v>
      </c>
      <c r="I86" s="232">
        <v>1626.7666666666667</v>
      </c>
      <c r="J86" s="232">
        <v>1637.5333333333333</v>
      </c>
      <c r="K86" s="231">
        <v>1616</v>
      </c>
      <c r="L86" s="231">
        <v>1598.3</v>
      </c>
      <c r="M86" s="231">
        <v>2.9510000000000001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495.3</v>
      </c>
      <c r="D87" s="232">
        <v>498.18333333333334</v>
      </c>
      <c r="E87" s="232">
        <v>491.56666666666666</v>
      </c>
      <c r="F87" s="232">
        <v>487.83333333333331</v>
      </c>
      <c r="G87" s="232">
        <v>481.21666666666664</v>
      </c>
      <c r="H87" s="232">
        <v>501.91666666666669</v>
      </c>
      <c r="I87" s="232">
        <v>508.53333333333336</v>
      </c>
      <c r="J87" s="232">
        <v>512.26666666666665</v>
      </c>
      <c r="K87" s="231">
        <v>504.8</v>
      </c>
      <c r="L87" s="231">
        <v>494.45</v>
      </c>
      <c r="M87" s="231">
        <v>2.5221200000000001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269.3</v>
      </c>
      <c r="D88" s="232">
        <v>269.31666666666666</v>
      </c>
      <c r="E88" s="232">
        <v>266.2833333333333</v>
      </c>
      <c r="F88" s="232">
        <v>263.26666666666665</v>
      </c>
      <c r="G88" s="232">
        <v>260.23333333333329</v>
      </c>
      <c r="H88" s="232">
        <v>272.33333333333331</v>
      </c>
      <c r="I88" s="232">
        <v>275.36666666666673</v>
      </c>
      <c r="J88" s="232">
        <v>278.38333333333333</v>
      </c>
      <c r="K88" s="231">
        <v>272.35000000000002</v>
      </c>
      <c r="L88" s="231">
        <v>266.3</v>
      </c>
      <c r="M88" s="231">
        <v>8.6418099999999995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1081.45</v>
      </c>
      <c r="D89" s="232">
        <v>1088.75</v>
      </c>
      <c r="E89" s="232">
        <v>1071.75</v>
      </c>
      <c r="F89" s="232">
        <v>1062.05</v>
      </c>
      <c r="G89" s="232">
        <v>1045.05</v>
      </c>
      <c r="H89" s="232">
        <v>1098.45</v>
      </c>
      <c r="I89" s="232">
        <v>1115.45</v>
      </c>
      <c r="J89" s="232">
        <v>1125.1500000000001</v>
      </c>
      <c r="K89" s="231">
        <v>1105.75</v>
      </c>
      <c r="L89" s="231">
        <v>1079.05</v>
      </c>
      <c r="M89" s="231">
        <v>13.82329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1768.2</v>
      </c>
      <c r="D90" s="232">
        <v>1767.05</v>
      </c>
      <c r="E90" s="232">
        <v>1754.6499999999999</v>
      </c>
      <c r="F90" s="232">
        <v>1741.1</v>
      </c>
      <c r="G90" s="232">
        <v>1728.6999999999998</v>
      </c>
      <c r="H90" s="232">
        <v>1780.6</v>
      </c>
      <c r="I90" s="232">
        <v>1793</v>
      </c>
      <c r="J90" s="232">
        <v>1806.55</v>
      </c>
      <c r="K90" s="231">
        <v>1779.45</v>
      </c>
      <c r="L90" s="231">
        <v>1753.5</v>
      </c>
      <c r="M90" s="231">
        <v>4.1276599999999997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1575.8</v>
      </c>
      <c r="D91" s="232">
        <v>1575.7166666666665</v>
      </c>
      <c r="E91" s="232">
        <v>1565.383333333333</v>
      </c>
      <c r="F91" s="232">
        <v>1554.9666666666665</v>
      </c>
      <c r="G91" s="232">
        <v>1544.633333333333</v>
      </c>
      <c r="H91" s="232">
        <v>1586.133333333333</v>
      </c>
      <c r="I91" s="232">
        <v>1596.4666666666665</v>
      </c>
      <c r="J91" s="232">
        <v>1606.883333333333</v>
      </c>
      <c r="K91" s="231">
        <v>1586.05</v>
      </c>
      <c r="L91" s="231">
        <v>1565.3</v>
      </c>
      <c r="M91" s="231">
        <v>70.886619999999994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497.45</v>
      </c>
      <c r="D92" s="232">
        <v>492.98333333333335</v>
      </c>
      <c r="E92" s="232">
        <v>487.4666666666667</v>
      </c>
      <c r="F92" s="232">
        <v>477.48333333333335</v>
      </c>
      <c r="G92" s="232">
        <v>471.9666666666667</v>
      </c>
      <c r="H92" s="232">
        <v>502.9666666666667</v>
      </c>
      <c r="I92" s="232">
        <v>508.48333333333335</v>
      </c>
      <c r="J92" s="232">
        <v>518.4666666666667</v>
      </c>
      <c r="K92" s="231">
        <v>498.5</v>
      </c>
      <c r="L92" s="231">
        <v>483</v>
      </c>
      <c r="M92" s="231">
        <v>56.041870000000003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1192.7</v>
      </c>
      <c r="D93" s="232">
        <v>1198.4166666666667</v>
      </c>
      <c r="E93" s="232">
        <v>1184.8333333333335</v>
      </c>
      <c r="F93" s="232">
        <v>1176.9666666666667</v>
      </c>
      <c r="G93" s="232">
        <v>1163.3833333333334</v>
      </c>
      <c r="H93" s="232">
        <v>1206.2833333333335</v>
      </c>
      <c r="I93" s="232">
        <v>1219.866666666667</v>
      </c>
      <c r="J93" s="232">
        <v>1227.7333333333336</v>
      </c>
      <c r="K93" s="231">
        <v>1212</v>
      </c>
      <c r="L93" s="231">
        <v>1190.55</v>
      </c>
      <c r="M93" s="231">
        <v>3.5485600000000002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2353.1999999999998</v>
      </c>
      <c r="D94" s="232">
        <v>2356.15</v>
      </c>
      <c r="E94" s="232">
        <v>2343.0500000000002</v>
      </c>
      <c r="F94" s="232">
        <v>2332.9</v>
      </c>
      <c r="G94" s="232">
        <v>2319.8000000000002</v>
      </c>
      <c r="H94" s="232">
        <v>2366.3000000000002</v>
      </c>
      <c r="I94" s="232">
        <v>2379.3999999999996</v>
      </c>
      <c r="J94" s="232">
        <v>2389.5500000000002</v>
      </c>
      <c r="K94" s="231">
        <v>2369.25</v>
      </c>
      <c r="L94" s="231">
        <v>2346</v>
      </c>
      <c r="M94" s="231">
        <v>1.6678999999999999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392.75</v>
      </c>
      <c r="D95" s="232">
        <v>392.58333333333331</v>
      </c>
      <c r="E95" s="232">
        <v>388.41666666666663</v>
      </c>
      <c r="F95" s="232">
        <v>384.08333333333331</v>
      </c>
      <c r="G95" s="232">
        <v>379.91666666666663</v>
      </c>
      <c r="H95" s="232">
        <v>396.91666666666663</v>
      </c>
      <c r="I95" s="232">
        <v>401.08333333333326</v>
      </c>
      <c r="J95" s="232">
        <v>405.41666666666663</v>
      </c>
      <c r="K95" s="231">
        <v>396.75</v>
      </c>
      <c r="L95" s="231">
        <v>388.25</v>
      </c>
      <c r="M95" s="231">
        <v>65.116050000000001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2624.8</v>
      </c>
      <c r="D96" s="232">
        <v>2638.5833333333335</v>
      </c>
      <c r="E96" s="232">
        <v>2601.2166666666672</v>
      </c>
      <c r="F96" s="232">
        <v>2577.6333333333337</v>
      </c>
      <c r="G96" s="232">
        <v>2540.2666666666673</v>
      </c>
      <c r="H96" s="232">
        <v>2662.166666666667</v>
      </c>
      <c r="I96" s="232">
        <v>2699.5333333333328</v>
      </c>
      <c r="J96" s="232">
        <v>2723.1166666666668</v>
      </c>
      <c r="K96" s="231">
        <v>2675.95</v>
      </c>
      <c r="L96" s="231">
        <v>2615</v>
      </c>
      <c r="M96" s="231">
        <v>6.6026999999999996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245.45</v>
      </c>
      <c r="D97" s="232">
        <v>245.04999999999998</v>
      </c>
      <c r="E97" s="232">
        <v>243.84999999999997</v>
      </c>
      <c r="F97" s="232">
        <v>242.24999999999997</v>
      </c>
      <c r="G97" s="232">
        <v>241.04999999999995</v>
      </c>
      <c r="H97" s="232">
        <v>246.64999999999998</v>
      </c>
      <c r="I97" s="232">
        <v>247.84999999999997</v>
      </c>
      <c r="J97" s="232">
        <v>249.45</v>
      </c>
      <c r="K97" s="231">
        <v>246.25</v>
      </c>
      <c r="L97" s="231">
        <v>243.45</v>
      </c>
      <c r="M97" s="231">
        <v>18.909800000000001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2476.35</v>
      </c>
      <c r="D98" s="232">
        <v>2470.7166666666667</v>
      </c>
      <c r="E98" s="232">
        <v>2460.0333333333333</v>
      </c>
      <c r="F98" s="232">
        <v>2443.7166666666667</v>
      </c>
      <c r="G98" s="232">
        <v>2433.0333333333333</v>
      </c>
      <c r="H98" s="232">
        <v>2487.0333333333333</v>
      </c>
      <c r="I98" s="232">
        <v>2497.7166666666667</v>
      </c>
      <c r="J98" s="232">
        <v>2514.0333333333333</v>
      </c>
      <c r="K98" s="231">
        <v>2481.4</v>
      </c>
      <c r="L98" s="231">
        <v>2454.4</v>
      </c>
      <c r="M98" s="231">
        <v>10.632440000000001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317.75</v>
      </c>
      <c r="D99" s="232">
        <v>319.86666666666667</v>
      </c>
      <c r="E99" s="232">
        <v>314.73333333333335</v>
      </c>
      <c r="F99" s="232">
        <v>311.7166666666667</v>
      </c>
      <c r="G99" s="232">
        <v>306.58333333333337</v>
      </c>
      <c r="H99" s="232">
        <v>322.88333333333333</v>
      </c>
      <c r="I99" s="232">
        <v>328.01666666666665</v>
      </c>
      <c r="J99" s="232">
        <v>331.0333333333333</v>
      </c>
      <c r="K99" s="231">
        <v>325</v>
      </c>
      <c r="L99" s="231">
        <v>316.85000000000002</v>
      </c>
      <c r="M99" s="231">
        <v>107.48992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35617.15</v>
      </c>
      <c r="D100" s="232">
        <v>35523.866666666669</v>
      </c>
      <c r="E100" s="232">
        <v>35043.28333333334</v>
      </c>
      <c r="F100" s="232">
        <v>34469.416666666672</v>
      </c>
      <c r="G100" s="232">
        <v>33988.833333333343</v>
      </c>
      <c r="H100" s="232">
        <v>36097.733333333337</v>
      </c>
      <c r="I100" s="232">
        <v>36578.316666666666</v>
      </c>
      <c r="J100" s="232">
        <v>37152.183333333334</v>
      </c>
      <c r="K100" s="231">
        <v>36004.449999999997</v>
      </c>
      <c r="L100" s="231">
        <v>34950</v>
      </c>
      <c r="M100" s="231">
        <v>8.616E-2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2584.1999999999998</v>
      </c>
      <c r="D101" s="232">
        <v>2581.2166666666667</v>
      </c>
      <c r="E101" s="232">
        <v>2571.0333333333333</v>
      </c>
      <c r="F101" s="232">
        <v>2557.8666666666668</v>
      </c>
      <c r="G101" s="232">
        <v>2547.6833333333334</v>
      </c>
      <c r="H101" s="232">
        <v>2594.3833333333332</v>
      </c>
      <c r="I101" s="232">
        <v>2604.5666666666666</v>
      </c>
      <c r="J101" s="232">
        <v>2617.7333333333331</v>
      </c>
      <c r="K101" s="231">
        <v>2591.4</v>
      </c>
      <c r="L101" s="231">
        <v>2568.0500000000002</v>
      </c>
      <c r="M101" s="231">
        <v>20.397130000000001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860.2</v>
      </c>
      <c r="D102" s="232">
        <v>857.91666666666663</v>
      </c>
      <c r="E102" s="232">
        <v>853.2833333333333</v>
      </c>
      <c r="F102" s="232">
        <v>846.36666666666667</v>
      </c>
      <c r="G102" s="232">
        <v>841.73333333333335</v>
      </c>
      <c r="H102" s="232">
        <v>864.83333333333326</v>
      </c>
      <c r="I102" s="232">
        <v>869.4666666666667</v>
      </c>
      <c r="J102" s="232">
        <v>876.38333333333321</v>
      </c>
      <c r="K102" s="231">
        <v>862.55</v>
      </c>
      <c r="L102" s="231">
        <v>851</v>
      </c>
      <c r="M102" s="231">
        <v>174.3152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1081.7</v>
      </c>
      <c r="D103" s="232">
        <v>1083.0666666666666</v>
      </c>
      <c r="E103" s="232">
        <v>1074.1333333333332</v>
      </c>
      <c r="F103" s="232">
        <v>1066.5666666666666</v>
      </c>
      <c r="G103" s="232">
        <v>1057.6333333333332</v>
      </c>
      <c r="H103" s="232">
        <v>1090.6333333333332</v>
      </c>
      <c r="I103" s="232">
        <v>1099.5666666666666</v>
      </c>
      <c r="J103" s="232">
        <v>1107.1333333333332</v>
      </c>
      <c r="K103" s="231">
        <v>1092</v>
      </c>
      <c r="L103" s="231">
        <v>1075.5</v>
      </c>
      <c r="M103" s="231">
        <v>2.4838900000000002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427.7</v>
      </c>
      <c r="D104" s="232">
        <v>425.15000000000003</v>
      </c>
      <c r="E104" s="232">
        <v>419.05000000000007</v>
      </c>
      <c r="F104" s="232">
        <v>410.40000000000003</v>
      </c>
      <c r="G104" s="232">
        <v>404.30000000000007</v>
      </c>
      <c r="H104" s="232">
        <v>433.80000000000007</v>
      </c>
      <c r="I104" s="232">
        <v>439.90000000000009</v>
      </c>
      <c r="J104" s="232">
        <v>448.55000000000007</v>
      </c>
      <c r="K104" s="231">
        <v>431.25</v>
      </c>
      <c r="L104" s="231">
        <v>416.5</v>
      </c>
      <c r="M104" s="231">
        <v>31.322109999999999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436.3</v>
      </c>
      <c r="D105" s="232">
        <v>438.33333333333331</v>
      </c>
      <c r="E105" s="232">
        <v>430.96666666666664</v>
      </c>
      <c r="F105" s="232">
        <v>425.63333333333333</v>
      </c>
      <c r="G105" s="232">
        <v>418.26666666666665</v>
      </c>
      <c r="H105" s="232">
        <v>443.66666666666663</v>
      </c>
      <c r="I105" s="232">
        <v>451.0333333333333</v>
      </c>
      <c r="J105" s="232">
        <v>456.36666666666662</v>
      </c>
      <c r="K105" s="231">
        <v>445.7</v>
      </c>
      <c r="L105" s="231">
        <v>433</v>
      </c>
      <c r="M105" s="231">
        <v>1.4091100000000001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56.1</v>
      </c>
      <c r="D106" s="232">
        <v>56.15</v>
      </c>
      <c r="E106" s="232">
        <v>55.699999999999996</v>
      </c>
      <c r="F106" s="232">
        <v>55.3</v>
      </c>
      <c r="G106" s="232">
        <v>54.849999999999994</v>
      </c>
      <c r="H106" s="232">
        <v>56.55</v>
      </c>
      <c r="I106" s="232">
        <v>57</v>
      </c>
      <c r="J106" s="232">
        <v>57.4</v>
      </c>
      <c r="K106" s="231">
        <v>56.6</v>
      </c>
      <c r="L106" s="231">
        <v>55.75</v>
      </c>
      <c r="M106" s="231">
        <v>152.85261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377.75</v>
      </c>
      <c r="D107" s="232">
        <v>376.93333333333334</v>
      </c>
      <c r="E107" s="232">
        <v>375.01666666666665</v>
      </c>
      <c r="F107" s="232">
        <v>372.2833333333333</v>
      </c>
      <c r="G107" s="232">
        <v>370.36666666666662</v>
      </c>
      <c r="H107" s="232">
        <v>379.66666666666669</v>
      </c>
      <c r="I107" s="232">
        <v>381.58333333333331</v>
      </c>
      <c r="J107" s="232">
        <v>384.31666666666672</v>
      </c>
      <c r="K107" s="231">
        <v>378.85</v>
      </c>
      <c r="L107" s="231">
        <v>374.2</v>
      </c>
      <c r="M107" s="231">
        <v>47.748669999999997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5035.05</v>
      </c>
      <c r="D108" s="232">
        <v>5082.5666666666666</v>
      </c>
      <c r="E108" s="232">
        <v>4972.1333333333332</v>
      </c>
      <c r="F108" s="232">
        <v>4909.2166666666662</v>
      </c>
      <c r="G108" s="232">
        <v>4798.7833333333328</v>
      </c>
      <c r="H108" s="232">
        <v>5145.4833333333336</v>
      </c>
      <c r="I108" s="232">
        <v>5255.9166666666661</v>
      </c>
      <c r="J108" s="232">
        <v>5318.8333333333339</v>
      </c>
      <c r="K108" s="231">
        <v>5193</v>
      </c>
      <c r="L108" s="231">
        <v>5019.6499999999996</v>
      </c>
      <c r="M108" s="231">
        <v>1.2932399999999999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274.64999999999998</v>
      </c>
      <c r="D109" s="232">
        <v>275.18333333333334</v>
      </c>
      <c r="E109" s="232">
        <v>271.51666666666665</v>
      </c>
      <c r="F109" s="232">
        <v>268.38333333333333</v>
      </c>
      <c r="G109" s="232">
        <v>264.71666666666664</v>
      </c>
      <c r="H109" s="232">
        <v>278.31666666666666</v>
      </c>
      <c r="I109" s="232">
        <v>281.98333333333329</v>
      </c>
      <c r="J109" s="232">
        <v>285.11666666666667</v>
      </c>
      <c r="K109" s="231">
        <v>278.85000000000002</v>
      </c>
      <c r="L109" s="231">
        <v>272.05</v>
      </c>
      <c r="M109" s="231">
        <v>8.0530500000000007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149.85</v>
      </c>
      <c r="D110" s="232">
        <v>150.04999999999998</v>
      </c>
      <c r="E110" s="232">
        <v>148.89999999999998</v>
      </c>
      <c r="F110" s="232">
        <v>147.94999999999999</v>
      </c>
      <c r="G110" s="232">
        <v>146.79999999999998</v>
      </c>
      <c r="H110" s="232">
        <v>150.99999999999997</v>
      </c>
      <c r="I110" s="232">
        <v>152.15</v>
      </c>
      <c r="J110" s="232">
        <v>153.09999999999997</v>
      </c>
      <c r="K110" s="231">
        <v>151.19999999999999</v>
      </c>
      <c r="L110" s="231">
        <v>149.1</v>
      </c>
      <c r="M110" s="231">
        <v>20.565470000000001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315.10000000000002</v>
      </c>
      <c r="D111" s="232">
        <v>315.83333333333331</v>
      </c>
      <c r="E111" s="232">
        <v>311.91666666666663</v>
      </c>
      <c r="F111" s="232">
        <v>308.73333333333329</v>
      </c>
      <c r="G111" s="232">
        <v>304.81666666666661</v>
      </c>
      <c r="H111" s="232">
        <v>319.01666666666665</v>
      </c>
      <c r="I111" s="232">
        <v>322.93333333333328</v>
      </c>
      <c r="J111" s="232">
        <v>326.11666666666667</v>
      </c>
      <c r="K111" s="231">
        <v>319.75</v>
      </c>
      <c r="L111" s="231">
        <v>312.64999999999998</v>
      </c>
      <c r="M111" s="231">
        <v>15.24897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79.599999999999994</v>
      </c>
      <c r="D112" s="232">
        <v>79.55</v>
      </c>
      <c r="E112" s="232">
        <v>79.149999999999991</v>
      </c>
      <c r="F112" s="232">
        <v>78.699999999999989</v>
      </c>
      <c r="G112" s="232">
        <v>78.299999999999983</v>
      </c>
      <c r="H112" s="232">
        <v>80</v>
      </c>
      <c r="I112" s="232">
        <v>80.400000000000006</v>
      </c>
      <c r="J112" s="232">
        <v>80.850000000000009</v>
      </c>
      <c r="K112" s="231">
        <v>79.95</v>
      </c>
      <c r="L112" s="231">
        <v>79.099999999999994</v>
      </c>
      <c r="M112" s="231">
        <v>81.620890000000003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604.75</v>
      </c>
      <c r="D113" s="232">
        <v>606.16666666666663</v>
      </c>
      <c r="E113" s="232">
        <v>602.43333333333328</v>
      </c>
      <c r="F113" s="232">
        <v>600.11666666666667</v>
      </c>
      <c r="G113" s="232">
        <v>596.38333333333333</v>
      </c>
      <c r="H113" s="232">
        <v>608.48333333333323</v>
      </c>
      <c r="I113" s="232">
        <v>612.21666666666658</v>
      </c>
      <c r="J113" s="232">
        <v>614.53333333333319</v>
      </c>
      <c r="K113" s="231">
        <v>609.9</v>
      </c>
      <c r="L113" s="231">
        <v>603.85</v>
      </c>
      <c r="M113" s="231">
        <v>5.0438999999999998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439.4</v>
      </c>
      <c r="D114" s="232">
        <v>438.65000000000003</v>
      </c>
      <c r="E114" s="232">
        <v>435.95000000000005</v>
      </c>
      <c r="F114" s="232">
        <v>432.5</v>
      </c>
      <c r="G114" s="232">
        <v>429.8</v>
      </c>
      <c r="H114" s="232">
        <v>442.10000000000008</v>
      </c>
      <c r="I114" s="232">
        <v>444.8</v>
      </c>
      <c r="J114" s="232">
        <v>448.25000000000011</v>
      </c>
      <c r="K114" s="231">
        <v>441.35</v>
      </c>
      <c r="L114" s="231">
        <v>435.2</v>
      </c>
      <c r="M114" s="231">
        <v>9.3834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150.9</v>
      </c>
      <c r="D115" s="232">
        <v>151.36666666666667</v>
      </c>
      <c r="E115" s="232">
        <v>149.58333333333334</v>
      </c>
      <c r="F115" s="232">
        <v>148.26666666666668</v>
      </c>
      <c r="G115" s="232">
        <v>146.48333333333335</v>
      </c>
      <c r="H115" s="232">
        <v>152.68333333333334</v>
      </c>
      <c r="I115" s="232">
        <v>154.46666666666664</v>
      </c>
      <c r="J115" s="232">
        <v>155.78333333333333</v>
      </c>
      <c r="K115" s="231">
        <v>153.15</v>
      </c>
      <c r="L115" s="231">
        <v>150.05000000000001</v>
      </c>
      <c r="M115" s="231">
        <v>28.403700000000001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1031.1500000000001</v>
      </c>
      <c r="D116" s="232">
        <v>1033.1000000000001</v>
      </c>
      <c r="E116" s="232">
        <v>1022.2000000000003</v>
      </c>
      <c r="F116" s="232">
        <v>1013.2500000000002</v>
      </c>
      <c r="G116" s="232">
        <v>1002.3500000000004</v>
      </c>
      <c r="H116" s="232">
        <v>1042.0500000000002</v>
      </c>
      <c r="I116" s="232">
        <v>1052.9500000000003</v>
      </c>
      <c r="J116" s="232">
        <v>1061.9000000000001</v>
      </c>
      <c r="K116" s="231">
        <v>1044</v>
      </c>
      <c r="L116" s="231">
        <v>1024.1500000000001</v>
      </c>
      <c r="M116" s="231">
        <v>29.921389999999999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3511.65</v>
      </c>
      <c r="D117" s="232">
        <v>3510.9166666666665</v>
      </c>
      <c r="E117" s="232">
        <v>3478.0333333333328</v>
      </c>
      <c r="F117" s="232">
        <v>3444.4166666666665</v>
      </c>
      <c r="G117" s="232">
        <v>3411.5333333333328</v>
      </c>
      <c r="H117" s="232">
        <v>3544.5333333333328</v>
      </c>
      <c r="I117" s="232">
        <v>3577.416666666667</v>
      </c>
      <c r="J117" s="232">
        <v>3611.0333333333328</v>
      </c>
      <c r="K117" s="231">
        <v>3543.8</v>
      </c>
      <c r="L117" s="231">
        <v>3477.3</v>
      </c>
      <c r="M117" s="231">
        <v>2.3653300000000002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1389.25</v>
      </c>
      <c r="D118" s="232">
        <v>1392.8833333333332</v>
      </c>
      <c r="E118" s="232">
        <v>1378.5166666666664</v>
      </c>
      <c r="F118" s="232">
        <v>1367.7833333333333</v>
      </c>
      <c r="G118" s="232">
        <v>1353.4166666666665</v>
      </c>
      <c r="H118" s="232">
        <v>1403.6166666666663</v>
      </c>
      <c r="I118" s="232">
        <v>1417.9833333333331</v>
      </c>
      <c r="J118" s="232">
        <v>1428.7166666666662</v>
      </c>
      <c r="K118" s="231">
        <v>1407.25</v>
      </c>
      <c r="L118" s="231">
        <v>1382.15</v>
      </c>
      <c r="M118" s="231">
        <v>83.564869999999999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1888.75</v>
      </c>
      <c r="D119" s="232">
        <v>1888.7666666666667</v>
      </c>
      <c r="E119" s="232">
        <v>1880.9833333333333</v>
      </c>
      <c r="F119" s="232">
        <v>1873.2166666666667</v>
      </c>
      <c r="G119" s="232">
        <v>1865.4333333333334</v>
      </c>
      <c r="H119" s="232">
        <v>1896.5333333333333</v>
      </c>
      <c r="I119" s="232">
        <v>1904.3166666666666</v>
      </c>
      <c r="J119" s="232">
        <v>1912.0833333333333</v>
      </c>
      <c r="K119" s="231">
        <v>1896.55</v>
      </c>
      <c r="L119" s="231">
        <v>1881</v>
      </c>
      <c r="M119" s="231">
        <v>2.6946099999999999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782.85</v>
      </c>
      <c r="D120" s="232">
        <v>781.91666666666663</v>
      </c>
      <c r="E120" s="232">
        <v>778.18333333333328</v>
      </c>
      <c r="F120" s="232">
        <v>773.51666666666665</v>
      </c>
      <c r="G120" s="232">
        <v>769.7833333333333</v>
      </c>
      <c r="H120" s="232">
        <v>786.58333333333326</v>
      </c>
      <c r="I120" s="232">
        <v>790.31666666666661</v>
      </c>
      <c r="J120" s="232">
        <v>794.98333333333323</v>
      </c>
      <c r="K120" s="231">
        <v>785.65</v>
      </c>
      <c r="L120" s="231">
        <v>777.25</v>
      </c>
      <c r="M120" s="231">
        <v>0.73714000000000002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251.1</v>
      </c>
      <c r="D121" s="232">
        <v>252.05000000000004</v>
      </c>
      <c r="E121" s="232">
        <v>247.85000000000008</v>
      </c>
      <c r="F121" s="232">
        <v>244.60000000000005</v>
      </c>
      <c r="G121" s="232">
        <v>240.40000000000009</v>
      </c>
      <c r="H121" s="232">
        <v>255.30000000000007</v>
      </c>
      <c r="I121" s="232">
        <v>259.50000000000006</v>
      </c>
      <c r="J121" s="232">
        <v>262.75000000000006</v>
      </c>
      <c r="K121" s="231">
        <v>256.25</v>
      </c>
      <c r="L121" s="231">
        <v>248.8</v>
      </c>
      <c r="M121" s="231">
        <v>18.211480000000002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662.25</v>
      </c>
      <c r="D122" s="232">
        <v>664.51666666666665</v>
      </c>
      <c r="E122" s="232">
        <v>657.7833333333333</v>
      </c>
      <c r="F122" s="232">
        <v>653.31666666666661</v>
      </c>
      <c r="G122" s="232">
        <v>646.58333333333326</v>
      </c>
      <c r="H122" s="232">
        <v>668.98333333333335</v>
      </c>
      <c r="I122" s="232">
        <v>675.7166666666667</v>
      </c>
      <c r="J122" s="232">
        <v>680.18333333333339</v>
      </c>
      <c r="K122" s="231">
        <v>671.25</v>
      </c>
      <c r="L122" s="231">
        <v>660.05</v>
      </c>
      <c r="M122" s="231">
        <v>9.4938800000000008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557.25</v>
      </c>
      <c r="D123" s="232">
        <v>559.48333333333323</v>
      </c>
      <c r="E123" s="232">
        <v>553.66666666666652</v>
      </c>
      <c r="F123" s="232">
        <v>550.08333333333326</v>
      </c>
      <c r="G123" s="232">
        <v>544.26666666666654</v>
      </c>
      <c r="H123" s="232">
        <v>563.06666666666649</v>
      </c>
      <c r="I123" s="232">
        <v>568.88333333333333</v>
      </c>
      <c r="J123" s="232">
        <v>572.46666666666647</v>
      </c>
      <c r="K123" s="231">
        <v>565.29999999999995</v>
      </c>
      <c r="L123" s="231">
        <v>555.9</v>
      </c>
      <c r="M123" s="231">
        <v>12.712210000000001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449.4</v>
      </c>
      <c r="D124" s="232">
        <v>445.43333333333334</v>
      </c>
      <c r="E124" s="232">
        <v>439.9666666666667</v>
      </c>
      <c r="F124" s="232">
        <v>430.53333333333336</v>
      </c>
      <c r="G124" s="232">
        <v>425.06666666666672</v>
      </c>
      <c r="H124" s="232">
        <v>454.86666666666667</v>
      </c>
      <c r="I124" s="232">
        <v>460.33333333333326</v>
      </c>
      <c r="J124" s="232">
        <v>469.76666666666665</v>
      </c>
      <c r="K124" s="231">
        <v>450.9</v>
      </c>
      <c r="L124" s="231">
        <v>436</v>
      </c>
      <c r="M124" s="231">
        <v>31.806609999999999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1705.15</v>
      </c>
      <c r="D125" s="232">
        <v>1703.4833333333336</v>
      </c>
      <c r="E125" s="232">
        <v>1693.7666666666671</v>
      </c>
      <c r="F125" s="232">
        <v>1682.3833333333334</v>
      </c>
      <c r="G125" s="232">
        <v>1672.666666666667</v>
      </c>
      <c r="H125" s="232">
        <v>1714.8666666666672</v>
      </c>
      <c r="I125" s="232">
        <v>1724.5833333333335</v>
      </c>
      <c r="J125" s="232">
        <v>1735.9666666666674</v>
      </c>
      <c r="K125" s="231">
        <v>1713.2</v>
      </c>
      <c r="L125" s="231">
        <v>1692.1</v>
      </c>
      <c r="M125" s="231">
        <v>33.26099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85.6</v>
      </c>
      <c r="D126" s="232">
        <v>85.916666666666671</v>
      </c>
      <c r="E126" s="232">
        <v>84.983333333333348</v>
      </c>
      <c r="F126" s="232">
        <v>84.366666666666674</v>
      </c>
      <c r="G126" s="232">
        <v>83.433333333333351</v>
      </c>
      <c r="H126" s="232">
        <v>86.533333333333346</v>
      </c>
      <c r="I126" s="232">
        <v>87.466666666666654</v>
      </c>
      <c r="J126" s="232">
        <v>88.083333333333343</v>
      </c>
      <c r="K126" s="231">
        <v>86.85</v>
      </c>
      <c r="L126" s="231">
        <v>85.3</v>
      </c>
      <c r="M126" s="231">
        <v>22.207350000000002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3411.6</v>
      </c>
      <c r="D127" s="232">
        <v>3433.8666666666668</v>
      </c>
      <c r="E127" s="232">
        <v>3382.7333333333336</v>
      </c>
      <c r="F127" s="232">
        <v>3353.8666666666668</v>
      </c>
      <c r="G127" s="232">
        <v>3302.7333333333336</v>
      </c>
      <c r="H127" s="232">
        <v>3462.7333333333336</v>
      </c>
      <c r="I127" s="232">
        <v>3513.8666666666668</v>
      </c>
      <c r="J127" s="232">
        <v>3542.7333333333336</v>
      </c>
      <c r="K127" s="231">
        <v>3485</v>
      </c>
      <c r="L127" s="231">
        <v>3405</v>
      </c>
      <c r="M127" s="231">
        <v>2.49884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340.95</v>
      </c>
      <c r="D128" s="232">
        <v>342.15000000000003</v>
      </c>
      <c r="E128" s="232">
        <v>339.00000000000006</v>
      </c>
      <c r="F128" s="232">
        <v>337.05</v>
      </c>
      <c r="G128" s="232">
        <v>333.90000000000003</v>
      </c>
      <c r="H128" s="232">
        <v>344.10000000000008</v>
      </c>
      <c r="I128" s="232">
        <v>347.25000000000006</v>
      </c>
      <c r="J128" s="232">
        <v>349.2000000000001</v>
      </c>
      <c r="K128" s="231">
        <v>345.3</v>
      </c>
      <c r="L128" s="231">
        <v>340.2</v>
      </c>
      <c r="M128" s="231">
        <v>4.9415399999999998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4649.75</v>
      </c>
      <c r="D129" s="232">
        <v>4692.75</v>
      </c>
      <c r="E129" s="232">
        <v>4590.5</v>
      </c>
      <c r="F129" s="232">
        <v>4531.25</v>
      </c>
      <c r="G129" s="232">
        <v>4429</v>
      </c>
      <c r="H129" s="232">
        <v>4752</v>
      </c>
      <c r="I129" s="232">
        <v>4854.25</v>
      </c>
      <c r="J129" s="232">
        <v>4913.5</v>
      </c>
      <c r="K129" s="231">
        <v>4795</v>
      </c>
      <c r="L129" s="231">
        <v>4633.5</v>
      </c>
      <c r="M129" s="231">
        <v>4.0981199999999998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2213.9499999999998</v>
      </c>
      <c r="D130" s="232">
        <v>2222.7000000000003</v>
      </c>
      <c r="E130" s="232">
        <v>2199.1500000000005</v>
      </c>
      <c r="F130" s="232">
        <v>2184.3500000000004</v>
      </c>
      <c r="G130" s="232">
        <v>2160.8000000000006</v>
      </c>
      <c r="H130" s="232">
        <v>2237.5000000000005</v>
      </c>
      <c r="I130" s="232">
        <v>2261.0500000000006</v>
      </c>
      <c r="J130" s="232">
        <v>2275.8500000000004</v>
      </c>
      <c r="K130" s="231">
        <v>2246.25</v>
      </c>
      <c r="L130" s="231">
        <v>2207.9</v>
      </c>
      <c r="M130" s="231">
        <v>19.56033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305.2</v>
      </c>
      <c r="D131" s="232">
        <v>305.41666666666669</v>
      </c>
      <c r="E131" s="232">
        <v>303.53333333333336</v>
      </c>
      <c r="F131" s="232">
        <v>301.86666666666667</v>
      </c>
      <c r="G131" s="232">
        <v>299.98333333333335</v>
      </c>
      <c r="H131" s="232">
        <v>307.08333333333337</v>
      </c>
      <c r="I131" s="232">
        <v>308.9666666666667</v>
      </c>
      <c r="J131" s="232">
        <v>310.63333333333338</v>
      </c>
      <c r="K131" s="231">
        <v>307.3</v>
      </c>
      <c r="L131" s="231">
        <v>303.75</v>
      </c>
      <c r="M131" s="231">
        <v>6.4852600000000002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572.75</v>
      </c>
      <c r="D132" s="232">
        <v>574.16666666666663</v>
      </c>
      <c r="E132" s="232">
        <v>570.58333333333326</v>
      </c>
      <c r="F132" s="232">
        <v>568.41666666666663</v>
      </c>
      <c r="G132" s="232">
        <v>564.83333333333326</v>
      </c>
      <c r="H132" s="232">
        <v>576.33333333333326</v>
      </c>
      <c r="I132" s="232">
        <v>579.91666666666652</v>
      </c>
      <c r="J132" s="232">
        <v>582.08333333333326</v>
      </c>
      <c r="K132" s="231">
        <v>577.75</v>
      </c>
      <c r="L132" s="231">
        <v>572</v>
      </c>
      <c r="M132" s="231">
        <v>9.3132599999999996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3966.85</v>
      </c>
      <c r="D133" s="232">
        <v>3928.9500000000003</v>
      </c>
      <c r="E133" s="232">
        <v>3862.9000000000005</v>
      </c>
      <c r="F133" s="232">
        <v>3758.9500000000003</v>
      </c>
      <c r="G133" s="232">
        <v>3692.9000000000005</v>
      </c>
      <c r="H133" s="232">
        <v>4032.9000000000005</v>
      </c>
      <c r="I133" s="232">
        <v>4098.9500000000007</v>
      </c>
      <c r="J133" s="232">
        <v>4202.9000000000005</v>
      </c>
      <c r="K133" s="231">
        <v>3995</v>
      </c>
      <c r="L133" s="231">
        <v>3825</v>
      </c>
      <c r="M133" s="231">
        <v>0.54730000000000001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658.85</v>
      </c>
      <c r="D134" s="232">
        <v>656.61666666666667</v>
      </c>
      <c r="E134" s="232">
        <v>651.23333333333335</v>
      </c>
      <c r="F134" s="232">
        <v>643.61666666666667</v>
      </c>
      <c r="G134" s="232">
        <v>638.23333333333335</v>
      </c>
      <c r="H134" s="232">
        <v>664.23333333333335</v>
      </c>
      <c r="I134" s="232">
        <v>669.61666666666679</v>
      </c>
      <c r="J134" s="232">
        <v>677.23333333333335</v>
      </c>
      <c r="K134" s="231">
        <v>662</v>
      </c>
      <c r="L134" s="231">
        <v>649</v>
      </c>
      <c r="M134" s="231">
        <v>2.7909299999999999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84399.85</v>
      </c>
      <c r="D135" s="232">
        <v>84191.633333333346</v>
      </c>
      <c r="E135" s="232">
        <v>83883.266666666692</v>
      </c>
      <c r="F135" s="232">
        <v>83366.683333333349</v>
      </c>
      <c r="G135" s="232">
        <v>83058.316666666695</v>
      </c>
      <c r="H135" s="232">
        <v>84708.216666666689</v>
      </c>
      <c r="I135" s="232">
        <v>85016.583333333358</v>
      </c>
      <c r="J135" s="232">
        <v>85533.166666666686</v>
      </c>
      <c r="K135" s="231">
        <v>84500</v>
      </c>
      <c r="L135" s="231">
        <v>83675.05</v>
      </c>
      <c r="M135" s="231">
        <v>2.9610000000000001E-2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230.45</v>
      </c>
      <c r="D136" s="232">
        <v>232.13333333333333</v>
      </c>
      <c r="E136" s="232">
        <v>227.46666666666664</v>
      </c>
      <c r="F136" s="232">
        <v>224.48333333333332</v>
      </c>
      <c r="G136" s="232">
        <v>219.81666666666663</v>
      </c>
      <c r="H136" s="232">
        <v>235.11666666666665</v>
      </c>
      <c r="I136" s="232">
        <v>239.78333333333333</v>
      </c>
      <c r="J136" s="232">
        <v>242.76666666666665</v>
      </c>
      <c r="K136" s="231">
        <v>236.8</v>
      </c>
      <c r="L136" s="231">
        <v>229.15</v>
      </c>
      <c r="M136" s="231">
        <v>125.62286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1164.0999999999999</v>
      </c>
      <c r="D137" s="232">
        <v>1167.9166666666667</v>
      </c>
      <c r="E137" s="232">
        <v>1155.3333333333335</v>
      </c>
      <c r="F137" s="232">
        <v>1146.5666666666668</v>
      </c>
      <c r="G137" s="232">
        <v>1133.9833333333336</v>
      </c>
      <c r="H137" s="232">
        <v>1176.6833333333334</v>
      </c>
      <c r="I137" s="232">
        <v>1189.2666666666669</v>
      </c>
      <c r="J137" s="232">
        <v>1198.0333333333333</v>
      </c>
      <c r="K137" s="231">
        <v>1180.5</v>
      </c>
      <c r="L137" s="231">
        <v>1159.1500000000001</v>
      </c>
      <c r="M137" s="231">
        <v>22.11909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483.85</v>
      </c>
      <c r="D138" s="232">
        <v>483.40000000000003</v>
      </c>
      <c r="E138" s="232">
        <v>481.90000000000009</v>
      </c>
      <c r="F138" s="232">
        <v>479.95000000000005</v>
      </c>
      <c r="G138" s="232">
        <v>478.4500000000001</v>
      </c>
      <c r="H138" s="232">
        <v>485.35000000000008</v>
      </c>
      <c r="I138" s="232">
        <v>486.84999999999997</v>
      </c>
      <c r="J138" s="232">
        <v>488.80000000000007</v>
      </c>
      <c r="K138" s="231">
        <v>484.9</v>
      </c>
      <c r="L138" s="231">
        <v>481.45</v>
      </c>
      <c r="M138" s="231">
        <v>7.72546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8252.4</v>
      </c>
      <c r="D139" s="232">
        <v>8253</v>
      </c>
      <c r="E139" s="232">
        <v>8216.4</v>
      </c>
      <c r="F139" s="232">
        <v>8180.4</v>
      </c>
      <c r="G139" s="232">
        <v>8143.7999999999993</v>
      </c>
      <c r="H139" s="232">
        <v>8289</v>
      </c>
      <c r="I139" s="232">
        <v>8325.5999999999985</v>
      </c>
      <c r="J139" s="232">
        <v>8361.6</v>
      </c>
      <c r="K139" s="231">
        <v>8289.6</v>
      </c>
      <c r="L139" s="231">
        <v>8217</v>
      </c>
      <c r="M139" s="231">
        <v>2.1812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646.4</v>
      </c>
      <c r="D140" s="232">
        <v>651.16666666666663</v>
      </c>
      <c r="E140" s="232">
        <v>630.33333333333326</v>
      </c>
      <c r="F140" s="232">
        <v>614.26666666666665</v>
      </c>
      <c r="G140" s="232">
        <v>593.43333333333328</v>
      </c>
      <c r="H140" s="232">
        <v>667.23333333333323</v>
      </c>
      <c r="I140" s="232">
        <v>688.06666666666649</v>
      </c>
      <c r="J140" s="232">
        <v>704.13333333333321</v>
      </c>
      <c r="K140" s="231">
        <v>672</v>
      </c>
      <c r="L140" s="231">
        <v>635.1</v>
      </c>
      <c r="M140" s="231">
        <v>31.167549999999999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466.95</v>
      </c>
      <c r="D141" s="232">
        <v>466.68333333333339</v>
      </c>
      <c r="E141" s="232">
        <v>463.86666666666679</v>
      </c>
      <c r="F141" s="232">
        <v>460.78333333333342</v>
      </c>
      <c r="G141" s="232">
        <v>457.96666666666681</v>
      </c>
      <c r="H141" s="232">
        <v>469.76666666666677</v>
      </c>
      <c r="I141" s="232">
        <v>472.58333333333337</v>
      </c>
      <c r="J141" s="232">
        <v>475.66666666666674</v>
      </c>
      <c r="K141" s="231">
        <v>469.5</v>
      </c>
      <c r="L141" s="231">
        <v>463.6</v>
      </c>
      <c r="M141" s="231">
        <v>18.612069999999999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47.45</v>
      </c>
      <c r="D142" s="232">
        <v>47.266666666666673</v>
      </c>
      <c r="E142" s="232">
        <v>46.783333333333346</v>
      </c>
      <c r="F142" s="232">
        <v>46.116666666666674</v>
      </c>
      <c r="G142" s="232">
        <v>45.633333333333347</v>
      </c>
      <c r="H142" s="232">
        <v>47.933333333333344</v>
      </c>
      <c r="I142" s="232">
        <v>48.416666666666679</v>
      </c>
      <c r="J142" s="232">
        <v>49.083333333333343</v>
      </c>
      <c r="K142" s="231">
        <v>47.75</v>
      </c>
      <c r="L142" s="231">
        <v>46.6</v>
      </c>
      <c r="M142" s="231">
        <v>18.221409999999999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1799.35</v>
      </c>
      <c r="D143" s="232">
        <v>1809.45</v>
      </c>
      <c r="E143" s="232">
        <v>1782.0500000000002</v>
      </c>
      <c r="F143" s="232">
        <v>1764.7500000000002</v>
      </c>
      <c r="G143" s="232">
        <v>1737.3500000000004</v>
      </c>
      <c r="H143" s="232">
        <v>1826.75</v>
      </c>
      <c r="I143" s="232">
        <v>1854.15</v>
      </c>
      <c r="J143" s="232">
        <v>1871.4499999999998</v>
      </c>
      <c r="K143" s="231">
        <v>1836.85</v>
      </c>
      <c r="L143" s="231">
        <v>1792.15</v>
      </c>
      <c r="M143" s="231">
        <v>7.35379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971.65</v>
      </c>
      <c r="D144" s="232">
        <v>969.9</v>
      </c>
      <c r="E144" s="232">
        <v>961.94999999999993</v>
      </c>
      <c r="F144" s="232">
        <v>952.25</v>
      </c>
      <c r="G144" s="232">
        <v>944.3</v>
      </c>
      <c r="H144" s="232">
        <v>979.59999999999991</v>
      </c>
      <c r="I144" s="232">
        <v>987.55</v>
      </c>
      <c r="J144" s="232">
        <v>997.24999999999989</v>
      </c>
      <c r="K144" s="231">
        <v>977.85</v>
      </c>
      <c r="L144" s="231">
        <v>960.2</v>
      </c>
      <c r="M144" s="231">
        <v>8.0781500000000008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174.35</v>
      </c>
      <c r="D145" s="232">
        <v>175.31666666666669</v>
      </c>
      <c r="E145" s="232">
        <v>172.83333333333337</v>
      </c>
      <c r="F145" s="232">
        <v>171.31666666666669</v>
      </c>
      <c r="G145" s="232">
        <v>168.83333333333337</v>
      </c>
      <c r="H145" s="232">
        <v>176.83333333333337</v>
      </c>
      <c r="I145" s="232">
        <v>179.31666666666666</v>
      </c>
      <c r="J145" s="232">
        <v>180.83333333333337</v>
      </c>
      <c r="K145" s="231">
        <v>177.8</v>
      </c>
      <c r="L145" s="231">
        <v>173.8</v>
      </c>
      <c r="M145" s="231">
        <v>78.932050000000004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77.900000000000006</v>
      </c>
      <c r="D146" s="232">
        <v>78.216666666666669</v>
      </c>
      <c r="E146" s="232">
        <v>77.283333333333331</v>
      </c>
      <c r="F146" s="232">
        <v>76.666666666666657</v>
      </c>
      <c r="G146" s="232">
        <v>75.73333333333332</v>
      </c>
      <c r="H146" s="232">
        <v>78.833333333333343</v>
      </c>
      <c r="I146" s="232">
        <v>79.76666666666668</v>
      </c>
      <c r="J146" s="232">
        <v>80.383333333333354</v>
      </c>
      <c r="K146" s="231">
        <v>79.150000000000006</v>
      </c>
      <c r="L146" s="231">
        <v>77.599999999999994</v>
      </c>
      <c r="M146" s="231">
        <v>71.148929999999993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4211.95</v>
      </c>
      <c r="D147" s="232">
        <v>4220.166666666667</v>
      </c>
      <c r="E147" s="232">
        <v>4191.7833333333338</v>
      </c>
      <c r="F147" s="232">
        <v>4171.6166666666668</v>
      </c>
      <c r="G147" s="232">
        <v>4143.2333333333336</v>
      </c>
      <c r="H147" s="232">
        <v>4240.3333333333339</v>
      </c>
      <c r="I147" s="232">
        <v>4268.7166666666672</v>
      </c>
      <c r="J147" s="232">
        <v>4288.8833333333341</v>
      </c>
      <c r="K147" s="231">
        <v>4248.55</v>
      </c>
      <c r="L147" s="231">
        <v>4200</v>
      </c>
      <c r="M147" s="231">
        <v>0.57399999999999995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18819.7</v>
      </c>
      <c r="D148" s="232">
        <v>18842.466666666664</v>
      </c>
      <c r="E148" s="232">
        <v>18675.933333333327</v>
      </c>
      <c r="F148" s="232">
        <v>18532.166666666664</v>
      </c>
      <c r="G148" s="232">
        <v>18365.633333333328</v>
      </c>
      <c r="H148" s="232">
        <v>18986.233333333326</v>
      </c>
      <c r="I148" s="232">
        <v>19152.766666666659</v>
      </c>
      <c r="J148" s="232">
        <v>19296.533333333326</v>
      </c>
      <c r="K148" s="231">
        <v>19009</v>
      </c>
      <c r="L148" s="231">
        <v>18698.7</v>
      </c>
      <c r="M148" s="231">
        <v>0.28248000000000001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211.85</v>
      </c>
      <c r="D149" s="232">
        <v>213</v>
      </c>
      <c r="E149" s="232">
        <v>210.2</v>
      </c>
      <c r="F149" s="232">
        <v>208.54999999999998</v>
      </c>
      <c r="G149" s="232">
        <v>205.74999999999997</v>
      </c>
      <c r="H149" s="232">
        <v>214.65</v>
      </c>
      <c r="I149" s="232">
        <v>217.45000000000002</v>
      </c>
      <c r="J149" s="232">
        <v>219.10000000000002</v>
      </c>
      <c r="K149" s="231">
        <v>215.8</v>
      </c>
      <c r="L149" s="231">
        <v>211.35</v>
      </c>
      <c r="M149" s="231">
        <v>5.0939899999999998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862.1</v>
      </c>
      <c r="D150" s="232">
        <v>864.16666666666663</v>
      </c>
      <c r="E150" s="232">
        <v>855.93333333333328</v>
      </c>
      <c r="F150" s="232">
        <v>849.76666666666665</v>
      </c>
      <c r="G150" s="232">
        <v>841.5333333333333</v>
      </c>
      <c r="H150" s="232">
        <v>870.33333333333326</v>
      </c>
      <c r="I150" s="232">
        <v>878.56666666666661</v>
      </c>
      <c r="J150" s="232">
        <v>884.73333333333323</v>
      </c>
      <c r="K150" s="231">
        <v>872.4</v>
      </c>
      <c r="L150" s="231">
        <v>858</v>
      </c>
      <c r="M150" s="231">
        <v>1.9323600000000001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151.55000000000001</v>
      </c>
      <c r="D151" s="232">
        <v>151.73333333333335</v>
      </c>
      <c r="E151" s="232">
        <v>150.66666666666669</v>
      </c>
      <c r="F151" s="232">
        <v>149.78333333333333</v>
      </c>
      <c r="G151" s="232">
        <v>148.71666666666667</v>
      </c>
      <c r="H151" s="232">
        <v>152.6166666666667</v>
      </c>
      <c r="I151" s="232">
        <v>153.68333333333337</v>
      </c>
      <c r="J151" s="232">
        <v>154.56666666666672</v>
      </c>
      <c r="K151" s="231">
        <v>152.80000000000001</v>
      </c>
      <c r="L151" s="231">
        <v>150.85</v>
      </c>
      <c r="M151" s="231">
        <v>43.294089999999997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250.7</v>
      </c>
      <c r="D152" s="232">
        <v>250.85</v>
      </c>
      <c r="E152" s="232">
        <v>248.79999999999998</v>
      </c>
      <c r="F152" s="232">
        <v>246.89999999999998</v>
      </c>
      <c r="G152" s="232">
        <v>244.84999999999997</v>
      </c>
      <c r="H152" s="232">
        <v>252.75</v>
      </c>
      <c r="I152" s="232">
        <v>254.8</v>
      </c>
      <c r="J152" s="232">
        <v>256.70000000000005</v>
      </c>
      <c r="K152" s="231">
        <v>252.9</v>
      </c>
      <c r="L152" s="231">
        <v>248.95</v>
      </c>
      <c r="M152" s="231">
        <v>6.31046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624.04999999999995</v>
      </c>
      <c r="D153" s="232">
        <v>612.7833333333333</v>
      </c>
      <c r="E153" s="232">
        <v>596.16666666666663</v>
      </c>
      <c r="F153" s="232">
        <v>568.2833333333333</v>
      </c>
      <c r="G153" s="232">
        <v>551.66666666666663</v>
      </c>
      <c r="H153" s="232">
        <v>640.66666666666663</v>
      </c>
      <c r="I153" s="232">
        <v>657.28333333333342</v>
      </c>
      <c r="J153" s="232">
        <v>685.16666666666663</v>
      </c>
      <c r="K153" s="231">
        <v>629.4</v>
      </c>
      <c r="L153" s="231">
        <v>584.9</v>
      </c>
      <c r="M153" s="231">
        <v>129.78431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3211.7</v>
      </c>
      <c r="D154" s="232">
        <v>3208.0666666666671</v>
      </c>
      <c r="E154" s="232">
        <v>3189.6333333333341</v>
      </c>
      <c r="F154" s="232">
        <v>3167.5666666666671</v>
      </c>
      <c r="G154" s="232">
        <v>3149.1333333333341</v>
      </c>
      <c r="H154" s="232">
        <v>3230.1333333333341</v>
      </c>
      <c r="I154" s="232">
        <v>3248.5666666666675</v>
      </c>
      <c r="J154" s="232">
        <v>3270.6333333333341</v>
      </c>
      <c r="K154" s="231">
        <v>3226.5</v>
      </c>
      <c r="L154" s="231">
        <v>3186</v>
      </c>
      <c r="M154" s="231">
        <v>0.32318999999999998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575.29999999999995</v>
      </c>
      <c r="D155" s="232">
        <v>580.43333333333328</v>
      </c>
      <c r="E155" s="232">
        <v>567.06666666666661</v>
      </c>
      <c r="F155" s="232">
        <v>558.83333333333337</v>
      </c>
      <c r="G155" s="232">
        <v>545.4666666666667</v>
      </c>
      <c r="H155" s="232">
        <v>588.66666666666652</v>
      </c>
      <c r="I155" s="232">
        <v>602.03333333333308</v>
      </c>
      <c r="J155" s="232">
        <v>610.26666666666642</v>
      </c>
      <c r="K155" s="231">
        <v>593.79999999999995</v>
      </c>
      <c r="L155" s="231">
        <v>572.20000000000005</v>
      </c>
      <c r="M155" s="231">
        <v>26.903680000000001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2983.6</v>
      </c>
      <c r="D156" s="232">
        <v>2989.6166666666668</v>
      </c>
      <c r="E156" s="232">
        <v>2950.2333333333336</v>
      </c>
      <c r="F156" s="232">
        <v>2916.8666666666668</v>
      </c>
      <c r="G156" s="232">
        <v>2877.4833333333336</v>
      </c>
      <c r="H156" s="232">
        <v>3022.9833333333336</v>
      </c>
      <c r="I156" s="232">
        <v>3062.3666666666668</v>
      </c>
      <c r="J156" s="232">
        <v>3095.7333333333336</v>
      </c>
      <c r="K156" s="231">
        <v>3029</v>
      </c>
      <c r="L156" s="231">
        <v>2956.25</v>
      </c>
      <c r="M156" s="231">
        <v>3.0580099999999999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38597.449999999997</v>
      </c>
      <c r="D157" s="232">
        <v>38523.366666666669</v>
      </c>
      <c r="E157" s="232">
        <v>38295.333333333336</v>
      </c>
      <c r="F157" s="232">
        <v>37993.216666666667</v>
      </c>
      <c r="G157" s="232">
        <v>37765.183333333334</v>
      </c>
      <c r="H157" s="232">
        <v>38825.483333333337</v>
      </c>
      <c r="I157" s="232">
        <v>39053.516666666663</v>
      </c>
      <c r="J157" s="232">
        <v>39355.633333333339</v>
      </c>
      <c r="K157" s="231">
        <v>38751.4</v>
      </c>
      <c r="L157" s="231">
        <v>38221.25</v>
      </c>
      <c r="M157" s="231">
        <v>0.18711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892.55</v>
      </c>
      <c r="D158" s="232">
        <v>897.51666666666677</v>
      </c>
      <c r="E158" s="232">
        <v>880.03333333333353</v>
      </c>
      <c r="F158" s="232">
        <v>867.51666666666677</v>
      </c>
      <c r="G158" s="232">
        <v>850.03333333333353</v>
      </c>
      <c r="H158" s="232">
        <v>910.03333333333353</v>
      </c>
      <c r="I158" s="232">
        <v>927.51666666666688</v>
      </c>
      <c r="J158" s="232">
        <v>940.03333333333353</v>
      </c>
      <c r="K158" s="231">
        <v>915</v>
      </c>
      <c r="L158" s="231">
        <v>885</v>
      </c>
      <c r="M158" s="231">
        <v>4.2551399999999999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4492.55</v>
      </c>
      <c r="D159" s="232">
        <v>4514.9833333333336</v>
      </c>
      <c r="E159" s="232">
        <v>4461.6166666666668</v>
      </c>
      <c r="F159" s="232">
        <v>4430.6833333333334</v>
      </c>
      <c r="G159" s="232">
        <v>4377.3166666666666</v>
      </c>
      <c r="H159" s="232">
        <v>4545.916666666667</v>
      </c>
      <c r="I159" s="232">
        <v>4599.2833333333338</v>
      </c>
      <c r="J159" s="232">
        <v>4630.2166666666672</v>
      </c>
      <c r="K159" s="231">
        <v>4568.3500000000004</v>
      </c>
      <c r="L159" s="231">
        <v>4484.05</v>
      </c>
      <c r="M159" s="231">
        <v>2.5828600000000002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232.45</v>
      </c>
      <c r="D160" s="232">
        <v>233.41666666666666</v>
      </c>
      <c r="E160" s="232">
        <v>230.5333333333333</v>
      </c>
      <c r="F160" s="232">
        <v>228.61666666666665</v>
      </c>
      <c r="G160" s="232">
        <v>225.73333333333329</v>
      </c>
      <c r="H160" s="232">
        <v>235.33333333333331</v>
      </c>
      <c r="I160" s="232">
        <v>238.2166666666667</v>
      </c>
      <c r="J160" s="232">
        <v>240.13333333333333</v>
      </c>
      <c r="K160" s="231">
        <v>236.3</v>
      </c>
      <c r="L160" s="231">
        <v>231.5</v>
      </c>
      <c r="M160" s="231">
        <v>11.702999999999999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2377.0500000000002</v>
      </c>
      <c r="D161" s="232">
        <v>2380.15</v>
      </c>
      <c r="E161" s="232">
        <v>2361.9</v>
      </c>
      <c r="F161" s="232">
        <v>2346.75</v>
      </c>
      <c r="G161" s="232">
        <v>2328.5</v>
      </c>
      <c r="H161" s="232">
        <v>2395.3000000000002</v>
      </c>
      <c r="I161" s="232">
        <v>2413.5500000000002</v>
      </c>
      <c r="J161" s="232">
        <v>2428.7000000000003</v>
      </c>
      <c r="K161" s="231">
        <v>2398.4</v>
      </c>
      <c r="L161" s="231">
        <v>2365</v>
      </c>
      <c r="M161" s="231">
        <v>10.26637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2878.5</v>
      </c>
      <c r="D162" s="232">
        <v>2885.2000000000003</v>
      </c>
      <c r="E162" s="232">
        <v>2864.3000000000006</v>
      </c>
      <c r="F162" s="232">
        <v>2850.1000000000004</v>
      </c>
      <c r="G162" s="232">
        <v>2829.2000000000007</v>
      </c>
      <c r="H162" s="232">
        <v>2899.4000000000005</v>
      </c>
      <c r="I162" s="232">
        <v>2920.3</v>
      </c>
      <c r="J162" s="232">
        <v>2934.5000000000005</v>
      </c>
      <c r="K162" s="231">
        <v>2906.1</v>
      </c>
      <c r="L162" s="231">
        <v>2871</v>
      </c>
      <c r="M162" s="231">
        <v>2.6483099999999999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285.2</v>
      </c>
      <c r="D163" s="232">
        <v>285.03333333333336</v>
      </c>
      <c r="E163" s="232">
        <v>282.26666666666671</v>
      </c>
      <c r="F163" s="232">
        <v>279.33333333333337</v>
      </c>
      <c r="G163" s="232">
        <v>276.56666666666672</v>
      </c>
      <c r="H163" s="232">
        <v>287.9666666666667</v>
      </c>
      <c r="I163" s="232">
        <v>290.73333333333335</v>
      </c>
      <c r="J163" s="232">
        <v>293.66666666666669</v>
      </c>
      <c r="K163" s="231">
        <v>287.8</v>
      </c>
      <c r="L163" s="231">
        <v>282.10000000000002</v>
      </c>
      <c r="M163" s="231">
        <v>11.396509999999999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154.1</v>
      </c>
      <c r="D164" s="232">
        <v>154.65</v>
      </c>
      <c r="E164" s="232">
        <v>152.95000000000002</v>
      </c>
      <c r="F164" s="232">
        <v>151.80000000000001</v>
      </c>
      <c r="G164" s="232">
        <v>150.10000000000002</v>
      </c>
      <c r="H164" s="232">
        <v>155.80000000000001</v>
      </c>
      <c r="I164" s="232">
        <v>157.5</v>
      </c>
      <c r="J164" s="232">
        <v>158.65</v>
      </c>
      <c r="K164" s="231">
        <v>156.35</v>
      </c>
      <c r="L164" s="231">
        <v>153.5</v>
      </c>
      <c r="M164" s="231">
        <v>44.060160000000003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224.1</v>
      </c>
      <c r="D165" s="232">
        <v>223.19999999999996</v>
      </c>
      <c r="E165" s="232">
        <v>221.69999999999993</v>
      </c>
      <c r="F165" s="232">
        <v>219.29999999999998</v>
      </c>
      <c r="G165" s="232">
        <v>217.79999999999995</v>
      </c>
      <c r="H165" s="232">
        <v>225.59999999999991</v>
      </c>
      <c r="I165" s="232">
        <v>227.09999999999997</v>
      </c>
      <c r="J165" s="232">
        <v>229.49999999999989</v>
      </c>
      <c r="K165" s="231">
        <v>224.7</v>
      </c>
      <c r="L165" s="231">
        <v>220.8</v>
      </c>
      <c r="M165" s="231">
        <v>56.923850000000002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410.55</v>
      </c>
      <c r="D166" s="232">
        <v>411.98333333333335</v>
      </c>
      <c r="E166" s="232">
        <v>406.06666666666672</v>
      </c>
      <c r="F166" s="232">
        <v>401.58333333333337</v>
      </c>
      <c r="G166" s="232">
        <v>395.66666666666674</v>
      </c>
      <c r="H166" s="232">
        <v>416.4666666666667</v>
      </c>
      <c r="I166" s="232">
        <v>422.38333333333333</v>
      </c>
      <c r="J166" s="232">
        <v>426.86666666666667</v>
      </c>
      <c r="K166" s="231">
        <v>417.9</v>
      </c>
      <c r="L166" s="231">
        <v>407.5</v>
      </c>
      <c r="M166" s="231">
        <v>5.8590299999999997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13958.2</v>
      </c>
      <c r="D167" s="232">
        <v>13921.766666666668</v>
      </c>
      <c r="E167" s="232">
        <v>13853.533333333336</v>
      </c>
      <c r="F167" s="232">
        <v>13748.866666666669</v>
      </c>
      <c r="G167" s="232">
        <v>13680.633333333337</v>
      </c>
      <c r="H167" s="232">
        <v>14026.433333333336</v>
      </c>
      <c r="I167" s="232">
        <v>14094.66666666667</v>
      </c>
      <c r="J167" s="232">
        <v>14199.333333333336</v>
      </c>
      <c r="K167" s="231">
        <v>13990</v>
      </c>
      <c r="L167" s="231">
        <v>13817.1</v>
      </c>
      <c r="M167" s="231">
        <v>1.4789999999999999E-2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47.85</v>
      </c>
      <c r="D168" s="232">
        <v>47.966666666666669</v>
      </c>
      <c r="E168" s="232">
        <v>47.583333333333336</v>
      </c>
      <c r="F168" s="232">
        <v>47.31666666666667</v>
      </c>
      <c r="G168" s="232">
        <v>46.933333333333337</v>
      </c>
      <c r="H168" s="232">
        <v>48.233333333333334</v>
      </c>
      <c r="I168" s="232">
        <v>48.61666666666666</v>
      </c>
      <c r="J168" s="232">
        <v>48.883333333333333</v>
      </c>
      <c r="K168" s="231">
        <v>48.35</v>
      </c>
      <c r="L168" s="231">
        <v>47.7</v>
      </c>
      <c r="M168" s="231">
        <v>286.30221999999998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118.5</v>
      </c>
      <c r="D169" s="232">
        <v>118.93333333333334</v>
      </c>
      <c r="E169" s="232">
        <v>117.76666666666668</v>
      </c>
      <c r="F169" s="232">
        <v>117.03333333333335</v>
      </c>
      <c r="G169" s="232">
        <v>115.86666666666669</v>
      </c>
      <c r="H169" s="232">
        <v>119.66666666666667</v>
      </c>
      <c r="I169" s="232">
        <v>120.83333333333333</v>
      </c>
      <c r="J169" s="232">
        <v>121.56666666666666</v>
      </c>
      <c r="K169" s="231">
        <v>120.1</v>
      </c>
      <c r="L169" s="231">
        <v>118.2</v>
      </c>
      <c r="M169" s="231">
        <v>49.093589999999999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2276.6</v>
      </c>
      <c r="D170" s="232">
        <v>2279.35</v>
      </c>
      <c r="E170" s="232">
        <v>2267.25</v>
      </c>
      <c r="F170" s="232">
        <v>2257.9</v>
      </c>
      <c r="G170" s="232">
        <v>2245.8000000000002</v>
      </c>
      <c r="H170" s="232">
        <v>2288.6999999999998</v>
      </c>
      <c r="I170" s="232">
        <v>2300.7999999999993</v>
      </c>
      <c r="J170" s="232">
        <v>2310.1499999999996</v>
      </c>
      <c r="K170" s="231">
        <v>2291.4499999999998</v>
      </c>
      <c r="L170" s="231">
        <v>2270</v>
      </c>
      <c r="M170" s="231">
        <v>50.39622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727.25</v>
      </c>
      <c r="D171" s="232">
        <v>724.48333333333323</v>
      </c>
      <c r="E171" s="232">
        <v>720.31666666666649</v>
      </c>
      <c r="F171" s="232">
        <v>713.38333333333321</v>
      </c>
      <c r="G171" s="232">
        <v>709.21666666666647</v>
      </c>
      <c r="H171" s="232">
        <v>731.41666666666652</v>
      </c>
      <c r="I171" s="232">
        <v>735.58333333333326</v>
      </c>
      <c r="J171" s="232">
        <v>742.51666666666654</v>
      </c>
      <c r="K171" s="231">
        <v>728.65</v>
      </c>
      <c r="L171" s="231">
        <v>717.55</v>
      </c>
      <c r="M171" s="231">
        <v>7.7743399999999996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1113.0999999999999</v>
      </c>
      <c r="D172" s="232">
        <v>1114.6000000000001</v>
      </c>
      <c r="E172" s="232">
        <v>1101.5500000000002</v>
      </c>
      <c r="F172" s="232">
        <v>1090</v>
      </c>
      <c r="G172" s="232">
        <v>1076.95</v>
      </c>
      <c r="H172" s="232">
        <v>1126.1500000000003</v>
      </c>
      <c r="I172" s="232">
        <v>1139.2</v>
      </c>
      <c r="J172" s="232">
        <v>1150.7500000000005</v>
      </c>
      <c r="K172" s="231">
        <v>1127.6500000000001</v>
      </c>
      <c r="L172" s="231">
        <v>1103.05</v>
      </c>
      <c r="M172" s="231">
        <v>13.99723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2381.25</v>
      </c>
      <c r="D173" s="232">
        <v>2371.6333333333332</v>
      </c>
      <c r="E173" s="232">
        <v>2355.6166666666663</v>
      </c>
      <c r="F173" s="232">
        <v>2329.9833333333331</v>
      </c>
      <c r="G173" s="232">
        <v>2313.9666666666662</v>
      </c>
      <c r="H173" s="232">
        <v>2397.2666666666664</v>
      </c>
      <c r="I173" s="232">
        <v>2413.2833333333328</v>
      </c>
      <c r="J173" s="232">
        <v>2438.9166666666665</v>
      </c>
      <c r="K173" s="231">
        <v>2387.65</v>
      </c>
      <c r="L173" s="231">
        <v>2346</v>
      </c>
      <c r="M173" s="231">
        <v>10.42488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65.45</v>
      </c>
      <c r="D174" s="232">
        <v>65.666666666666671</v>
      </c>
      <c r="E174" s="232">
        <v>64.933333333333337</v>
      </c>
      <c r="F174" s="232">
        <v>64.416666666666671</v>
      </c>
      <c r="G174" s="232">
        <v>63.683333333333337</v>
      </c>
      <c r="H174" s="232">
        <v>66.183333333333337</v>
      </c>
      <c r="I174" s="232">
        <v>66.916666666666657</v>
      </c>
      <c r="J174" s="232">
        <v>67.433333333333337</v>
      </c>
      <c r="K174" s="231">
        <v>66.400000000000006</v>
      </c>
      <c r="L174" s="231">
        <v>65.150000000000006</v>
      </c>
      <c r="M174" s="231">
        <v>213.75536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25494</v>
      </c>
      <c r="D175" s="232">
        <v>25434.066666666666</v>
      </c>
      <c r="E175" s="232">
        <v>25168.133333333331</v>
      </c>
      <c r="F175" s="232">
        <v>24842.266666666666</v>
      </c>
      <c r="G175" s="232">
        <v>24576.333333333332</v>
      </c>
      <c r="H175" s="232">
        <v>25759.933333333331</v>
      </c>
      <c r="I175" s="232">
        <v>26025.866666666665</v>
      </c>
      <c r="J175" s="232">
        <v>26351.73333333333</v>
      </c>
      <c r="K175" s="231">
        <v>25700</v>
      </c>
      <c r="L175" s="231">
        <v>25108.2</v>
      </c>
      <c r="M175" s="231">
        <v>0.52197000000000005</v>
      </c>
      <c r="N175" s="1"/>
      <c r="O175" s="1"/>
    </row>
    <row r="176" spans="1:15" ht="12.75" customHeight="1">
      <c r="A176" s="214">
        <v>167</v>
      </c>
      <c r="B176" t="s">
        <v>866</v>
      </c>
      <c r="C176" s="279">
        <v>1246.1500000000001</v>
      </c>
      <c r="D176" s="280">
        <v>1250.8833333333332</v>
      </c>
      <c r="E176" s="280">
        <v>1236.9666666666665</v>
      </c>
      <c r="F176" s="280">
        <v>1227.7833333333333</v>
      </c>
      <c r="G176" s="280">
        <v>1213.8666666666666</v>
      </c>
      <c r="H176" s="280">
        <v>1260.0666666666664</v>
      </c>
      <c r="I176" s="280">
        <v>1273.9833333333333</v>
      </c>
      <c r="J176" s="280">
        <v>1283.1666666666663</v>
      </c>
      <c r="K176" s="279">
        <v>1264.8</v>
      </c>
      <c r="L176" s="279">
        <v>1241.7</v>
      </c>
      <c r="M176" s="279">
        <v>3.6295000000000002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3307.4</v>
      </c>
      <c r="D177" s="232">
        <v>3310.0166666666664</v>
      </c>
      <c r="E177" s="232">
        <v>3273.083333333333</v>
      </c>
      <c r="F177" s="232">
        <v>3238.7666666666664</v>
      </c>
      <c r="G177" s="232">
        <v>3201.833333333333</v>
      </c>
      <c r="H177" s="232">
        <v>3344.333333333333</v>
      </c>
      <c r="I177" s="232">
        <v>3381.2666666666664</v>
      </c>
      <c r="J177" s="232">
        <v>3415.583333333333</v>
      </c>
      <c r="K177" s="231">
        <v>3346.95</v>
      </c>
      <c r="L177" s="231">
        <v>3275.7</v>
      </c>
      <c r="M177" s="231">
        <v>3.5967500000000001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413.7</v>
      </c>
      <c r="D178" s="232">
        <v>413.13333333333338</v>
      </c>
      <c r="E178" s="232">
        <v>410.56666666666678</v>
      </c>
      <c r="F178" s="232">
        <v>407.43333333333339</v>
      </c>
      <c r="G178" s="232">
        <v>404.86666666666679</v>
      </c>
      <c r="H178" s="232">
        <v>416.26666666666677</v>
      </c>
      <c r="I178" s="232">
        <v>418.83333333333337</v>
      </c>
      <c r="J178" s="232">
        <v>421.96666666666675</v>
      </c>
      <c r="K178" s="231">
        <v>415.7</v>
      </c>
      <c r="L178" s="231">
        <v>410</v>
      </c>
      <c r="M178" s="231">
        <v>12.567640000000001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521.54999999999995</v>
      </c>
      <c r="D179" s="232">
        <v>522.88333333333333</v>
      </c>
      <c r="E179" s="232">
        <v>518.76666666666665</v>
      </c>
      <c r="F179" s="232">
        <v>515.98333333333335</v>
      </c>
      <c r="G179" s="232">
        <v>511.86666666666667</v>
      </c>
      <c r="H179" s="232">
        <v>525.66666666666663</v>
      </c>
      <c r="I179" s="232">
        <v>529.78333333333319</v>
      </c>
      <c r="J179" s="232">
        <v>532.56666666666661</v>
      </c>
      <c r="K179" s="231">
        <v>527</v>
      </c>
      <c r="L179" s="231">
        <v>520.1</v>
      </c>
      <c r="M179" s="231">
        <v>116.19538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85.05</v>
      </c>
      <c r="D180" s="232">
        <v>85.566666666666677</v>
      </c>
      <c r="E180" s="232">
        <v>83.883333333333354</v>
      </c>
      <c r="F180" s="232">
        <v>82.716666666666683</v>
      </c>
      <c r="G180" s="232">
        <v>81.03333333333336</v>
      </c>
      <c r="H180" s="232">
        <v>86.733333333333348</v>
      </c>
      <c r="I180" s="232">
        <v>88.416666666666657</v>
      </c>
      <c r="J180" s="232">
        <v>89.583333333333343</v>
      </c>
      <c r="K180" s="231">
        <v>87.25</v>
      </c>
      <c r="L180" s="231">
        <v>84.4</v>
      </c>
      <c r="M180" s="231">
        <v>198.51740000000001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972.05</v>
      </c>
      <c r="D181" s="232">
        <v>967.68333333333328</v>
      </c>
      <c r="E181" s="232">
        <v>960.96666666666658</v>
      </c>
      <c r="F181" s="232">
        <v>949.88333333333333</v>
      </c>
      <c r="G181" s="232">
        <v>943.16666666666663</v>
      </c>
      <c r="H181" s="232">
        <v>978.76666666666654</v>
      </c>
      <c r="I181" s="232">
        <v>985.48333333333323</v>
      </c>
      <c r="J181" s="232">
        <v>996.56666666666649</v>
      </c>
      <c r="K181" s="231">
        <v>974.4</v>
      </c>
      <c r="L181" s="231">
        <v>956.6</v>
      </c>
      <c r="M181" s="231">
        <v>16.261289999999999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431.85</v>
      </c>
      <c r="D182" s="232">
        <v>433.08333333333331</v>
      </c>
      <c r="E182" s="232">
        <v>427.41666666666663</v>
      </c>
      <c r="F182" s="232">
        <v>422.98333333333329</v>
      </c>
      <c r="G182" s="232">
        <v>417.31666666666661</v>
      </c>
      <c r="H182" s="232">
        <v>437.51666666666665</v>
      </c>
      <c r="I182" s="232">
        <v>443.18333333333328</v>
      </c>
      <c r="J182" s="232">
        <v>447.61666666666667</v>
      </c>
      <c r="K182" s="231">
        <v>438.75</v>
      </c>
      <c r="L182" s="231">
        <v>428.65</v>
      </c>
      <c r="M182" s="231">
        <v>3.0891000000000002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576.70000000000005</v>
      </c>
      <c r="D183" s="232">
        <v>578.04999999999995</v>
      </c>
      <c r="E183" s="232">
        <v>571.94999999999993</v>
      </c>
      <c r="F183" s="232">
        <v>567.19999999999993</v>
      </c>
      <c r="G183" s="232">
        <v>561.09999999999991</v>
      </c>
      <c r="H183" s="232">
        <v>582.79999999999995</v>
      </c>
      <c r="I183" s="232">
        <v>588.89999999999986</v>
      </c>
      <c r="J183" s="232">
        <v>593.65</v>
      </c>
      <c r="K183" s="231">
        <v>584.15</v>
      </c>
      <c r="L183" s="231">
        <v>573.29999999999995</v>
      </c>
      <c r="M183" s="231">
        <v>1.59287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1054.8</v>
      </c>
      <c r="D184" s="232">
        <v>1060.6833333333334</v>
      </c>
      <c r="E184" s="232">
        <v>1045.1666666666667</v>
      </c>
      <c r="F184" s="232">
        <v>1035.5333333333333</v>
      </c>
      <c r="G184" s="232">
        <v>1020.0166666666667</v>
      </c>
      <c r="H184" s="232">
        <v>1070.3166666666668</v>
      </c>
      <c r="I184" s="232">
        <v>1085.8333333333333</v>
      </c>
      <c r="J184" s="232">
        <v>1095.4666666666669</v>
      </c>
      <c r="K184" s="231">
        <v>1076.2</v>
      </c>
      <c r="L184" s="231">
        <v>1051.05</v>
      </c>
      <c r="M184" s="231">
        <v>6.5831200000000001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961.5</v>
      </c>
      <c r="D185" s="232">
        <v>959.5333333333333</v>
      </c>
      <c r="E185" s="232">
        <v>953.26666666666665</v>
      </c>
      <c r="F185" s="232">
        <v>945.0333333333333</v>
      </c>
      <c r="G185" s="232">
        <v>938.76666666666665</v>
      </c>
      <c r="H185" s="232">
        <v>967.76666666666665</v>
      </c>
      <c r="I185" s="232">
        <v>974.0333333333333</v>
      </c>
      <c r="J185" s="232">
        <v>982.26666666666665</v>
      </c>
      <c r="K185" s="231">
        <v>965.8</v>
      </c>
      <c r="L185" s="231">
        <v>951.3</v>
      </c>
      <c r="M185" s="231">
        <v>3.5072100000000002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1203.2</v>
      </c>
      <c r="D186" s="232">
        <v>1207.9833333333333</v>
      </c>
      <c r="E186" s="232">
        <v>1196.2166666666667</v>
      </c>
      <c r="F186" s="232">
        <v>1189.2333333333333</v>
      </c>
      <c r="G186" s="232">
        <v>1177.4666666666667</v>
      </c>
      <c r="H186" s="232">
        <v>1214.9666666666667</v>
      </c>
      <c r="I186" s="232">
        <v>1226.7333333333336</v>
      </c>
      <c r="J186" s="232">
        <v>1233.7166666666667</v>
      </c>
      <c r="K186" s="231">
        <v>1219.75</v>
      </c>
      <c r="L186" s="231">
        <v>1201</v>
      </c>
      <c r="M186" s="231">
        <v>0.97072000000000003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3130.8</v>
      </c>
      <c r="D187" s="232">
        <v>3126.7999999999997</v>
      </c>
      <c r="E187" s="232">
        <v>3110.0999999999995</v>
      </c>
      <c r="F187" s="232">
        <v>3089.3999999999996</v>
      </c>
      <c r="G187" s="232">
        <v>3072.6999999999994</v>
      </c>
      <c r="H187" s="232">
        <v>3147.4999999999995</v>
      </c>
      <c r="I187" s="232">
        <v>3164.1999999999994</v>
      </c>
      <c r="J187" s="232">
        <v>3184.8999999999996</v>
      </c>
      <c r="K187" s="231">
        <v>3143.5</v>
      </c>
      <c r="L187" s="231">
        <v>3106.1</v>
      </c>
      <c r="M187" s="231">
        <v>11.23939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710.9</v>
      </c>
      <c r="D188" s="232">
        <v>709.36666666666667</v>
      </c>
      <c r="E188" s="232">
        <v>702.5333333333333</v>
      </c>
      <c r="F188" s="232">
        <v>694.16666666666663</v>
      </c>
      <c r="G188" s="232">
        <v>687.33333333333326</v>
      </c>
      <c r="H188" s="232">
        <v>717.73333333333335</v>
      </c>
      <c r="I188" s="232">
        <v>724.56666666666661</v>
      </c>
      <c r="J188" s="232">
        <v>732.93333333333339</v>
      </c>
      <c r="K188" s="231">
        <v>716.2</v>
      </c>
      <c r="L188" s="231">
        <v>701</v>
      </c>
      <c r="M188" s="231">
        <v>7.7621399999999996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6055.4</v>
      </c>
      <c r="D189" s="232">
        <v>6079.916666666667</v>
      </c>
      <c r="E189" s="232">
        <v>6009.9833333333336</v>
      </c>
      <c r="F189" s="232">
        <v>5964.5666666666666</v>
      </c>
      <c r="G189" s="232">
        <v>5894.6333333333332</v>
      </c>
      <c r="H189" s="232">
        <v>6125.3333333333339</v>
      </c>
      <c r="I189" s="232">
        <v>6195.2666666666664</v>
      </c>
      <c r="J189" s="232">
        <v>6240.6833333333343</v>
      </c>
      <c r="K189" s="231">
        <v>6149.85</v>
      </c>
      <c r="L189" s="231">
        <v>6034.5</v>
      </c>
      <c r="M189" s="231">
        <v>0.63280000000000003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416.1</v>
      </c>
      <c r="D190" s="232">
        <v>416.08333333333331</v>
      </c>
      <c r="E190" s="232">
        <v>413.76666666666665</v>
      </c>
      <c r="F190" s="232">
        <v>411.43333333333334</v>
      </c>
      <c r="G190" s="232">
        <v>409.11666666666667</v>
      </c>
      <c r="H190" s="232">
        <v>418.41666666666663</v>
      </c>
      <c r="I190" s="232">
        <v>420.73333333333335</v>
      </c>
      <c r="J190" s="232">
        <v>423.06666666666661</v>
      </c>
      <c r="K190" s="231">
        <v>418.4</v>
      </c>
      <c r="L190" s="231">
        <v>413.75</v>
      </c>
      <c r="M190" s="231">
        <v>57.280540000000002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200.95</v>
      </c>
      <c r="D191" s="232">
        <v>201.75</v>
      </c>
      <c r="E191" s="232">
        <v>199.7</v>
      </c>
      <c r="F191" s="232">
        <v>198.45</v>
      </c>
      <c r="G191" s="232">
        <v>196.39999999999998</v>
      </c>
      <c r="H191" s="232">
        <v>203</v>
      </c>
      <c r="I191" s="232">
        <v>205.05</v>
      </c>
      <c r="J191" s="232">
        <v>206.3</v>
      </c>
      <c r="K191" s="231">
        <v>203.8</v>
      </c>
      <c r="L191" s="231">
        <v>200.5</v>
      </c>
      <c r="M191" s="231">
        <v>75.61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104.8</v>
      </c>
      <c r="D192" s="232">
        <v>105.05</v>
      </c>
      <c r="E192" s="232">
        <v>104.14999999999999</v>
      </c>
      <c r="F192" s="232">
        <v>103.5</v>
      </c>
      <c r="G192" s="232">
        <v>102.6</v>
      </c>
      <c r="H192" s="232">
        <v>105.69999999999999</v>
      </c>
      <c r="I192" s="232">
        <v>106.6</v>
      </c>
      <c r="J192" s="232">
        <v>107.24999999999999</v>
      </c>
      <c r="K192" s="231">
        <v>105.95</v>
      </c>
      <c r="L192" s="231">
        <v>104.4</v>
      </c>
      <c r="M192" s="231">
        <v>258.91259000000002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57.3</v>
      </c>
      <c r="D193" s="232">
        <v>57.666666666666664</v>
      </c>
      <c r="E193" s="232">
        <v>56.533333333333331</v>
      </c>
      <c r="F193" s="232">
        <v>55.766666666666666</v>
      </c>
      <c r="G193" s="232">
        <v>54.633333333333333</v>
      </c>
      <c r="H193" s="232">
        <v>58.43333333333333</v>
      </c>
      <c r="I193" s="232">
        <v>59.56666666666667</v>
      </c>
      <c r="J193" s="232">
        <v>60.333333333333329</v>
      </c>
      <c r="K193" s="231">
        <v>58.8</v>
      </c>
      <c r="L193" s="231">
        <v>56.9</v>
      </c>
      <c r="M193" s="231">
        <v>13.811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1099.5999999999999</v>
      </c>
      <c r="D194" s="232">
        <v>1099.8166666666666</v>
      </c>
      <c r="E194" s="232">
        <v>1093.3333333333333</v>
      </c>
      <c r="F194" s="232">
        <v>1087.0666666666666</v>
      </c>
      <c r="G194" s="232">
        <v>1080.5833333333333</v>
      </c>
      <c r="H194" s="232">
        <v>1106.0833333333333</v>
      </c>
      <c r="I194" s="232">
        <v>1112.5666666666668</v>
      </c>
      <c r="J194" s="232">
        <v>1118.8333333333333</v>
      </c>
      <c r="K194" s="231">
        <v>1106.3</v>
      </c>
      <c r="L194" s="231">
        <v>1093.55</v>
      </c>
      <c r="M194" s="231">
        <v>17.502030000000001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732.6</v>
      </c>
      <c r="D195" s="232">
        <v>731.2166666666667</v>
      </c>
      <c r="E195" s="232">
        <v>726.48333333333335</v>
      </c>
      <c r="F195" s="232">
        <v>720.36666666666667</v>
      </c>
      <c r="G195" s="232">
        <v>715.63333333333333</v>
      </c>
      <c r="H195" s="232">
        <v>737.33333333333337</v>
      </c>
      <c r="I195" s="232">
        <v>742.06666666666672</v>
      </c>
      <c r="J195" s="232">
        <v>748.18333333333339</v>
      </c>
      <c r="K195" s="231">
        <v>735.95</v>
      </c>
      <c r="L195" s="231">
        <v>725.1</v>
      </c>
      <c r="M195" s="231">
        <v>1.82917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2508.15</v>
      </c>
      <c r="D196" s="232">
        <v>2509.0499999999997</v>
      </c>
      <c r="E196" s="232">
        <v>2494.0999999999995</v>
      </c>
      <c r="F196" s="232">
        <v>2480.0499999999997</v>
      </c>
      <c r="G196" s="232">
        <v>2465.0999999999995</v>
      </c>
      <c r="H196" s="232">
        <v>2523.0999999999995</v>
      </c>
      <c r="I196" s="232">
        <v>2538.0499999999993</v>
      </c>
      <c r="J196" s="232">
        <v>2552.0999999999995</v>
      </c>
      <c r="K196" s="231">
        <v>2524</v>
      </c>
      <c r="L196" s="231">
        <v>2495</v>
      </c>
      <c r="M196" s="231">
        <v>7.54732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1518.6</v>
      </c>
      <c r="D197" s="232">
        <v>1514.9833333333333</v>
      </c>
      <c r="E197" s="232">
        <v>1505.1666666666667</v>
      </c>
      <c r="F197" s="232">
        <v>1491.7333333333333</v>
      </c>
      <c r="G197" s="232">
        <v>1481.9166666666667</v>
      </c>
      <c r="H197" s="232">
        <v>1528.4166666666667</v>
      </c>
      <c r="I197" s="232">
        <v>1538.2333333333333</v>
      </c>
      <c r="J197" s="232">
        <v>1551.6666666666667</v>
      </c>
      <c r="K197" s="231">
        <v>1524.8</v>
      </c>
      <c r="L197" s="231">
        <v>1501.55</v>
      </c>
      <c r="M197" s="231">
        <v>1.78301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516.95000000000005</v>
      </c>
      <c r="D198" s="232">
        <v>517.06666666666672</v>
      </c>
      <c r="E198" s="232">
        <v>513.38333333333344</v>
      </c>
      <c r="F198" s="232">
        <v>509.81666666666672</v>
      </c>
      <c r="G198" s="232">
        <v>506.13333333333344</v>
      </c>
      <c r="H198" s="232">
        <v>520.63333333333344</v>
      </c>
      <c r="I198" s="232">
        <v>524.31666666666661</v>
      </c>
      <c r="J198" s="232">
        <v>527.88333333333344</v>
      </c>
      <c r="K198" s="231">
        <v>520.75</v>
      </c>
      <c r="L198" s="231">
        <v>513.5</v>
      </c>
      <c r="M198" s="231">
        <v>4.3765299999999998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1329.5</v>
      </c>
      <c r="D199" s="232">
        <v>1333.7</v>
      </c>
      <c r="E199" s="232">
        <v>1317.9</v>
      </c>
      <c r="F199" s="232">
        <v>1306.3</v>
      </c>
      <c r="G199" s="232">
        <v>1290.5</v>
      </c>
      <c r="H199" s="232">
        <v>1345.3000000000002</v>
      </c>
      <c r="I199" s="232">
        <v>1361.1</v>
      </c>
      <c r="J199" s="232">
        <v>1372.7000000000003</v>
      </c>
      <c r="K199" s="231">
        <v>1349.5</v>
      </c>
      <c r="L199" s="231">
        <v>1322.1</v>
      </c>
      <c r="M199" s="231">
        <v>3.4428700000000001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27.85</v>
      </c>
      <c r="D200" s="232">
        <v>27.950000000000003</v>
      </c>
      <c r="E200" s="232">
        <v>26.600000000000005</v>
      </c>
      <c r="F200" s="232">
        <v>25.35</v>
      </c>
      <c r="G200" s="232">
        <v>24.000000000000004</v>
      </c>
      <c r="H200" s="232">
        <v>29.200000000000006</v>
      </c>
      <c r="I200" s="232">
        <v>30.55</v>
      </c>
      <c r="J200" s="232">
        <v>31.800000000000008</v>
      </c>
      <c r="K200" s="231">
        <v>29.3</v>
      </c>
      <c r="L200" s="231">
        <v>26.7</v>
      </c>
      <c r="M200" s="231">
        <v>313.23255999999998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2483.6</v>
      </c>
      <c r="D201" s="232">
        <v>2479.3333333333335</v>
      </c>
      <c r="E201" s="232">
        <v>2468.8166666666671</v>
      </c>
      <c r="F201" s="232">
        <v>2454.0333333333338</v>
      </c>
      <c r="G201" s="232">
        <v>2443.5166666666673</v>
      </c>
      <c r="H201" s="232">
        <v>2494.1166666666668</v>
      </c>
      <c r="I201" s="232">
        <v>2504.6333333333332</v>
      </c>
      <c r="J201" s="232">
        <v>2519.4166666666665</v>
      </c>
      <c r="K201" s="231">
        <v>2489.85</v>
      </c>
      <c r="L201" s="231">
        <v>2464.5500000000002</v>
      </c>
      <c r="M201" s="231">
        <v>0.78796999999999995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716.15</v>
      </c>
      <c r="D202" s="232">
        <v>714.44999999999993</v>
      </c>
      <c r="E202" s="232">
        <v>711.69999999999982</v>
      </c>
      <c r="F202" s="232">
        <v>707.24999999999989</v>
      </c>
      <c r="G202" s="232">
        <v>704.49999999999977</v>
      </c>
      <c r="H202" s="232">
        <v>718.89999999999986</v>
      </c>
      <c r="I202" s="232">
        <v>721.65000000000009</v>
      </c>
      <c r="J202" s="232">
        <v>726.09999999999991</v>
      </c>
      <c r="K202" s="231">
        <v>717.2</v>
      </c>
      <c r="L202" s="231">
        <v>710</v>
      </c>
      <c r="M202" s="231">
        <v>5.6928700000000001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7396.65</v>
      </c>
      <c r="D203" s="232">
        <v>7399.583333333333</v>
      </c>
      <c r="E203" s="232">
        <v>7350.0666666666657</v>
      </c>
      <c r="F203" s="232">
        <v>7303.4833333333327</v>
      </c>
      <c r="G203" s="232">
        <v>7253.9666666666653</v>
      </c>
      <c r="H203" s="232">
        <v>7446.1666666666661</v>
      </c>
      <c r="I203" s="232">
        <v>7495.6833333333343</v>
      </c>
      <c r="J203" s="232">
        <v>7542.2666666666664</v>
      </c>
      <c r="K203" s="231">
        <v>7449.1</v>
      </c>
      <c r="L203" s="231">
        <v>7353</v>
      </c>
      <c r="M203" s="231">
        <v>3.8160099999999999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65.8</v>
      </c>
      <c r="D204" s="232">
        <v>65.899999999999991</v>
      </c>
      <c r="E204" s="232">
        <v>64.949999999999989</v>
      </c>
      <c r="F204" s="232">
        <v>64.099999999999994</v>
      </c>
      <c r="G204" s="232">
        <v>63.149999999999991</v>
      </c>
      <c r="H204" s="232">
        <v>66.749999999999986</v>
      </c>
      <c r="I204" s="232">
        <v>67.7</v>
      </c>
      <c r="J204" s="232">
        <v>68.549999999999983</v>
      </c>
      <c r="K204" s="231">
        <v>66.849999999999994</v>
      </c>
      <c r="L204" s="231">
        <v>65.05</v>
      </c>
      <c r="M204" s="231">
        <v>89.295190000000005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1440.55</v>
      </c>
      <c r="D205" s="232">
        <v>1440.2666666666667</v>
      </c>
      <c r="E205" s="232">
        <v>1431.5333333333333</v>
      </c>
      <c r="F205" s="232">
        <v>1422.5166666666667</v>
      </c>
      <c r="G205" s="232">
        <v>1413.7833333333333</v>
      </c>
      <c r="H205" s="232">
        <v>1449.2833333333333</v>
      </c>
      <c r="I205" s="232">
        <v>1458.0166666666664</v>
      </c>
      <c r="J205" s="232">
        <v>1467.0333333333333</v>
      </c>
      <c r="K205" s="231">
        <v>1449</v>
      </c>
      <c r="L205" s="231">
        <v>1431.25</v>
      </c>
      <c r="M205" s="231">
        <v>1.25867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776.3</v>
      </c>
      <c r="D206" s="232">
        <v>775.31666666666661</v>
      </c>
      <c r="E206" s="232">
        <v>770.98333333333323</v>
      </c>
      <c r="F206" s="232">
        <v>765.66666666666663</v>
      </c>
      <c r="G206" s="232">
        <v>761.33333333333326</v>
      </c>
      <c r="H206" s="232">
        <v>780.63333333333321</v>
      </c>
      <c r="I206" s="232">
        <v>784.9666666666667</v>
      </c>
      <c r="J206" s="232">
        <v>790.28333333333319</v>
      </c>
      <c r="K206" s="231">
        <v>779.65</v>
      </c>
      <c r="L206" s="231">
        <v>770</v>
      </c>
      <c r="M206" s="231">
        <v>8.52759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1354.55</v>
      </c>
      <c r="D207" s="232">
        <v>1346.75</v>
      </c>
      <c r="E207" s="232">
        <v>1328.5</v>
      </c>
      <c r="F207" s="232">
        <v>1302.45</v>
      </c>
      <c r="G207" s="232">
        <v>1284.2</v>
      </c>
      <c r="H207" s="232">
        <v>1372.8</v>
      </c>
      <c r="I207" s="232">
        <v>1391.05</v>
      </c>
      <c r="J207" s="232">
        <v>1417.1</v>
      </c>
      <c r="K207" s="231">
        <v>1365</v>
      </c>
      <c r="L207" s="231">
        <v>1320.7</v>
      </c>
      <c r="M207" s="231">
        <v>8.7283899999999992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285.35000000000002</v>
      </c>
      <c r="D208" s="232">
        <v>284.41666666666669</v>
      </c>
      <c r="E208" s="232">
        <v>281.03333333333336</v>
      </c>
      <c r="F208" s="232">
        <v>276.7166666666667</v>
      </c>
      <c r="G208" s="232">
        <v>273.33333333333337</v>
      </c>
      <c r="H208" s="232">
        <v>288.73333333333335</v>
      </c>
      <c r="I208" s="232">
        <v>292.11666666666667</v>
      </c>
      <c r="J208" s="232">
        <v>296.43333333333334</v>
      </c>
      <c r="K208" s="231">
        <v>287.8</v>
      </c>
      <c r="L208" s="231">
        <v>280.10000000000002</v>
      </c>
      <c r="M208" s="231">
        <v>93.062640000000002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6.55</v>
      </c>
      <c r="D209" s="232">
        <v>6.55</v>
      </c>
      <c r="E209" s="232">
        <v>6.3</v>
      </c>
      <c r="F209" s="232">
        <v>6.05</v>
      </c>
      <c r="G209" s="232">
        <v>5.8</v>
      </c>
      <c r="H209" s="232">
        <v>6.8</v>
      </c>
      <c r="I209" s="232">
        <v>7.05</v>
      </c>
      <c r="J209" s="232">
        <v>7.3</v>
      </c>
      <c r="K209" s="231">
        <v>6.8</v>
      </c>
      <c r="L209" s="231">
        <v>6.3</v>
      </c>
      <c r="M209" s="231">
        <v>1705.2739899999999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845.1</v>
      </c>
      <c r="D210" s="232">
        <v>842.9</v>
      </c>
      <c r="E210" s="232">
        <v>837.4</v>
      </c>
      <c r="F210" s="232">
        <v>829.7</v>
      </c>
      <c r="G210" s="232">
        <v>824.2</v>
      </c>
      <c r="H210" s="232">
        <v>850.59999999999991</v>
      </c>
      <c r="I210" s="232">
        <v>856.09999999999991</v>
      </c>
      <c r="J210" s="232">
        <v>863.79999999999984</v>
      </c>
      <c r="K210" s="231">
        <v>848.4</v>
      </c>
      <c r="L210" s="231">
        <v>835.2</v>
      </c>
      <c r="M210" s="231">
        <v>8.7462700000000009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1347.15</v>
      </c>
      <c r="D211" s="232">
        <v>1345.0333333333335</v>
      </c>
      <c r="E211" s="232">
        <v>1338.166666666667</v>
      </c>
      <c r="F211" s="232">
        <v>1329.1833333333334</v>
      </c>
      <c r="G211" s="232">
        <v>1322.3166666666668</v>
      </c>
      <c r="H211" s="232">
        <v>1354.0166666666671</v>
      </c>
      <c r="I211" s="232">
        <v>1360.8833333333334</v>
      </c>
      <c r="J211" s="232">
        <v>1369.8666666666672</v>
      </c>
      <c r="K211" s="231">
        <v>1351.9</v>
      </c>
      <c r="L211" s="231">
        <v>1336.05</v>
      </c>
      <c r="M211" s="231">
        <v>0.44422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366.4</v>
      </c>
      <c r="D212" s="232">
        <v>367.41666666666669</v>
      </c>
      <c r="E212" s="232">
        <v>364.83333333333337</v>
      </c>
      <c r="F212" s="232">
        <v>363.26666666666671</v>
      </c>
      <c r="G212" s="232">
        <v>360.68333333333339</v>
      </c>
      <c r="H212" s="232">
        <v>368.98333333333335</v>
      </c>
      <c r="I212" s="232">
        <v>371.56666666666672</v>
      </c>
      <c r="J212" s="232">
        <v>373.13333333333333</v>
      </c>
      <c r="K212" s="231">
        <v>370</v>
      </c>
      <c r="L212" s="231">
        <v>365.85</v>
      </c>
      <c r="M212" s="231">
        <v>26.874230000000001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15.3</v>
      </c>
      <c r="D213" s="232">
        <v>15.333333333333334</v>
      </c>
      <c r="E213" s="232">
        <v>15.166666666666668</v>
      </c>
      <c r="F213" s="232">
        <v>15.033333333333333</v>
      </c>
      <c r="G213" s="232">
        <v>14.866666666666667</v>
      </c>
      <c r="H213" s="232">
        <v>15.466666666666669</v>
      </c>
      <c r="I213" s="232">
        <v>15.633333333333336</v>
      </c>
      <c r="J213" s="232">
        <v>15.766666666666669</v>
      </c>
      <c r="K213" s="231">
        <v>15.5</v>
      </c>
      <c r="L213" s="231">
        <v>15.2</v>
      </c>
      <c r="M213" s="231">
        <v>1396.92815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214.5</v>
      </c>
      <c r="D214" s="232">
        <v>214.41666666666666</v>
      </c>
      <c r="E214" s="232">
        <v>211.63333333333333</v>
      </c>
      <c r="F214" s="232">
        <v>208.76666666666668</v>
      </c>
      <c r="G214" s="232">
        <v>205.98333333333335</v>
      </c>
      <c r="H214" s="232">
        <v>217.2833333333333</v>
      </c>
      <c r="I214" s="232">
        <v>220.06666666666666</v>
      </c>
      <c r="J214" s="232">
        <v>222.93333333333328</v>
      </c>
      <c r="K214" s="231">
        <v>217.2</v>
      </c>
      <c r="L214" s="231">
        <v>211.55</v>
      </c>
      <c r="M214" s="231">
        <v>59.94903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53.1</v>
      </c>
      <c r="D215" s="232">
        <v>53.233333333333327</v>
      </c>
      <c r="E215" s="232">
        <v>52.566666666666656</v>
      </c>
      <c r="F215" s="232">
        <v>52.033333333333331</v>
      </c>
      <c r="G215" s="232">
        <v>51.36666666666666</v>
      </c>
      <c r="H215" s="232">
        <v>53.766666666666652</v>
      </c>
      <c r="I215" s="232">
        <v>54.433333333333323</v>
      </c>
      <c r="J215" s="232">
        <v>54.966666666666647</v>
      </c>
      <c r="K215" s="231">
        <v>53.9</v>
      </c>
      <c r="L215" s="231">
        <v>52.7</v>
      </c>
      <c r="M215" s="231">
        <v>384.44990999999999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478.65</v>
      </c>
      <c r="D216" s="232">
        <v>478.56666666666661</v>
      </c>
      <c r="E216" s="232">
        <v>473.43333333333322</v>
      </c>
      <c r="F216" s="232">
        <v>468.21666666666664</v>
      </c>
      <c r="G216" s="232">
        <v>463.08333333333326</v>
      </c>
      <c r="H216" s="232">
        <v>483.78333333333319</v>
      </c>
      <c r="I216" s="232">
        <v>488.91666666666663</v>
      </c>
      <c r="J216" s="232">
        <v>494.13333333333316</v>
      </c>
      <c r="K216" s="231">
        <v>483.7</v>
      </c>
      <c r="L216" s="231">
        <v>473.35</v>
      </c>
      <c r="M216" s="231">
        <v>9.0465699999999991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495" activePane="bottomLeft" state="frozen"/>
      <selection pane="bottomLeft" activeCell="F16" sqref="F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0"/>
      <c r="B1" s="37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45008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3" t="s">
        <v>16</v>
      </c>
      <c r="B9" s="365" t="s">
        <v>18</v>
      </c>
      <c r="C9" s="369" t="s">
        <v>20</v>
      </c>
      <c r="D9" s="369" t="s">
        <v>21</v>
      </c>
      <c r="E9" s="360" t="s">
        <v>22</v>
      </c>
      <c r="F9" s="361"/>
      <c r="G9" s="362"/>
      <c r="H9" s="360" t="s">
        <v>23</v>
      </c>
      <c r="I9" s="361"/>
      <c r="J9" s="362"/>
      <c r="K9" s="23"/>
      <c r="L9" s="24"/>
      <c r="M9" s="50"/>
      <c r="N9" s="1"/>
      <c r="O9" s="1"/>
    </row>
    <row r="10" spans="1:15" ht="42.75" customHeight="1">
      <c r="A10" s="367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428.7</v>
      </c>
      <c r="D11" s="232">
        <v>420.58333333333331</v>
      </c>
      <c r="E11" s="232">
        <v>406.16666666666663</v>
      </c>
      <c r="F11" s="232">
        <v>383.63333333333333</v>
      </c>
      <c r="G11" s="232">
        <v>369.21666666666664</v>
      </c>
      <c r="H11" s="232">
        <v>443.11666666666662</v>
      </c>
      <c r="I11" s="232">
        <v>457.53333333333325</v>
      </c>
      <c r="J11" s="232">
        <v>480.06666666666661</v>
      </c>
      <c r="K11" s="231">
        <v>435</v>
      </c>
      <c r="L11" s="231">
        <v>398.05</v>
      </c>
      <c r="M11" s="231">
        <v>4.0243799999999998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22350.75</v>
      </c>
      <c r="D12" s="232">
        <v>22483.533333333336</v>
      </c>
      <c r="E12" s="232">
        <v>22067.216666666674</v>
      </c>
      <c r="F12" s="232">
        <v>21783.683333333338</v>
      </c>
      <c r="G12" s="232">
        <v>21367.366666666676</v>
      </c>
      <c r="H12" s="232">
        <v>22767.066666666673</v>
      </c>
      <c r="I12" s="232">
        <v>23183.383333333331</v>
      </c>
      <c r="J12" s="232">
        <v>23466.916666666672</v>
      </c>
      <c r="K12" s="231">
        <v>22899.85</v>
      </c>
      <c r="L12" s="231">
        <v>22200</v>
      </c>
      <c r="M12" s="231">
        <v>1.8069999999999999E-2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3309.9</v>
      </c>
      <c r="D13" s="232">
        <v>3346.0500000000006</v>
      </c>
      <c r="E13" s="232">
        <v>3264.9000000000015</v>
      </c>
      <c r="F13" s="232">
        <v>3219.900000000001</v>
      </c>
      <c r="G13" s="232">
        <v>3138.7500000000018</v>
      </c>
      <c r="H13" s="232">
        <v>3391.0500000000011</v>
      </c>
      <c r="I13" s="232">
        <v>3472.2</v>
      </c>
      <c r="J13" s="232">
        <v>3517.2000000000007</v>
      </c>
      <c r="K13" s="231">
        <v>3427.2</v>
      </c>
      <c r="L13" s="231">
        <v>3301.05</v>
      </c>
      <c r="M13" s="231">
        <v>2.8839600000000001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1738.35</v>
      </c>
      <c r="D14" s="232">
        <v>1736.3333333333333</v>
      </c>
      <c r="E14" s="232">
        <v>1726.6666666666665</v>
      </c>
      <c r="F14" s="232">
        <v>1714.9833333333333</v>
      </c>
      <c r="G14" s="232">
        <v>1705.3166666666666</v>
      </c>
      <c r="H14" s="232">
        <v>1748.0166666666664</v>
      </c>
      <c r="I14" s="232">
        <v>1757.6833333333329</v>
      </c>
      <c r="J14" s="232">
        <v>1769.3666666666663</v>
      </c>
      <c r="K14" s="231">
        <v>1746</v>
      </c>
      <c r="L14" s="231">
        <v>1724.65</v>
      </c>
      <c r="M14" s="231">
        <v>2.58724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2791.8</v>
      </c>
      <c r="D15" s="232">
        <v>2771.1</v>
      </c>
      <c r="E15" s="232">
        <v>2743.2</v>
      </c>
      <c r="F15" s="232">
        <v>2694.6</v>
      </c>
      <c r="G15" s="232">
        <v>2666.7</v>
      </c>
      <c r="H15" s="232">
        <v>2819.7</v>
      </c>
      <c r="I15" s="232">
        <v>2847.6000000000004</v>
      </c>
      <c r="J15" s="232">
        <v>2896.2</v>
      </c>
      <c r="K15" s="231">
        <v>2799</v>
      </c>
      <c r="L15" s="231">
        <v>2722.5</v>
      </c>
      <c r="M15" s="231">
        <v>0.39483000000000001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1189.5</v>
      </c>
      <c r="D16" s="232">
        <v>1201.1833333333334</v>
      </c>
      <c r="E16" s="232">
        <v>1172.4666666666667</v>
      </c>
      <c r="F16" s="232">
        <v>1155.4333333333334</v>
      </c>
      <c r="G16" s="232">
        <v>1126.7166666666667</v>
      </c>
      <c r="H16" s="232">
        <v>1218.2166666666667</v>
      </c>
      <c r="I16" s="232">
        <v>1246.9333333333334</v>
      </c>
      <c r="J16" s="232">
        <v>1263.9666666666667</v>
      </c>
      <c r="K16" s="231">
        <v>1229.9000000000001</v>
      </c>
      <c r="L16" s="231">
        <v>1184.1500000000001</v>
      </c>
      <c r="M16" s="231">
        <v>2.1505200000000002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579.45000000000005</v>
      </c>
      <c r="D17" s="232">
        <v>581.35</v>
      </c>
      <c r="E17" s="232">
        <v>575.75</v>
      </c>
      <c r="F17" s="232">
        <v>572.04999999999995</v>
      </c>
      <c r="G17" s="232">
        <v>566.44999999999993</v>
      </c>
      <c r="H17" s="232">
        <v>585.05000000000007</v>
      </c>
      <c r="I17" s="232">
        <v>590.6500000000002</v>
      </c>
      <c r="J17" s="232">
        <v>594.35000000000014</v>
      </c>
      <c r="K17" s="231">
        <v>586.95000000000005</v>
      </c>
      <c r="L17" s="231">
        <v>577.65</v>
      </c>
      <c r="M17" s="231">
        <v>8.5400200000000002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377.55</v>
      </c>
      <c r="D18" s="232">
        <v>377.45</v>
      </c>
      <c r="E18" s="232">
        <v>371.2</v>
      </c>
      <c r="F18" s="232">
        <v>364.85</v>
      </c>
      <c r="G18" s="232">
        <v>358.6</v>
      </c>
      <c r="H18" s="232">
        <v>383.79999999999995</v>
      </c>
      <c r="I18" s="232">
        <v>390.04999999999995</v>
      </c>
      <c r="J18" s="232">
        <v>396.39999999999992</v>
      </c>
      <c r="K18" s="231">
        <v>383.7</v>
      </c>
      <c r="L18" s="231">
        <v>371.1</v>
      </c>
      <c r="M18" s="231">
        <v>18.73471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1713.75</v>
      </c>
      <c r="D19" s="232">
        <v>1707</v>
      </c>
      <c r="E19" s="232">
        <v>1689.05</v>
      </c>
      <c r="F19" s="232">
        <v>1664.35</v>
      </c>
      <c r="G19" s="232">
        <v>1646.3999999999999</v>
      </c>
      <c r="H19" s="232">
        <v>1731.7</v>
      </c>
      <c r="I19" s="232">
        <v>1749.6499999999999</v>
      </c>
      <c r="J19" s="232">
        <v>1774.3500000000001</v>
      </c>
      <c r="K19" s="231">
        <v>1724.95</v>
      </c>
      <c r="L19" s="231">
        <v>1682.3</v>
      </c>
      <c r="M19" s="231">
        <v>0.81205000000000005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21491.65</v>
      </c>
      <c r="D20" s="232">
        <v>21473.649999999998</v>
      </c>
      <c r="E20" s="232">
        <v>21200.249999999996</v>
      </c>
      <c r="F20" s="232">
        <v>20908.849999999999</v>
      </c>
      <c r="G20" s="232">
        <v>20635.449999999997</v>
      </c>
      <c r="H20" s="232">
        <v>21765.049999999996</v>
      </c>
      <c r="I20" s="232">
        <v>22038.449999999997</v>
      </c>
      <c r="J20" s="232">
        <v>22329.849999999995</v>
      </c>
      <c r="K20" s="231">
        <v>21747.05</v>
      </c>
      <c r="L20" s="231">
        <v>21182.25</v>
      </c>
      <c r="M20" s="231">
        <v>0.13583999999999999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1815.4</v>
      </c>
      <c r="D21" s="232">
        <v>1823.8500000000001</v>
      </c>
      <c r="E21" s="232">
        <v>1797.7000000000003</v>
      </c>
      <c r="F21" s="232">
        <v>1780.0000000000002</v>
      </c>
      <c r="G21" s="232">
        <v>1753.8500000000004</v>
      </c>
      <c r="H21" s="232">
        <v>1841.5500000000002</v>
      </c>
      <c r="I21" s="232">
        <v>1867.7000000000003</v>
      </c>
      <c r="J21" s="232">
        <v>1885.4</v>
      </c>
      <c r="K21" s="231">
        <v>1850</v>
      </c>
      <c r="L21" s="231">
        <v>1806.15</v>
      </c>
      <c r="M21" s="231">
        <v>32.48124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935.6</v>
      </c>
      <c r="D22" s="232">
        <v>931.4</v>
      </c>
      <c r="E22" s="232">
        <v>927.19999999999993</v>
      </c>
      <c r="F22" s="232">
        <v>918.8</v>
      </c>
      <c r="G22" s="232">
        <v>914.59999999999991</v>
      </c>
      <c r="H22" s="232">
        <v>939.8</v>
      </c>
      <c r="I22" s="232">
        <v>944</v>
      </c>
      <c r="J22" s="232">
        <v>952.4</v>
      </c>
      <c r="K22" s="231">
        <v>935.6</v>
      </c>
      <c r="L22" s="231">
        <v>923</v>
      </c>
      <c r="M22" s="231">
        <v>18.250440000000001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657.15</v>
      </c>
      <c r="D23" s="232">
        <v>661.06666666666661</v>
      </c>
      <c r="E23" s="232">
        <v>650.23333333333323</v>
      </c>
      <c r="F23" s="232">
        <v>643.31666666666661</v>
      </c>
      <c r="G23" s="232">
        <v>632.48333333333323</v>
      </c>
      <c r="H23" s="232">
        <v>667.98333333333323</v>
      </c>
      <c r="I23" s="232">
        <v>678.81666666666672</v>
      </c>
      <c r="J23" s="232">
        <v>685.73333333333323</v>
      </c>
      <c r="K23" s="231">
        <v>671.9</v>
      </c>
      <c r="L23" s="231">
        <v>654.15</v>
      </c>
      <c r="M23" s="231">
        <v>44.577199999999998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935.3</v>
      </c>
      <c r="D24" s="232">
        <v>925.19999999999993</v>
      </c>
      <c r="E24" s="232">
        <v>915.09999999999991</v>
      </c>
      <c r="F24" s="232">
        <v>894.9</v>
      </c>
      <c r="G24" s="232">
        <v>884.8</v>
      </c>
      <c r="H24" s="232">
        <v>945.39999999999986</v>
      </c>
      <c r="I24" s="232">
        <v>955.5</v>
      </c>
      <c r="J24" s="232">
        <v>975.69999999999982</v>
      </c>
      <c r="K24" s="231">
        <v>935.3</v>
      </c>
      <c r="L24" s="231">
        <v>905</v>
      </c>
      <c r="M24" s="231">
        <v>19.38364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1032.8</v>
      </c>
      <c r="D25" s="232">
        <v>1029.3666666666668</v>
      </c>
      <c r="E25" s="232">
        <v>1014.7333333333336</v>
      </c>
      <c r="F25" s="232">
        <v>996.66666666666674</v>
      </c>
      <c r="G25" s="232">
        <v>982.03333333333353</v>
      </c>
      <c r="H25" s="232">
        <v>1047.4333333333336</v>
      </c>
      <c r="I25" s="232">
        <v>1062.0666666666668</v>
      </c>
      <c r="J25" s="232">
        <v>1080.1333333333337</v>
      </c>
      <c r="K25" s="231">
        <v>1044</v>
      </c>
      <c r="L25" s="231">
        <v>1011.3</v>
      </c>
      <c r="M25" s="231">
        <v>17.147189999999998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419.8</v>
      </c>
      <c r="D26" s="232">
        <v>422.08333333333331</v>
      </c>
      <c r="E26" s="232">
        <v>415.76666666666665</v>
      </c>
      <c r="F26" s="232">
        <v>411.73333333333335</v>
      </c>
      <c r="G26" s="232">
        <v>405.41666666666669</v>
      </c>
      <c r="H26" s="232">
        <v>426.11666666666662</v>
      </c>
      <c r="I26" s="232">
        <v>432.43333333333334</v>
      </c>
      <c r="J26" s="232">
        <v>436.46666666666658</v>
      </c>
      <c r="K26" s="231">
        <v>428.4</v>
      </c>
      <c r="L26" s="231">
        <v>418.05</v>
      </c>
      <c r="M26" s="231">
        <v>18.9407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156.15</v>
      </c>
      <c r="D27" s="232">
        <v>155.01666666666668</v>
      </c>
      <c r="E27" s="232">
        <v>152.63333333333335</v>
      </c>
      <c r="F27" s="232">
        <v>149.11666666666667</v>
      </c>
      <c r="G27" s="232">
        <v>146.73333333333335</v>
      </c>
      <c r="H27" s="232">
        <v>158.53333333333336</v>
      </c>
      <c r="I27" s="232">
        <v>160.91666666666669</v>
      </c>
      <c r="J27" s="232">
        <v>164.43333333333337</v>
      </c>
      <c r="K27" s="231">
        <v>157.4</v>
      </c>
      <c r="L27" s="231">
        <v>151.5</v>
      </c>
      <c r="M27" s="231">
        <v>57.97383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216.9</v>
      </c>
      <c r="D28" s="232">
        <v>218.04999999999998</v>
      </c>
      <c r="E28" s="232">
        <v>215.09999999999997</v>
      </c>
      <c r="F28" s="232">
        <v>213.29999999999998</v>
      </c>
      <c r="G28" s="232">
        <v>210.34999999999997</v>
      </c>
      <c r="H28" s="232">
        <v>219.84999999999997</v>
      </c>
      <c r="I28" s="232">
        <v>222.79999999999995</v>
      </c>
      <c r="J28" s="232">
        <v>224.59999999999997</v>
      </c>
      <c r="K28" s="231">
        <v>221</v>
      </c>
      <c r="L28" s="231">
        <v>216.25</v>
      </c>
      <c r="M28" s="231">
        <v>12.140549999999999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356.9</v>
      </c>
      <c r="D29" s="232">
        <v>358.09999999999997</v>
      </c>
      <c r="E29" s="232">
        <v>354.79999999999995</v>
      </c>
      <c r="F29" s="232">
        <v>352.7</v>
      </c>
      <c r="G29" s="232">
        <v>349.4</v>
      </c>
      <c r="H29" s="232">
        <v>360.19999999999993</v>
      </c>
      <c r="I29" s="232">
        <v>363.5</v>
      </c>
      <c r="J29" s="232">
        <v>365.59999999999991</v>
      </c>
      <c r="K29" s="231">
        <v>361.4</v>
      </c>
      <c r="L29" s="231">
        <v>356</v>
      </c>
      <c r="M29" s="231">
        <v>0.82959000000000005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371.9</v>
      </c>
      <c r="D30" s="232">
        <v>372.56666666666666</v>
      </c>
      <c r="E30" s="232">
        <v>367.33333333333331</v>
      </c>
      <c r="F30" s="232">
        <v>362.76666666666665</v>
      </c>
      <c r="G30" s="232">
        <v>357.5333333333333</v>
      </c>
      <c r="H30" s="232">
        <v>377.13333333333333</v>
      </c>
      <c r="I30" s="232">
        <v>382.36666666666667</v>
      </c>
      <c r="J30" s="232">
        <v>386.93333333333334</v>
      </c>
      <c r="K30" s="231">
        <v>377.8</v>
      </c>
      <c r="L30" s="231">
        <v>368</v>
      </c>
      <c r="M30" s="231">
        <v>2.1286399999999999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875.25</v>
      </c>
      <c r="D31" s="232">
        <v>876.44999999999993</v>
      </c>
      <c r="E31" s="232">
        <v>872.69999999999982</v>
      </c>
      <c r="F31" s="232">
        <v>870.14999999999986</v>
      </c>
      <c r="G31" s="232">
        <v>866.39999999999975</v>
      </c>
      <c r="H31" s="232">
        <v>878.99999999999989</v>
      </c>
      <c r="I31" s="232">
        <v>882.75000000000011</v>
      </c>
      <c r="J31" s="232">
        <v>885.3</v>
      </c>
      <c r="K31" s="231">
        <v>880.2</v>
      </c>
      <c r="L31" s="231">
        <v>873.9</v>
      </c>
      <c r="M31" s="231">
        <v>7.0400000000000004E-2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990.65</v>
      </c>
      <c r="D32" s="232">
        <v>984.13333333333333</v>
      </c>
      <c r="E32" s="232">
        <v>972.51666666666665</v>
      </c>
      <c r="F32" s="232">
        <v>954.38333333333333</v>
      </c>
      <c r="G32" s="232">
        <v>942.76666666666665</v>
      </c>
      <c r="H32" s="232">
        <v>1002.2666666666667</v>
      </c>
      <c r="I32" s="232">
        <v>1013.8833333333332</v>
      </c>
      <c r="J32" s="232">
        <v>1032.0166666666667</v>
      </c>
      <c r="K32" s="231">
        <v>995.75</v>
      </c>
      <c r="L32" s="231">
        <v>966</v>
      </c>
      <c r="M32" s="231">
        <v>1.46014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1220.8</v>
      </c>
      <c r="D33" s="232">
        <v>1217.4833333333333</v>
      </c>
      <c r="E33" s="232">
        <v>1211.3666666666668</v>
      </c>
      <c r="F33" s="232">
        <v>1201.9333333333334</v>
      </c>
      <c r="G33" s="232">
        <v>1195.8166666666668</v>
      </c>
      <c r="H33" s="232">
        <v>1226.9166666666667</v>
      </c>
      <c r="I33" s="232">
        <v>1233.0333333333331</v>
      </c>
      <c r="J33" s="232">
        <v>1242.4666666666667</v>
      </c>
      <c r="K33" s="231">
        <v>1223.5999999999999</v>
      </c>
      <c r="L33" s="231">
        <v>1208.05</v>
      </c>
      <c r="M33" s="231">
        <v>2.4970400000000001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497.4</v>
      </c>
      <c r="D34" s="232">
        <v>496.68333333333334</v>
      </c>
      <c r="E34" s="232">
        <v>493.36666666666667</v>
      </c>
      <c r="F34" s="232">
        <v>489.33333333333331</v>
      </c>
      <c r="G34" s="232">
        <v>486.01666666666665</v>
      </c>
      <c r="H34" s="232">
        <v>500.7166666666667</v>
      </c>
      <c r="I34" s="232">
        <v>504.03333333333342</v>
      </c>
      <c r="J34" s="232">
        <v>508.06666666666672</v>
      </c>
      <c r="K34" s="231">
        <v>500</v>
      </c>
      <c r="L34" s="231">
        <v>492.65</v>
      </c>
      <c r="M34" s="231">
        <v>0.55139000000000005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3213.2</v>
      </c>
      <c r="D35" s="232">
        <v>3181.6</v>
      </c>
      <c r="E35" s="232">
        <v>3138.2</v>
      </c>
      <c r="F35" s="232">
        <v>3063.2</v>
      </c>
      <c r="G35" s="232">
        <v>3019.7999999999997</v>
      </c>
      <c r="H35" s="232">
        <v>3256.6</v>
      </c>
      <c r="I35" s="232">
        <v>3300.0000000000005</v>
      </c>
      <c r="J35" s="232">
        <v>3375</v>
      </c>
      <c r="K35" s="231">
        <v>3225</v>
      </c>
      <c r="L35" s="231">
        <v>3106.6</v>
      </c>
      <c r="M35" s="231">
        <v>1.3036399999999999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2312.65</v>
      </c>
      <c r="D36" s="232">
        <v>2320.4</v>
      </c>
      <c r="E36" s="232">
        <v>2301.25</v>
      </c>
      <c r="F36" s="232">
        <v>2289.85</v>
      </c>
      <c r="G36" s="232">
        <v>2270.6999999999998</v>
      </c>
      <c r="H36" s="232">
        <v>2331.8000000000002</v>
      </c>
      <c r="I36" s="232">
        <v>2350.9500000000007</v>
      </c>
      <c r="J36" s="232">
        <v>2362.3500000000004</v>
      </c>
      <c r="K36" s="231">
        <v>2339.5500000000002</v>
      </c>
      <c r="L36" s="231">
        <v>2309</v>
      </c>
      <c r="M36" s="231">
        <v>0.12773000000000001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12.85</v>
      </c>
      <c r="D37" s="232">
        <v>12.783333333333333</v>
      </c>
      <c r="E37" s="232">
        <v>12.566666666666666</v>
      </c>
      <c r="F37" s="232">
        <v>12.283333333333333</v>
      </c>
      <c r="G37" s="232">
        <v>12.066666666666666</v>
      </c>
      <c r="H37" s="232">
        <v>13.066666666666666</v>
      </c>
      <c r="I37" s="232">
        <v>13.283333333333331</v>
      </c>
      <c r="J37" s="232">
        <v>13.566666666666666</v>
      </c>
      <c r="K37" s="231">
        <v>13</v>
      </c>
      <c r="L37" s="231">
        <v>12.5</v>
      </c>
      <c r="M37" s="231">
        <v>44.7682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581.70000000000005</v>
      </c>
      <c r="D38" s="232">
        <v>581.18333333333339</v>
      </c>
      <c r="E38" s="232">
        <v>577.66666666666674</v>
      </c>
      <c r="F38" s="232">
        <v>573.63333333333333</v>
      </c>
      <c r="G38" s="232">
        <v>570.11666666666667</v>
      </c>
      <c r="H38" s="232">
        <v>585.21666666666681</v>
      </c>
      <c r="I38" s="232">
        <v>588.73333333333346</v>
      </c>
      <c r="J38" s="232">
        <v>592.76666666666688</v>
      </c>
      <c r="K38" s="231">
        <v>584.70000000000005</v>
      </c>
      <c r="L38" s="231">
        <v>577.15</v>
      </c>
      <c r="M38" s="231">
        <v>2.66472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1898.65</v>
      </c>
      <c r="D39" s="232">
        <v>1891.8333333333333</v>
      </c>
      <c r="E39" s="232">
        <v>1878.8166666666666</v>
      </c>
      <c r="F39" s="232">
        <v>1858.9833333333333</v>
      </c>
      <c r="G39" s="232">
        <v>1845.9666666666667</v>
      </c>
      <c r="H39" s="232">
        <v>1911.6666666666665</v>
      </c>
      <c r="I39" s="232">
        <v>1924.6833333333334</v>
      </c>
      <c r="J39" s="232">
        <v>1944.5166666666664</v>
      </c>
      <c r="K39" s="231">
        <v>1904.85</v>
      </c>
      <c r="L39" s="231">
        <v>1872</v>
      </c>
      <c r="M39" s="231">
        <v>0.66727999999999998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375.55</v>
      </c>
      <c r="D40" s="232">
        <v>375.05</v>
      </c>
      <c r="E40" s="232">
        <v>371.90000000000003</v>
      </c>
      <c r="F40" s="232">
        <v>368.25</v>
      </c>
      <c r="G40" s="232">
        <v>365.1</v>
      </c>
      <c r="H40" s="232">
        <v>378.70000000000005</v>
      </c>
      <c r="I40" s="232">
        <v>381.85</v>
      </c>
      <c r="J40" s="232">
        <v>385.50000000000006</v>
      </c>
      <c r="K40" s="231">
        <v>378.2</v>
      </c>
      <c r="L40" s="231">
        <v>371.4</v>
      </c>
      <c r="M40" s="231">
        <v>64.985929999999996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1137.2</v>
      </c>
      <c r="D41" s="232">
        <v>1126.7333333333333</v>
      </c>
      <c r="E41" s="232">
        <v>1112.4666666666667</v>
      </c>
      <c r="F41" s="232">
        <v>1087.7333333333333</v>
      </c>
      <c r="G41" s="232">
        <v>1073.4666666666667</v>
      </c>
      <c r="H41" s="232">
        <v>1151.4666666666667</v>
      </c>
      <c r="I41" s="232">
        <v>1165.7333333333336</v>
      </c>
      <c r="J41" s="232">
        <v>1190.4666666666667</v>
      </c>
      <c r="K41" s="231">
        <v>1141</v>
      </c>
      <c r="L41" s="231">
        <v>1102</v>
      </c>
      <c r="M41" s="231">
        <v>4.5260699999999998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828.15</v>
      </c>
      <c r="D42" s="232">
        <v>829.0333333333333</v>
      </c>
      <c r="E42" s="232">
        <v>798.66666666666663</v>
      </c>
      <c r="F42" s="232">
        <v>769.18333333333328</v>
      </c>
      <c r="G42" s="232">
        <v>738.81666666666661</v>
      </c>
      <c r="H42" s="232">
        <v>858.51666666666665</v>
      </c>
      <c r="I42" s="232">
        <v>888.88333333333344</v>
      </c>
      <c r="J42" s="232">
        <v>918.36666666666667</v>
      </c>
      <c r="K42" s="231">
        <v>859.4</v>
      </c>
      <c r="L42" s="231">
        <v>799.55</v>
      </c>
      <c r="M42" s="231">
        <v>24.192550000000001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4285.1000000000004</v>
      </c>
      <c r="D43" s="232">
        <v>4263.7333333333336</v>
      </c>
      <c r="E43" s="232">
        <v>4232.4666666666672</v>
      </c>
      <c r="F43" s="232">
        <v>4179.8333333333339</v>
      </c>
      <c r="G43" s="232">
        <v>4148.5666666666675</v>
      </c>
      <c r="H43" s="232">
        <v>4316.3666666666668</v>
      </c>
      <c r="I43" s="232">
        <v>4347.6333333333332</v>
      </c>
      <c r="J43" s="232">
        <v>4400.2666666666664</v>
      </c>
      <c r="K43" s="231">
        <v>4295</v>
      </c>
      <c r="L43" s="231">
        <v>4211.1000000000004</v>
      </c>
      <c r="M43" s="231">
        <v>3.02705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315.14999999999998</v>
      </c>
      <c r="D44" s="232">
        <v>315.95</v>
      </c>
      <c r="E44" s="232">
        <v>312.39999999999998</v>
      </c>
      <c r="F44" s="232">
        <v>309.64999999999998</v>
      </c>
      <c r="G44" s="232">
        <v>306.09999999999997</v>
      </c>
      <c r="H44" s="232">
        <v>318.7</v>
      </c>
      <c r="I44" s="232">
        <v>322.25000000000006</v>
      </c>
      <c r="J44" s="232">
        <v>325</v>
      </c>
      <c r="K44" s="231">
        <v>319.5</v>
      </c>
      <c r="L44" s="231">
        <v>313.2</v>
      </c>
      <c r="M44" s="231">
        <v>10.16366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244.75</v>
      </c>
      <c r="D45" s="232">
        <v>246.25</v>
      </c>
      <c r="E45" s="232">
        <v>242.5</v>
      </c>
      <c r="F45" s="232">
        <v>240.25</v>
      </c>
      <c r="G45" s="232">
        <v>236.5</v>
      </c>
      <c r="H45" s="232">
        <v>248.5</v>
      </c>
      <c r="I45" s="232">
        <v>252.25</v>
      </c>
      <c r="J45" s="232">
        <v>254.5</v>
      </c>
      <c r="K45" s="231">
        <v>250</v>
      </c>
      <c r="L45" s="231">
        <v>244</v>
      </c>
      <c r="M45" s="231">
        <v>1.18424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473.35</v>
      </c>
      <c r="D46" s="232">
        <v>470.7166666666667</v>
      </c>
      <c r="E46" s="232">
        <v>466.18333333333339</v>
      </c>
      <c r="F46" s="232">
        <v>459.01666666666671</v>
      </c>
      <c r="G46" s="232">
        <v>454.48333333333341</v>
      </c>
      <c r="H46" s="232">
        <v>477.88333333333338</v>
      </c>
      <c r="I46" s="232">
        <v>482.41666666666669</v>
      </c>
      <c r="J46" s="232">
        <v>489.58333333333337</v>
      </c>
      <c r="K46" s="231">
        <v>475.25</v>
      </c>
      <c r="L46" s="231">
        <v>463.55</v>
      </c>
      <c r="M46" s="231">
        <v>0.53949999999999998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138.75</v>
      </c>
      <c r="D47" s="232">
        <v>138</v>
      </c>
      <c r="E47" s="232">
        <v>136.75</v>
      </c>
      <c r="F47" s="232">
        <v>134.75</v>
      </c>
      <c r="G47" s="232">
        <v>133.5</v>
      </c>
      <c r="H47" s="232">
        <v>140</v>
      </c>
      <c r="I47" s="232">
        <v>141.25</v>
      </c>
      <c r="J47" s="232">
        <v>143.25</v>
      </c>
      <c r="K47" s="231">
        <v>139.25</v>
      </c>
      <c r="L47" s="231">
        <v>136</v>
      </c>
      <c r="M47" s="231">
        <v>96.447569999999999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2839.85</v>
      </c>
      <c r="D48" s="232">
        <v>2835.9500000000003</v>
      </c>
      <c r="E48" s="232">
        <v>2818.7500000000005</v>
      </c>
      <c r="F48" s="232">
        <v>2797.65</v>
      </c>
      <c r="G48" s="232">
        <v>2780.4500000000003</v>
      </c>
      <c r="H48" s="232">
        <v>2857.0500000000006</v>
      </c>
      <c r="I48" s="232">
        <v>2874.2500000000005</v>
      </c>
      <c r="J48" s="232">
        <v>2895.3500000000008</v>
      </c>
      <c r="K48" s="231">
        <v>2853.15</v>
      </c>
      <c r="L48" s="231">
        <v>2814.85</v>
      </c>
      <c r="M48" s="231">
        <v>7.3180699999999996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239.75</v>
      </c>
      <c r="D49" s="232">
        <v>238.58333333333334</v>
      </c>
      <c r="E49" s="232">
        <v>236.16666666666669</v>
      </c>
      <c r="F49" s="232">
        <v>232.58333333333334</v>
      </c>
      <c r="G49" s="232">
        <v>230.16666666666669</v>
      </c>
      <c r="H49" s="232">
        <v>242.16666666666669</v>
      </c>
      <c r="I49" s="232">
        <v>244.58333333333337</v>
      </c>
      <c r="J49" s="232">
        <v>248.16666666666669</v>
      </c>
      <c r="K49" s="231">
        <v>241</v>
      </c>
      <c r="L49" s="231">
        <v>235</v>
      </c>
      <c r="M49" s="231">
        <v>7.1271100000000001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3304.45</v>
      </c>
      <c r="D50" s="232">
        <v>3324</v>
      </c>
      <c r="E50" s="232">
        <v>3280.55</v>
      </c>
      <c r="F50" s="232">
        <v>3256.65</v>
      </c>
      <c r="G50" s="232">
        <v>3213.2000000000003</v>
      </c>
      <c r="H50" s="232">
        <v>3347.9</v>
      </c>
      <c r="I50" s="232">
        <v>3391.35</v>
      </c>
      <c r="J50" s="232">
        <v>3415.25</v>
      </c>
      <c r="K50" s="231">
        <v>3367.45</v>
      </c>
      <c r="L50" s="231">
        <v>3300.1</v>
      </c>
      <c r="M50" s="231">
        <v>2.673E-2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1347.5</v>
      </c>
      <c r="D51" s="232">
        <v>1345.7166666666665</v>
      </c>
      <c r="E51" s="232">
        <v>1336.4833333333329</v>
      </c>
      <c r="F51" s="232">
        <v>1325.4666666666665</v>
      </c>
      <c r="G51" s="232">
        <v>1316.2333333333329</v>
      </c>
      <c r="H51" s="232">
        <v>1356.7333333333329</v>
      </c>
      <c r="I51" s="232">
        <v>1365.9666666666665</v>
      </c>
      <c r="J51" s="232">
        <v>1376.9833333333329</v>
      </c>
      <c r="K51" s="231">
        <v>1354.95</v>
      </c>
      <c r="L51" s="231">
        <v>1334.7</v>
      </c>
      <c r="M51" s="231">
        <v>2.82029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7008.3</v>
      </c>
      <c r="D52" s="232">
        <v>7023.5999999999995</v>
      </c>
      <c r="E52" s="232">
        <v>6969.6999999999989</v>
      </c>
      <c r="F52" s="232">
        <v>6931.0999999999995</v>
      </c>
      <c r="G52" s="232">
        <v>6877.1999999999989</v>
      </c>
      <c r="H52" s="232">
        <v>7062.1999999999989</v>
      </c>
      <c r="I52" s="232">
        <v>7116.0999999999985</v>
      </c>
      <c r="J52" s="232">
        <v>7154.6999999999989</v>
      </c>
      <c r="K52" s="231">
        <v>7077.5</v>
      </c>
      <c r="L52" s="231">
        <v>6985</v>
      </c>
      <c r="M52" s="231">
        <v>0.1502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478.75</v>
      </c>
      <c r="D53" s="232">
        <v>475</v>
      </c>
      <c r="E53" s="232">
        <v>469.75</v>
      </c>
      <c r="F53" s="232">
        <v>460.75</v>
      </c>
      <c r="G53" s="232">
        <v>455.5</v>
      </c>
      <c r="H53" s="232">
        <v>484</v>
      </c>
      <c r="I53" s="232">
        <v>489.25</v>
      </c>
      <c r="J53" s="232">
        <v>498.25</v>
      </c>
      <c r="K53" s="231">
        <v>480.25</v>
      </c>
      <c r="L53" s="231">
        <v>466</v>
      </c>
      <c r="M53" s="231">
        <v>14.06386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334.15</v>
      </c>
      <c r="D54" s="232">
        <v>335.83333333333331</v>
      </c>
      <c r="E54" s="232">
        <v>330.31666666666661</v>
      </c>
      <c r="F54" s="232">
        <v>326.48333333333329</v>
      </c>
      <c r="G54" s="232">
        <v>320.96666666666658</v>
      </c>
      <c r="H54" s="232">
        <v>339.66666666666663</v>
      </c>
      <c r="I54" s="232">
        <v>345.18333333333339</v>
      </c>
      <c r="J54" s="232">
        <v>349.01666666666665</v>
      </c>
      <c r="K54" s="231">
        <v>341.35</v>
      </c>
      <c r="L54" s="231">
        <v>332</v>
      </c>
      <c r="M54" s="231">
        <v>2.9117899999999999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3361.4</v>
      </c>
      <c r="D55" s="232">
        <v>3377.1333333333332</v>
      </c>
      <c r="E55" s="232">
        <v>3339.2666666666664</v>
      </c>
      <c r="F55" s="232">
        <v>3317.1333333333332</v>
      </c>
      <c r="G55" s="232">
        <v>3279.2666666666664</v>
      </c>
      <c r="H55" s="232">
        <v>3399.2666666666664</v>
      </c>
      <c r="I55" s="232">
        <v>3437.1333333333332</v>
      </c>
      <c r="J55" s="232">
        <v>3459.2666666666664</v>
      </c>
      <c r="K55" s="231">
        <v>3415</v>
      </c>
      <c r="L55" s="231">
        <v>3355</v>
      </c>
      <c r="M55" s="231">
        <v>2.2667199999999998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849.65</v>
      </c>
      <c r="D56" s="232">
        <v>852.16666666666663</v>
      </c>
      <c r="E56" s="232">
        <v>844.5333333333333</v>
      </c>
      <c r="F56" s="232">
        <v>839.41666666666663</v>
      </c>
      <c r="G56" s="232">
        <v>831.7833333333333</v>
      </c>
      <c r="H56" s="232">
        <v>857.2833333333333</v>
      </c>
      <c r="I56" s="232">
        <v>864.91666666666674</v>
      </c>
      <c r="J56" s="232">
        <v>870.0333333333333</v>
      </c>
      <c r="K56" s="231">
        <v>859.8</v>
      </c>
      <c r="L56" s="231">
        <v>847.05</v>
      </c>
      <c r="M56" s="231">
        <v>80.189239999999998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2337.6999999999998</v>
      </c>
      <c r="D57" s="232">
        <v>2347.2333333333331</v>
      </c>
      <c r="E57" s="232">
        <v>2324.5166666666664</v>
      </c>
      <c r="F57" s="232">
        <v>2311.3333333333335</v>
      </c>
      <c r="G57" s="232">
        <v>2288.6166666666668</v>
      </c>
      <c r="H57" s="232">
        <v>2360.4166666666661</v>
      </c>
      <c r="I57" s="232">
        <v>2383.1333333333323</v>
      </c>
      <c r="J57" s="232">
        <v>2396.3166666666657</v>
      </c>
      <c r="K57" s="231">
        <v>2369.9499999999998</v>
      </c>
      <c r="L57" s="231">
        <v>2334.0500000000002</v>
      </c>
      <c r="M57" s="231">
        <v>5.6739999999999999E-2</v>
      </c>
      <c r="N57" s="1"/>
      <c r="O57" s="1"/>
    </row>
    <row r="58" spans="1:15" ht="12.75" customHeight="1">
      <c r="A58" s="30">
        <v>48</v>
      </c>
      <c r="B58" s="217" t="s">
        <v>1012</v>
      </c>
      <c r="C58" s="231">
        <v>1198.05</v>
      </c>
      <c r="D58" s="232">
        <v>1197.7</v>
      </c>
      <c r="E58" s="232">
        <v>1190.45</v>
      </c>
      <c r="F58" s="232">
        <v>1182.8499999999999</v>
      </c>
      <c r="G58" s="232">
        <v>1175.5999999999999</v>
      </c>
      <c r="H58" s="232">
        <v>1205.3000000000002</v>
      </c>
      <c r="I58" s="232">
        <v>1212.5500000000002</v>
      </c>
      <c r="J58" s="232">
        <v>1220.1500000000003</v>
      </c>
      <c r="K58" s="231">
        <v>1204.95</v>
      </c>
      <c r="L58" s="231">
        <v>1190.0999999999999</v>
      </c>
      <c r="M58" s="231">
        <v>0.4209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440.7</v>
      </c>
      <c r="D59" s="232">
        <v>441.38333333333338</v>
      </c>
      <c r="E59" s="232">
        <v>435.81666666666678</v>
      </c>
      <c r="F59" s="232">
        <v>430.93333333333339</v>
      </c>
      <c r="G59" s="232">
        <v>425.36666666666679</v>
      </c>
      <c r="H59" s="232">
        <v>446.26666666666677</v>
      </c>
      <c r="I59" s="232">
        <v>451.83333333333337</v>
      </c>
      <c r="J59" s="232">
        <v>456.71666666666675</v>
      </c>
      <c r="K59" s="231">
        <v>446.95</v>
      </c>
      <c r="L59" s="231">
        <v>436.5</v>
      </c>
      <c r="M59" s="231">
        <v>4.1259499999999996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3923.95</v>
      </c>
      <c r="D60" s="232">
        <v>3919.35</v>
      </c>
      <c r="E60" s="232">
        <v>3893.2</v>
      </c>
      <c r="F60" s="232">
        <v>3862.45</v>
      </c>
      <c r="G60" s="232">
        <v>3836.2999999999997</v>
      </c>
      <c r="H60" s="232">
        <v>3950.1</v>
      </c>
      <c r="I60" s="232">
        <v>3976.2500000000005</v>
      </c>
      <c r="J60" s="232">
        <v>4007</v>
      </c>
      <c r="K60" s="231">
        <v>3945.5</v>
      </c>
      <c r="L60" s="231">
        <v>3888.6</v>
      </c>
      <c r="M60" s="231">
        <v>3.11063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1104.45</v>
      </c>
      <c r="D61" s="232">
        <v>1099.8333333333333</v>
      </c>
      <c r="E61" s="232">
        <v>1089.4166666666665</v>
      </c>
      <c r="F61" s="232">
        <v>1074.3833333333332</v>
      </c>
      <c r="G61" s="232">
        <v>1063.9666666666665</v>
      </c>
      <c r="H61" s="232">
        <v>1114.8666666666666</v>
      </c>
      <c r="I61" s="232">
        <v>1125.2833333333331</v>
      </c>
      <c r="J61" s="232">
        <v>1140.3166666666666</v>
      </c>
      <c r="K61" s="231">
        <v>1110.25</v>
      </c>
      <c r="L61" s="231">
        <v>1084.8</v>
      </c>
      <c r="M61" s="231">
        <v>0.43863000000000002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5834.2</v>
      </c>
      <c r="D62" s="232">
        <v>5808.7333333333336</v>
      </c>
      <c r="E62" s="232">
        <v>5760.4666666666672</v>
      </c>
      <c r="F62" s="232">
        <v>5686.7333333333336</v>
      </c>
      <c r="G62" s="232">
        <v>5638.4666666666672</v>
      </c>
      <c r="H62" s="232">
        <v>5882.4666666666672</v>
      </c>
      <c r="I62" s="232">
        <v>5930.7333333333336</v>
      </c>
      <c r="J62" s="232">
        <v>6004.4666666666672</v>
      </c>
      <c r="K62" s="231">
        <v>5857</v>
      </c>
      <c r="L62" s="231">
        <v>5735</v>
      </c>
      <c r="M62" s="231">
        <v>12.42534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1294.55</v>
      </c>
      <c r="D63" s="232">
        <v>1293.3500000000001</v>
      </c>
      <c r="E63" s="232">
        <v>1271.7500000000002</v>
      </c>
      <c r="F63" s="232">
        <v>1248.95</v>
      </c>
      <c r="G63" s="232">
        <v>1227.3500000000001</v>
      </c>
      <c r="H63" s="232">
        <v>1316.1500000000003</v>
      </c>
      <c r="I63" s="232">
        <v>1337.7500000000002</v>
      </c>
      <c r="J63" s="232">
        <v>1360.5500000000004</v>
      </c>
      <c r="K63" s="231">
        <v>1314.95</v>
      </c>
      <c r="L63" s="231">
        <v>1270.55</v>
      </c>
      <c r="M63" s="231">
        <v>28.84348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6036.75</v>
      </c>
      <c r="D64" s="232">
        <v>6044.8666666666659</v>
      </c>
      <c r="E64" s="232">
        <v>5995.0333333333319</v>
      </c>
      <c r="F64" s="232">
        <v>5953.3166666666657</v>
      </c>
      <c r="G64" s="232">
        <v>5903.4833333333318</v>
      </c>
      <c r="H64" s="232">
        <v>6086.5833333333321</v>
      </c>
      <c r="I64" s="232">
        <v>6136.4166666666661</v>
      </c>
      <c r="J64" s="232">
        <v>6178.1333333333323</v>
      </c>
      <c r="K64" s="231">
        <v>6094.7</v>
      </c>
      <c r="L64" s="231">
        <v>6003.15</v>
      </c>
      <c r="M64" s="231">
        <v>0.13575000000000001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2006.9</v>
      </c>
      <c r="D65" s="232">
        <v>2014.9166666666667</v>
      </c>
      <c r="E65" s="232">
        <v>1994.9833333333336</v>
      </c>
      <c r="F65" s="232">
        <v>1983.0666666666668</v>
      </c>
      <c r="G65" s="232">
        <v>1963.1333333333337</v>
      </c>
      <c r="H65" s="232">
        <v>2026.8333333333335</v>
      </c>
      <c r="I65" s="232">
        <v>2046.7666666666664</v>
      </c>
      <c r="J65" s="232">
        <v>2058.6833333333334</v>
      </c>
      <c r="K65" s="231">
        <v>2034.85</v>
      </c>
      <c r="L65" s="231">
        <v>2003</v>
      </c>
      <c r="M65" s="231">
        <v>0.25224000000000002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1992.7</v>
      </c>
      <c r="D66" s="232">
        <v>1993.2166666666665</v>
      </c>
      <c r="E66" s="232">
        <v>1971.7333333333329</v>
      </c>
      <c r="F66" s="232">
        <v>1950.7666666666664</v>
      </c>
      <c r="G66" s="232">
        <v>1929.2833333333328</v>
      </c>
      <c r="H66" s="232">
        <v>2014.1833333333329</v>
      </c>
      <c r="I66" s="232">
        <v>2035.6666666666665</v>
      </c>
      <c r="J66" s="232">
        <v>2056.6333333333332</v>
      </c>
      <c r="K66" s="231">
        <v>2014.7</v>
      </c>
      <c r="L66" s="231">
        <v>1972.25</v>
      </c>
      <c r="M66" s="231">
        <v>1.97126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364.35</v>
      </c>
      <c r="D67" s="232">
        <v>366.01666666666665</v>
      </c>
      <c r="E67" s="232">
        <v>361.5333333333333</v>
      </c>
      <c r="F67" s="232">
        <v>358.71666666666664</v>
      </c>
      <c r="G67" s="232">
        <v>354.23333333333329</v>
      </c>
      <c r="H67" s="232">
        <v>368.83333333333331</v>
      </c>
      <c r="I67" s="232">
        <v>373.31666666666666</v>
      </c>
      <c r="J67" s="232">
        <v>376.13333333333333</v>
      </c>
      <c r="K67" s="231">
        <v>370.5</v>
      </c>
      <c r="L67" s="231">
        <v>363.2</v>
      </c>
      <c r="M67" s="231">
        <v>7.0455500000000004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211.35</v>
      </c>
      <c r="D68" s="232">
        <v>209.13333333333333</v>
      </c>
      <c r="E68" s="232">
        <v>206.21666666666664</v>
      </c>
      <c r="F68" s="232">
        <v>201.08333333333331</v>
      </c>
      <c r="G68" s="232">
        <v>198.16666666666663</v>
      </c>
      <c r="H68" s="232">
        <v>214.26666666666665</v>
      </c>
      <c r="I68" s="232">
        <v>217.18333333333334</v>
      </c>
      <c r="J68" s="232">
        <v>222.31666666666666</v>
      </c>
      <c r="K68" s="231">
        <v>212.05</v>
      </c>
      <c r="L68" s="231">
        <v>204</v>
      </c>
      <c r="M68" s="231">
        <v>138.61356000000001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167.4</v>
      </c>
      <c r="D69" s="232">
        <v>166.28333333333333</v>
      </c>
      <c r="E69" s="232">
        <v>164.31666666666666</v>
      </c>
      <c r="F69" s="232">
        <v>161.23333333333332</v>
      </c>
      <c r="G69" s="232">
        <v>159.26666666666665</v>
      </c>
      <c r="H69" s="232">
        <v>169.36666666666667</v>
      </c>
      <c r="I69" s="232">
        <v>171.33333333333331</v>
      </c>
      <c r="J69" s="232">
        <v>174.41666666666669</v>
      </c>
      <c r="K69" s="231">
        <v>168.25</v>
      </c>
      <c r="L69" s="231">
        <v>163.19999999999999</v>
      </c>
      <c r="M69" s="231">
        <v>274.68538000000001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74.650000000000006</v>
      </c>
      <c r="D70" s="232">
        <v>74.45</v>
      </c>
      <c r="E70" s="232">
        <v>73.300000000000011</v>
      </c>
      <c r="F70" s="232">
        <v>71.95</v>
      </c>
      <c r="G70" s="232">
        <v>70.800000000000011</v>
      </c>
      <c r="H70" s="232">
        <v>75.800000000000011</v>
      </c>
      <c r="I70" s="232">
        <v>76.950000000000017</v>
      </c>
      <c r="J70" s="232">
        <v>78.300000000000011</v>
      </c>
      <c r="K70" s="231">
        <v>75.599999999999994</v>
      </c>
      <c r="L70" s="231">
        <v>73.099999999999994</v>
      </c>
      <c r="M70" s="231">
        <v>102.84502000000001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25.05</v>
      </c>
      <c r="D71" s="232">
        <v>25.149999999999995</v>
      </c>
      <c r="E71" s="232">
        <v>24.79999999999999</v>
      </c>
      <c r="F71" s="232">
        <v>24.549999999999994</v>
      </c>
      <c r="G71" s="232">
        <v>24.199999999999989</v>
      </c>
      <c r="H71" s="232">
        <v>25.399999999999991</v>
      </c>
      <c r="I71" s="232">
        <v>25.749999999999993</v>
      </c>
      <c r="J71" s="232">
        <v>25.999999999999993</v>
      </c>
      <c r="K71" s="231">
        <v>25.5</v>
      </c>
      <c r="L71" s="231">
        <v>24.9</v>
      </c>
      <c r="M71" s="231">
        <v>81.861490000000003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1410.05</v>
      </c>
      <c r="D72" s="232">
        <v>1409.9833333333333</v>
      </c>
      <c r="E72" s="232">
        <v>1405.2666666666667</v>
      </c>
      <c r="F72" s="232">
        <v>1400.4833333333333</v>
      </c>
      <c r="G72" s="232">
        <v>1395.7666666666667</v>
      </c>
      <c r="H72" s="232">
        <v>1414.7666666666667</v>
      </c>
      <c r="I72" s="232">
        <v>1419.4833333333333</v>
      </c>
      <c r="J72" s="232">
        <v>1424.2666666666667</v>
      </c>
      <c r="K72" s="231">
        <v>1414.7</v>
      </c>
      <c r="L72" s="231">
        <v>1405.2</v>
      </c>
      <c r="M72" s="231">
        <v>1.26101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3981.85</v>
      </c>
      <c r="D73" s="232">
        <v>3990.4499999999994</v>
      </c>
      <c r="E73" s="232">
        <v>3956.9499999999989</v>
      </c>
      <c r="F73" s="232">
        <v>3932.0499999999997</v>
      </c>
      <c r="G73" s="232">
        <v>3898.5499999999993</v>
      </c>
      <c r="H73" s="232">
        <v>4015.3499999999985</v>
      </c>
      <c r="I73" s="232">
        <v>4048.8499999999995</v>
      </c>
      <c r="J73" s="232">
        <v>4073.7499999999982</v>
      </c>
      <c r="K73" s="231">
        <v>4023.95</v>
      </c>
      <c r="L73" s="231">
        <v>3965.55</v>
      </c>
      <c r="M73" s="231">
        <v>7.2550000000000003E-2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594.25</v>
      </c>
      <c r="D74" s="232">
        <v>595.68333333333328</v>
      </c>
      <c r="E74" s="232">
        <v>589.61666666666656</v>
      </c>
      <c r="F74" s="232">
        <v>584.98333333333323</v>
      </c>
      <c r="G74" s="232">
        <v>578.91666666666652</v>
      </c>
      <c r="H74" s="232">
        <v>600.31666666666661</v>
      </c>
      <c r="I74" s="232">
        <v>606.38333333333344</v>
      </c>
      <c r="J74" s="232">
        <v>611.01666666666665</v>
      </c>
      <c r="K74" s="231">
        <v>601.75</v>
      </c>
      <c r="L74" s="231">
        <v>591.04999999999995</v>
      </c>
      <c r="M74" s="231">
        <v>4.1442300000000003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912.6</v>
      </c>
      <c r="D75" s="232">
        <v>914.06666666666661</v>
      </c>
      <c r="E75" s="232">
        <v>907.13333333333321</v>
      </c>
      <c r="F75" s="232">
        <v>901.66666666666663</v>
      </c>
      <c r="G75" s="232">
        <v>894.73333333333323</v>
      </c>
      <c r="H75" s="232">
        <v>919.53333333333319</v>
      </c>
      <c r="I75" s="232">
        <v>926.46666666666658</v>
      </c>
      <c r="J75" s="232">
        <v>931.93333333333317</v>
      </c>
      <c r="K75" s="231">
        <v>921</v>
      </c>
      <c r="L75" s="231">
        <v>908.6</v>
      </c>
      <c r="M75" s="231">
        <v>2.4984700000000002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92.65</v>
      </c>
      <c r="D76" s="232">
        <v>93.033333333333346</v>
      </c>
      <c r="E76" s="232">
        <v>92.116666666666688</v>
      </c>
      <c r="F76" s="232">
        <v>91.583333333333343</v>
      </c>
      <c r="G76" s="232">
        <v>90.666666666666686</v>
      </c>
      <c r="H76" s="232">
        <v>93.566666666666691</v>
      </c>
      <c r="I76" s="232">
        <v>94.483333333333348</v>
      </c>
      <c r="J76" s="232">
        <v>95.016666666666694</v>
      </c>
      <c r="K76" s="231">
        <v>93.95</v>
      </c>
      <c r="L76" s="231">
        <v>92.5</v>
      </c>
      <c r="M76" s="231">
        <v>60.964080000000003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782.4</v>
      </c>
      <c r="D77" s="232">
        <v>785.36666666666667</v>
      </c>
      <c r="E77" s="232">
        <v>777.5333333333333</v>
      </c>
      <c r="F77" s="232">
        <v>772.66666666666663</v>
      </c>
      <c r="G77" s="232">
        <v>764.83333333333326</v>
      </c>
      <c r="H77" s="232">
        <v>790.23333333333335</v>
      </c>
      <c r="I77" s="232">
        <v>798.06666666666661</v>
      </c>
      <c r="J77" s="232">
        <v>802.93333333333339</v>
      </c>
      <c r="K77" s="231">
        <v>793.2</v>
      </c>
      <c r="L77" s="231">
        <v>780.5</v>
      </c>
      <c r="M77" s="231">
        <v>4.2555699999999996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74.2</v>
      </c>
      <c r="D78" s="232">
        <v>74.88333333333334</v>
      </c>
      <c r="E78" s="232">
        <v>73.316666666666677</v>
      </c>
      <c r="F78" s="232">
        <v>72.433333333333337</v>
      </c>
      <c r="G78" s="232">
        <v>70.866666666666674</v>
      </c>
      <c r="H78" s="232">
        <v>75.76666666666668</v>
      </c>
      <c r="I78" s="232">
        <v>77.333333333333343</v>
      </c>
      <c r="J78" s="232">
        <v>78.216666666666683</v>
      </c>
      <c r="K78" s="231">
        <v>76.45</v>
      </c>
      <c r="L78" s="231">
        <v>74</v>
      </c>
      <c r="M78" s="231">
        <v>88.701149999999998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351.8</v>
      </c>
      <c r="D79" s="232">
        <v>353.84999999999997</v>
      </c>
      <c r="E79" s="232">
        <v>348.69999999999993</v>
      </c>
      <c r="F79" s="232">
        <v>345.59999999999997</v>
      </c>
      <c r="G79" s="232">
        <v>340.44999999999993</v>
      </c>
      <c r="H79" s="232">
        <v>356.94999999999993</v>
      </c>
      <c r="I79" s="232">
        <v>362.09999999999991</v>
      </c>
      <c r="J79" s="232">
        <v>365.19999999999993</v>
      </c>
      <c r="K79" s="231">
        <v>359</v>
      </c>
      <c r="L79" s="231">
        <v>350.75</v>
      </c>
      <c r="M79" s="231">
        <v>59.670270000000002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9588.35</v>
      </c>
      <c r="D80" s="232">
        <v>9554.6166666666668</v>
      </c>
      <c r="E80" s="232">
        <v>9124.2333333333336</v>
      </c>
      <c r="F80" s="232">
        <v>8660.1166666666668</v>
      </c>
      <c r="G80" s="232">
        <v>8229.7333333333336</v>
      </c>
      <c r="H80" s="232">
        <v>10018.733333333334</v>
      </c>
      <c r="I80" s="232">
        <v>10449.116666666669</v>
      </c>
      <c r="J80" s="232">
        <v>10913.233333333334</v>
      </c>
      <c r="K80" s="231">
        <v>9985</v>
      </c>
      <c r="L80" s="231">
        <v>9090.5</v>
      </c>
      <c r="M80" s="231">
        <v>0.14455000000000001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756.7</v>
      </c>
      <c r="D81" s="232">
        <v>757.68333333333339</v>
      </c>
      <c r="E81" s="232">
        <v>752.16666666666674</v>
      </c>
      <c r="F81" s="232">
        <v>747.63333333333333</v>
      </c>
      <c r="G81" s="232">
        <v>742.11666666666667</v>
      </c>
      <c r="H81" s="232">
        <v>762.21666666666681</v>
      </c>
      <c r="I81" s="232">
        <v>767.73333333333346</v>
      </c>
      <c r="J81" s="232">
        <v>772.26666666666688</v>
      </c>
      <c r="K81" s="231">
        <v>763.2</v>
      </c>
      <c r="L81" s="231">
        <v>753.15</v>
      </c>
      <c r="M81" s="231">
        <v>26.806539999999998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203.7</v>
      </c>
      <c r="D82" s="232">
        <v>202.63333333333333</v>
      </c>
      <c r="E82" s="232">
        <v>201.06666666666666</v>
      </c>
      <c r="F82" s="232">
        <v>198.43333333333334</v>
      </c>
      <c r="G82" s="232">
        <v>196.86666666666667</v>
      </c>
      <c r="H82" s="232">
        <v>205.26666666666665</v>
      </c>
      <c r="I82" s="232">
        <v>206.83333333333331</v>
      </c>
      <c r="J82" s="232">
        <v>209.46666666666664</v>
      </c>
      <c r="K82" s="231">
        <v>204.2</v>
      </c>
      <c r="L82" s="231">
        <v>200</v>
      </c>
      <c r="M82" s="231">
        <v>49.77834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917.3</v>
      </c>
      <c r="D83" s="232">
        <v>914.56666666666661</v>
      </c>
      <c r="E83" s="232">
        <v>908.13333333333321</v>
      </c>
      <c r="F83" s="232">
        <v>898.96666666666658</v>
      </c>
      <c r="G83" s="232">
        <v>892.53333333333319</v>
      </c>
      <c r="H83" s="232">
        <v>923.73333333333323</v>
      </c>
      <c r="I83" s="232">
        <v>930.16666666666663</v>
      </c>
      <c r="J83" s="232">
        <v>939.33333333333326</v>
      </c>
      <c r="K83" s="231">
        <v>921</v>
      </c>
      <c r="L83" s="231">
        <v>905.4</v>
      </c>
      <c r="M83" s="231">
        <v>0.85892000000000002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272</v>
      </c>
      <c r="D84" s="232">
        <v>272.01666666666665</v>
      </c>
      <c r="E84" s="232">
        <v>269.48333333333329</v>
      </c>
      <c r="F84" s="232">
        <v>266.96666666666664</v>
      </c>
      <c r="G84" s="232">
        <v>264.43333333333328</v>
      </c>
      <c r="H84" s="232">
        <v>274.5333333333333</v>
      </c>
      <c r="I84" s="232">
        <v>277.06666666666661</v>
      </c>
      <c r="J84" s="232">
        <v>279.58333333333331</v>
      </c>
      <c r="K84" s="231">
        <v>274.55</v>
      </c>
      <c r="L84" s="231">
        <v>269.5</v>
      </c>
      <c r="M84" s="231">
        <v>10.836360000000001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6082.3</v>
      </c>
      <c r="D85" s="232">
        <v>6058.0999999999995</v>
      </c>
      <c r="E85" s="232">
        <v>6024.1999999999989</v>
      </c>
      <c r="F85" s="232">
        <v>5966.0999999999995</v>
      </c>
      <c r="G85" s="232">
        <v>5932.1999999999989</v>
      </c>
      <c r="H85" s="232">
        <v>6116.1999999999989</v>
      </c>
      <c r="I85" s="232">
        <v>6150.0999999999985</v>
      </c>
      <c r="J85" s="232">
        <v>6208.1999999999989</v>
      </c>
      <c r="K85" s="231">
        <v>6092</v>
      </c>
      <c r="L85" s="231">
        <v>6000</v>
      </c>
      <c r="M85" s="231">
        <v>0.23297999999999999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1431.45</v>
      </c>
      <c r="D86" s="232">
        <v>1442.4833333333333</v>
      </c>
      <c r="E86" s="232">
        <v>1409.9666666666667</v>
      </c>
      <c r="F86" s="232">
        <v>1388.4833333333333</v>
      </c>
      <c r="G86" s="232">
        <v>1355.9666666666667</v>
      </c>
      <c r="H86" s="232">
        <v>1463.9666666666667</v>
      </c>
      <c r="I86" s="232">
        <v>1496.4833333333336</v>
      </c>
      <c r="J86" s="232">
        <v>1517.9666666666667</v>
      </c>
      <c r="K86" s="231">
        <v>1475</v>
      </c>
      <c r="L86" s="231">
        <v>1421</v>
      </c>
      <c r="M86" s="231">
        <v>0.43830999999999998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841.95</v>
      </c>
      <c r="D87" s="232">
        <v>844</v>
      </c>
      <c r="E87" s="232">
        <v>837.15</v>
      </c>
      <c r="F87" s="232">
        <v>832.35</v>
      </c>
      <c r="G87" s="232">
        <v>825.5</v>
      </c>
      <c r="H87" s="232">
        <v>848.8</v>
      </c>
      <c r="I87" s="232">
        <v>855.64999999999986</v>
      </c>
      <c r="J87" s="232">
        <v>860.44999999999993</v>
      </c>
      <c r="K87" s="231">
        <v>850.85</v>
      </c>
      <c r="L87" s="231">
        <v>839.2</v>
      </c>
      <c r="M87" s="231">
        <v>0.20508999999999999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444.45</v>
      </c>
      <c r="D88" s="232">
        <v>445.15000000000003</v>
      </c>
      <c r="E88" s="232">
        <v>440.30000000000007</v>
      </c>
      <c r="F88" s="232">
        <v>436.15000000000003</v>
      </c>
      <c r="G88" s="232">
        <v>431.30000000000007</v>
      </c>
      <c r="H88" s="232">
        <v>449.30000000000007</v>
      </c>
      <c r="I88" s="232">
        <v>454.15000000000009</v>
      </c>
      <c r="J88" s="232">
        <v>458.30000000000007</v>
      </c>
      <c r="K88" s="231">
        <v>450</v>
      </c>
      <c r="L88" s="231">
        <v>441</v>
      </c>
      <c r="M88" s="231">
        <v>0.95006000000000002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18424.2</v>
      </c>
      <c r="D89" s="232">
        <v>18476.383333333331</v>
      </c>
      <c r="E89" s="232">
        <v>18327.766666666663</v>
      </c>
      <c r="F89" s="232">
        <v>18231.333333333332</v>
      </c>
      <c r="G89" s="232">
        <v>18082.716666666664</v>
      </c>
      <c r="H89" s="232">
        <v>18572.816666666662</v>
      </c>
      <c r="I89" s="232">
        <v>18721.433333333331</v>
      </c>
      <c r="J89" s="232">
        <v>18817.866666666661</v>
      </c>
      <c r="K89" s="231">
        <v>18625</v>
      </c>
      <c r="L89" s="231">
        <v>18379.95</v>
      </c>
      <c r="M89" s="231">
        <v>0.16983999999999999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464.95</v>
      </c>
      <c r="D90" s="232">
        <v>466.5</v>
      </c>
      <c r="E90" s="232">
        <v>460.5</v>
      </c>
      <c r="F90" s="232">
        <v>456.05</v>
      </c>
      <c r="G90" s="232">
        <v>450.05</v>
      </c>
      <c r="H90" s="232">
        <v>470.95</v>
      </c>
      <c r="I90" s="232">
        <v>476.95</v>
      </c>
      <c r="J90" s="232">
        <v>481.4</v>
      </c>
      <c r="K90" s="231">
        <v>472.5</v>
      </c>
      <c r="L90" s="231">
        <v>462.05</v>
      </c>
      <c r="M90" s="231">
        <v>0.37103999999999998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20.25</v>
      </c>
      <c r="D91" s="232">
        <v>19.916666666666668</v>
      </c>
      <c r="E91" s="232">
        <v>19.433333333333337</v>
      </c>
      <c r="F91" s="232">
        <v>18.616666666666671</v>
      </c>
      <c r="G91" s="232">
        <v>18.13333333333334</v>
      </c>
      <c r="H91" s="232">
        <v>20.733333333333334</v>
      </c>
      <c r="I91" s="232">
        <v>21.216666666666661</v>
      </c>
      <c r="J91" s="232">
        <v>22.033333333333331</v>
      </c>
      <c r="K91" s="231">
        <v>20.399999999999999</v>
      </c>
      <c r="L91" s="231">
        <v>19.100000000000001</v>
      </c>
      <c r="M91" s="231">
        <v>258.77596999999997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4244.45</v>
      </c>
      <c r="D92" s="232">
        <v>4251.1500000000005</v>
      </c>
      <c r="E92" s="232">
        <v>4223.3000000000011</v>
      </c>
      <c r="F92" s="232">
        <v>4202.1500000000005</v>
      </c>
      <c r="G92" s="232">
        <v>4174.3000000000011</v>
      </c>
      <c r="H92" s="232">
        <v>4272.3000000000011</v>
      </c>
      <c r="I92" s="232">
        <v>4300.1500000000015</v>
      </c>
      <c r="J92" s="232">
        <v>4321.3000000000011</v>
      </c>
      <c r="K92" s="231">
        <v>4279</v>
      </c>
      <c r="L92" s="231">
        <v>4230</v>
      </c>
      <c r="M92" s="231">
        <v>1.4601500000000001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1082.3499999999999</v>
      </c>
      <c r="D93" s="232">
        <v>1082.7499999999998</v>
      </c>
      <c r="E93" s="232">
        <v>1071.1999999999996</v>
      </c>
      <c r="F93" s="232">
        <v>1060.0499999999997</v>
      </c>
      <c r="G93" s="232">
        <v>1048.4999999999995</v>
      </c>
      <c r="H93" s="232">
        <v>1093.8999999999996</v>
      </c>
      <c r="I93" s="232">
        <v>1105.4499999999998</v>
      </c>
      <c r="J93" s="232">
        <v>1116.5999999999997</v>
      </c>
      <c r="K93" s="231">
        <v>1094.3</v>
      </c>
      <c r="L93" s="231">
        <v>1071.5999999999999</v>
      </c>
      <c r="M93" s="231">
        <v>0.38467000000000001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559.9</v>
      </c>
      <c r="D94" s="232">
        <v>562.38333333333333</v>
      </c>
      <c r="E94" s="232">
        <v>555.51666666666665</v>
      </c>
      <c r="F94" s="232">
        <v>551.13333333333333</v>
      </c>
      <c r="G94" s="232">
        <v>544.26666666666665</v>
      </c>
      <c r="H94" s="232">
        <v>566.76666666666665</v>
      </c>
      <c r="I94" s="232">
        <v>573.63333333333321</v>
      </c>
      <c r="J94" s="232">
        <v>578.01666666666665</v>
      </c>
      <c r="K94" s="231">
        <v>569.25</v>
      </c>
      <c r="L94" s="231">
        <v>558</v>
      </c>
      <c r="M94" s="231">
        <v>0.68198999999999999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68.599999999999994</v>
      </c>
      <c r="D95" s="232">
        <v>68.633333333333326</v>
      </c>
      <c r="E95" s="232">
        <v>68.466666666666654</v>
      </c>
      <c r="F95" s="232">
        <v>68.333333333333329</v>
      </c>
      <c r="G95" s="232">
        <v>68.166666666666657</v>
      </c>
      <c r="H95" s="232">
        <v>68.766666666666652</v>
      </c>
      <c r="I95" s="232">
        <v>68.933333333333337</v>
      </c>
      <c r="J95" s="232">
        <v>69.066666666666649</v>
      </c>
      <c r="K95" s="231">
        <v>68.8</v>
      </c>
      <c r="L95" s="231">
        <v>68.5</v>
      </c>
      <c r="M95" s="231">
        <v>5.7669300000000003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293.89999999999998</v>
      </c>
      <c r="D96" s="232">
        <v>295.3</v>
      </c>
      <c r="E96" s="232">
        <v>290.8</v>
      </c>
      <c r="F96" s="232">
        <v>287.7</v>
      </c>
      <c r="G96" s="232">
        <v>283.2</v>
      </c>
      <c r="H96" s="232">
        <v>298.40000000000003</v>
      </c>
      <c r="I96" s="232">
        <v>302.90000000000003</v>
      </c>
      <c r="J96" s="232">
        <v>306.00000000000006</v>
      </c>
      <c r="K96" s="231">
        <v>299.8</v>
      </c>
      <c r="L96" s="231">
        <v>292.2</v>
      </c>
      <c r="M96" s="231">
        <v>7.9670699999999997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3097.15</v>
      </c>
      <c r="D97" s="232">
        <v>3103.4</v>
      </c>
      <c r="E97" s="232">
        <v>3071.8</v>
      </c>
      <c r="F97" s="232">
        <v>3046.4500000000003</v>
      </c>
      <c r="G97" s="232">
        <v>3014.8500000000004</v>
      </c>
      <c r="H97" s="232">
        <v>3128.75</v>
      </c>
      <c r="I97" s="232">
        <v>3160.3499999999995</v>
      </c>
      <c r="J97" s="232">
        <v>3185.7</v>
      </c>
      <c r="K97" s="231">
        <v>3135</v>
      </c>
      <c r="L97" s="231">
        <v>3078.05</v>
      </c>
      <c r="M97" s="231">
        <v>0.12492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241.25</v>
      </c>
      <c r="D98" s="232">
        <v>241.70000000000002</v>
      </c>
      <c r="E98" s="232">
        <v>237.85000000000002</v>
      </c>
      <c r="F98" s="232">
        <v>234.45000000000002</v>
      </c>
      <c r="G98" s="232">
        <v>230.60000000000002</v>
      </c>
      <c r="H98" s="232">
        <v>245.10000000000002</v>
      </c>
      <c r="I98" s="232">
        <v>248.95</v>
      </c>
      <c r="J98" s="232">
        <v>252.35000000000002</v>
      </c>
      <c r="K98" s="231">
        <v>245.55</v>
      </c>
      <c r="L98" s="231">
        <v>238.3</v>
      </c>
      <c r="M98" s="231">
        <v>5.1298300000000001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372.4</v>
      </c>
      <c r="D99" s="232">
        <v>374.5</v>
      </c>
      <c r="E99" s="232">
        <v>368</v>
      </c>
      <c r="F99" s="232">
        <v>363.6</v>
      </c>
      <c r="G99" s="232">
        <v>357.1</v>
      </c>
      <c r="H99" s="232">
        <v>378.9</v>
      </c>
      <c r="I99" s="232">
        <v>385.4</v>
      </c>
      <c r="J99" s="232">
        <v>389.79999999999995</v>
      </c>
      <c r="K99" s="231">
        <v>381</v>
      </c>
      <c r="L99" s="231">
        <v>370.1</v>
      </c>
      <c r="M99" s="231">
        <v>6.4108000000000001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547.79999999999995</v>
      </c>
      <c r="D100" s="232">
        <v>543.7166666666667</v>
      </c>
      <c r="E100" s="232">
        <v>538.08333333333337</v>
      </c>
      <c r="F100" s="232">
        <v>528.36666666666667</v>
      </c>
      <c r="G100" s="232">
        <v>522.73333333333335</v>
      </c>
      <c r="H100" s="232">
        <v>553.43333333333339</v>
      </c>
      <c r="I100" s="232">
        <v>559.06666666666661</v>
      </c>
      <c r="J100" s="232">
        <v>568.78333333333342</v>
      </c>
      <c r="K100" s="231">
        <v>549.35</v>
      </c>
      <c r="L100" s="231">
        <v>534</v>
      </c>
      <c r="M100" s="231">
        <v>5.7642100000000003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284.85000000000002</v>
      </c>
      <c r="D101" s="232">
        <v>285.71666666666664</v>
      </c>
      <c r="E101" s="232">
        <v>282.98333333333329</v>
      </c>
      <c r="F101" s="232">
        <v>281.11666666666667</v>
      </c>
      <c r="G101" s="232">
        <v>278.38333333333333</v>
      </c>
      <c r="H101" s="232">
        <v>287.58333333333326</v>
      </c>
      <c r="I101" s="232">
        <v>290.31666666666661</v>
      </c>
      <c r="J101" s="232">
        <v>292.18333333333322</v>
      </c>
      <c r="K101" s="231">
        <v>288.45</v>
      </c>
      <c r="L101" s="231">
        <v>283.85000000000002</v>
      </c>
      <c r="M101" s="231">
        <v>60.384320000000002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604.25</v>
      </c>
      <c r="D102" s="232">
        <v>608.7833333333333</v>
      </c>
      <c r="E102" s="232">
        <v>597.06666666666661</v>
      </c>
      <c r="F102" s="232">
        <v>589.88333333333333</v>
      </c>
      <c r="G102" s="232">
        <v>578.16666666666663</v>
      </c>
      <c r="H102" s="232">
        <v>615.96666666666658</v>
      </c>
      <c r="I102" s="232">
        <v>627.68333333333328</v>
      </c>
      <c r="J102" s="232">
        <v>634.86666666666656</v>
      </c>
      <c r="K102" s="231">
        <v>620.5</v>
      </c>
      <c r="L102" s="231">
        <v>601.6</v>
      </c>
      <c r="M102" s="231">
        <v>1.0818700000000001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571.20000000000005</v>
      </c>
      <c r="D103" s="232">
        <v>575.80000000000007</v>
      </c>
      <c r="E103" s="232">
        <v>566.40000000000009</v>
      </c>
      <c r="F103" s="232">
        <v>561.6</v>
      </c>
      <c r="G103" s="232">
        <v>552.20000000000005</v>
      </c>
      <c r="H103" s="232">
        <v>580.60000000000014</v>
      </c>
      <c r="I103" s="232">
        <v>590</v>
      </c>
      <c r="J103" s="232">
        <v>594.80000000000018</v>
      </c>
      <c r="K103" s="231">
        <v>585.20000000000005</v>
      </c>
      <c r="L103" s="231">
        <v>571</v>
      </c>
      <c r="M103" s="231">
        <v>1.08525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960.3</v>
      </c>
      <c r="D104" s="232">
        <v>961.70000000000016</v>
      </c>
      <c r="E104" s="232">
        <v>955.8000000000003</v>
      </c>
      <c r="F104" s="232">
        <v>951.30000000000018</v>
      </c>
      <c r="G104" s="232">
        <v>945.40000000000032</v>
      </c>
      <c r="H104" s="232">
        <v>966.20000000000027</v>
      </c>
      <c r="I104" s="232">
        <v>972.10000000000014</v>
      </c>
      <c r="J104" s="232">
        <v>976.60000000000025</v>
      </c>
      <c r="K104" s="231">
        <v>967.6</v>
      </c>
      <c r="L104" s="231">
        <v>957.2</v>
      </c>
      <c r="M104" s="231">
        <v>0.25124999999999997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109.7</v>
      </c>
      <c r="D105" s="232">
        <v>109.85000000000001</v>
      </c>
      <c r="E105" s="232">
        <v>109.05000000000001</v>
      </c>
      <c r="F105" s="232">
        <v>108.4</v>
      </c>
      <c r="G105" s="232">
        <v>107.60000000000001</v>
      </c>
      <c r="H105" s="232">
        <v>110.50000000000001</v>
      </c>
      <c r="I105" s="232">
        <v>111.3</v>
      </c>
      <c r="J105" s="232">
        <v>111.95000000000002</v>
      </c>
      <c r="K105" s="231">
        <v>110.65</v>
      </c>
      <c r="L105" s="231">
        <v>109.2</v>
      </c>
      <c r="M105" s="231">
        <v>4.0727900000000004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1396.7</v>
      </c>
      <c r="D106" s="232">
        <v>1402.7333333333333</v>
      </c>
      <c r="E106" s="232">
        <v>1385.9666666666667</v>
      </c>
      <c r="F106" s="232">
        <v>1375.2333333333333</v>
      </c>
      <c r="G106" s="232">
        <v>1358.4666666666667</v>
      </c>
      <c r="H106" s="232">
        <v>1413.4666666666667</v>
      </c>
      <c r="I106" s="232">
        <v>1430.2333333333336</v>
      </c>
      <c r="J106" s="232">
        <v>1440.9666666666667</v>
      </c>
      <c r="K106" s="231">
        <v>1419.5</v>
      </c>
      <c r="L106" s="231">
        <v>1392</v>
      </c>
      <c r="M106" s="231">
        <v>0.27049000000000001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23.95</v>
      </c>
      <c r="D107" s="232">
        <v>23.7</v>
      </c>
      <c r="E107" s="232">
        <v>22.849999999999998</v>
      </c>
      <c r="F107" s="232">
        <v>21.75</v>
      </c>
      <c r="G107" s="232">
        <v>20.9</v>
      </c>
      <c r="H107" s="232">
        <v>24.799999999999997</v>
      </c>
      <c r="I107" s="232">
        <v>25.65</v>
      </c>
      <c r="J107" s="232">
        <v>26.749999999999996</v>
      </c>
      <c r="K107" s="231">
        <v>24.55</v>
      </c>
      <c r="L107" s="231">
        <v>22.6</v>
      </c>
      <c r="M107" s="231">
        <v>45.905279999999998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968.65</v>
      </c>
      <c r="D108" s="232">
        <v>971.11666666666667</v>
      </c>
      <c r="E108" s="232">
        <v>963.5333333333333</v>
      </c>
      <c r="F108" s="232">
        <v>958.41666666666663</v>
      </c>
      <c r="G108" s="232">
        <v>950.83333333333326</v>
      </c>
      <c r="H108" s="232">
        <v>976.23333333333335</v>
      </c>
      <c r="I108" s="232">
        <v>983.81666666666661</v>
      </c>
      <c r="J108" s="232">
        <v>988.93333333333339</v>
      </c>
      <c r="K108" s="231">
        <v>978.7</v>
      </c>
      <c r="L108" s="231">
        <v>966</v>
      </c>
      <c r="M108" s="231">
        <v>2.34233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475.25</v>
      </c>
      <c r="D109" s="232">
        <v>472.08333333333331</v>
      </c>
      <c r="E109" s="232">
        <v>462.16666666666663</v>
      </c>
      <c r="F109" s="232">
        <v>449.08333333333331</v>
      </c>
      <c r="G109" s="232">
        <v>439.16666666666663</v>
      </c>
      <c r="H109" s="232">
        <v>485.16666666666663</v>
      </c>
      <c r="I109" s="232">
        <v>495.08333333333326</v>
      </c>
      <c r="J109" s="232">
        <v>508.16666666666663</v>
      </c>
      <c r="K109" s="231">
        <v>482</v>
      </c>
      <c r="L109" s="231">
        <v>459</v>
      </c>
      <c r="M109" s="231">
        <v>2.43912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645.85</v>
      </c>
      <c r="D110" s="232">
        <v>651.0333333333333</v>
      </c>
      <c r="E110" s="232">
        <v>637.06666666666661</v>
      </c>
      <c r="F110" s="232">
        <v>628.2833333333333</v>
      </c>
      <c r="G110" s="232">
        <v>614.31666666666661</v>
      </c>
      <c r="H110" s="232">
        <v>659.81666666666661</v>
      </c>
      <c r="I110" s="232">
        <v>673.7833333333333</v>
      </c>
      <c r="J110" s="232">
        <v>682.56666666666661</v>
      </c>
      <c r="K110" s="231">
        <v>665</v>
      </c>
      <c r="L110" s="231">
        <v>642.25</v>
      </c>
      <c r="M110" s="231">
        <v>0.93801999999999996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6251.05</v>
      </c>
      <c r="D111" s="232">
        <v>6279.3499999999995</v>
      </c>
      <c r="E111" s="232">
        <v>6157.6999999999989</v>
      </c>
      <c r="F111" s="232">
        <v>6064.3499999999995</v>
      </c>
      <c r="G111" s="232">
        <v>5942.6999999999989</v>
      </c>
      <c r="H111" s="232">
        <v>6372.6999999999989</v>
      </c>
      <c r="I111" s="232">
        <v>6494.3499999999985</v>
      </c>
      <c r="J111" s="232">
        <v>6587.6999999999989</v>
      </c>
      <c r="K111" s="231">
        <v>6401</v>
      </c>
      <c r="L111" s="231">
        <v>6186</v>
      </c>
      <c r="M111" s="231">
        <v>0.13663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362.2</v>
      </c>
      <c r="D112" s="232">
        <v>361.90000000000003</v>
      </c>
      <c r="E112" s="232">
        <v>357.35000000000008</v>
      </c>
      <c r="F112" s="232">
        <v>352.50000000000006</v>
      </c>
      <c r="G112" s="232">
        <v>347.9500000000001</v>
      </c>
      <c r="H112" s="232">
        <v>366.75000000000006</v>
      </c>
      <c r="I112" s="232">
        <v>371.3</v>
      </c>
      <c r="J112" s="232">
        <v>376.15000000000003</v>
      </c>
      <c r="K112" s="231">
        <v>366.45</v>
      </c>
      <c r="L112" s="231">
        <v>357.05</v>
      </c>
      <c r="M112" s="231">
        <v>0.45850999999999997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270.35000000000002</v>
      </c>
      <c r="D113" s="232">
        <v>271.25</v>
      </c>
      <c r="E113" s="232">
        <v>268.89999999999998</v>
      </c>
      <c r="F113" s="232">
        <v>267.45</v>
      </c>
      <c r="G113" s="232">
        <v>265.09999999999997</v>
      </c>
      <c r="H113" s="232">
        <v>272.7</v>
      </c>
      <c r="I113" s="232">
        <v>275.05</v>
      </c>
      <c r="J113" s="232">
        <v>276.5</v>
      </c>
      <c r="K113" s="231">
        <v>273.60000000000002</v>
      </c>
      <c r="L113" s="231">
        <v>269.8</v>
      </c>
      <c r="M113" s="231">
        <v>4.2938299999999998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365.45</v>
      </c>
      <c r="D114" s="232">
        <v>364.8</v>
      </c>
      <c r="E114" s="232">
        <v>355.75</v>
      </c>
      <c r="F114" s="232">
        <v>346.05</v>
      </c>
      <c r="G114" s="232">
        <v>337</v>
      </c>
      <c r="H114" s="232">
        <v>374.5</v>
      </c>
      <c r="I114" s="232">
        <v>383.55000000000007</v>
      </c>
      <c r="J114" s="232">
        <v>393.25</v>
      </c>
      <c r="K114" s="231">
        <v>373.85</v>
      </c>
      <c r="L114" s="231">
        <v>355.1</v>
      </c>
      <c r="M114" s="231">
        <v>3.1724299999999999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556.79999999999995</v>
      </c>
      <c r="D115" s="232">
        <v>558.58333333333326</v>
      </c>
      <c r="E115" s="232">
        <v>551.51666666666654</v>
      </c>
      <c r="F115" s="232">
        <v>546.23333333333323</v>
      </c>
      <c r="G115" s="232">
        <v>539.16666666666652</v>
      </c>
      <c r="H115" s="232">
        <v>563.86666666666656</v>
      </c>
      <c r="I115" s="232">
        <v>570.93333333333317</v>
      </c>
      <c r="J115" s="232">
        <v>576.21666666666658</v>
      </c>
      <c r="K115" s="231">
        <v>565.65</v>
      </c>
      <c r="L115" s="231">
        <v>553.29999999999995</v>
      </c>
      <c r="M115" s="231">
        <v>0.27138000000000001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747.1</v>
      </c>
      <c r="D116" s="232">
        <v>751.0333333333333</v>
      </c>
      <c r="E116" s="232">
        <v>740.91666666666663</v>
      </c>
      <c r="F116" s="232">
        <v>734.73333333333335</v>
      </c>
      <c r="G116" s="232">
        <v>724.61666666666667</v>
      </c>
      <c r="H116" s="232">
        <v>757.21666666666658</v>
      </c>
      <c r="I116" s="232">
        <v>767.33333333333337</v>
      </c>
      <c r="J116" s="232">
        <v>773.51666666666654</v>
      </c>
      <c r="K116" s="231">
        <v>761.15</v>
      </c>
      <c r="L116" s="231">
        <v>744.85</v>
      </c>
      <c r="M116" s="231">
        <v>13.44801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863.4</v>
      </c>
      <c r="D117" s="232">
        <v>860.4666666666667</v>
      </c>
      <c r="E117" s="232">
        <v>854.93333333333339</v>
      </c>
      <c r="F117" s="232">
        <v>846.4666666666667</v>
      </c>
      <c r="G117" s="232">
        <v>840.93333333333339</v>
      </c>
      <c r="H117" s="232">
        <v>868.93333333333339</v>
      </c>
      <c r="I117" s="232">
        <v>874.4666666666667</v>
      </c>
      <c r="J117" s="232">
        <v>882.93333333333339</v>
      </c>
      <c r="K117" s="231">
        <v>866</v>
      </c>
      <c r="L117" s="231">
        <v>852</v>
      </c>
      <c r="M117" s="231">
        <v>16.224879999999999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129.25</v>
      </c>
      <c r="D118" s="232">
        <v>129.18333333333331</v>
      </c>
      <c r="E118" s="232">
        <v>127.91666666666663</v>
      </c>
      <c r="F118" s="232">
        <v>126.58333333333331</v>
      </c>
      <c r="G118" s="232">
        <v>125.31666666666663</v>
      </c>
      <c r="H118" s="232">
        <v>130.51666666666662</v>
      </c>
      <c r="I118" s="232">
        <v>131.78333333333333</v>
      </c>
      <c r="J118" s="232">
        <v>133.11666666666662</v>
      </c>
      <c r="K118" s="231">
        <v>130.44999999999999</v>
      </c>
      <c r="L118" s="231">
        <v>127.85</v>
      </c>
      <c r="M118" s="231">
        <v>9.8519799999999993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1352.35</v>
      </c>
      <c r="D119" s="232">
        <v>1357.1333333333332</v>
      </c>
      <c r="E119" s="232">
        <v>1345.2166666666665</v>
      </c>
      <c r="F119" s="232">
        <v>1338.0833333333333</v>
      </c>
      <c r="G119" s="232">
        <v>1326.1666666666665</v>
      </c>
      <c r="H119" s="232">
        <v>1364.2666666666664</v>
      </c>
      <c r="I119" s="232">
        <v>1376.1833333333334</v>
      </c>
      <c r="J119" s="232">
        <v>1383.3166666666664</v>
      </c>
      <c r="K119" s="231">
        <v>1369.05</v>
      </c>
      <c r="L119" s="231">
        <v>1350</v>
      </c>
      <c r="M119" s="231">
        <v>0.42281000000000002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213.95</v>
      </c>
      <c r="D120" s="232">
        <v>214.65</v>
      </c>
      <c r="E120" s="232">
        <v>212.4</v>
      </c>
      <c r="F120" s="232">
        <v>210.85</v>
      </c>
      <c r="G120" s="232">
        <v>208.6</v>
      </c>
      <c r="H120" s="232">
        <v>216.20000000000002</v>
      </c>
      <c r="I120" s="232">
        <v>218.45000000000002</v>
      </c>
      <c r="J120" s="232">
        <v>220.00000000000003</v>
      </c>
      <c r="K120" s="231">
        <v>216.9</v>
      </c>
      <c r="L120" s="231">
        <v>213.1</v>
      </c>
      <c r="M120" s="231">
        <v>96.754490000000004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453.9</v>
      </c>
      <c r="D121" s="232">
        <v>454.61666666666662</v>
      </c>
      <c r="E121" s="232">
        <v>449.33333333333326</v>
      </c>
      <c r="F121" s="232">
        <v>444.76666666666665</v>
      </c>
      <c r="G121" s="232">
        <v>439.48333333333329</v>
      </c>
      <c r="H121" s="232">
        <v>459.18333333333322</v>
      </c>
      <c r="I121" s="232">
        <v>464.46666666666664</v>
      </c>
      <c r="J121" s="232">
        <v>469.03333333333319</v>
      </c>
      <c r="K121" s="231">
        <v>459.9</v>
      </c>
      <c r="L121" s="231">
        <v>450.05</v>
      </c>
      <c r="M121" s="231">
        <v>2.7962199999999999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3738.65</v>
      </c>
      <c r="D122" s="232">
        <v>3748.9</v>
      </c>
      <c r="E122" s="232">
        <v>3703.7000000000003</v>
      </c>
      <c r="F122" s="232">
        <v>3668.75</v>
      </c>
      <c r="G122" s="232">
        <v>3623.55</v>
      </c>
      <c r="H122" s="232">
        <v>3783.8500000000004</v>
      </c>
      <c r="I122" s="232">
        <v>3829.05</v>
      </c>
      <c r="J122" s="232">
        <v>3864.0000000000005</v>
      </c>
      <c r="K122" s="231">
        <v>3794.1</v>
      </c>
      <c r="L122" s="231">
        <v>3713.95</v>
      </c>
      <c r="M122" s="231">
        <v>1.9216500000000001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1504.5</v>
      </c>
      <c r="D123" s="232">
        <v>1502.6833333333332</v>
      </c>
      <c r="E123" s="232">
        <v>1497.9166666666663</v>
      </c>
      <c r="F123" s="232">
        <v>1491.333333333333</v>
      </c>
      <c r="G123" s="232">
        <v>1486.5666666666662</v>
      </c>
      <c r="H123" s="232">
        <v>1509.2666666666664</v>
      </c>
      <c r="I123" s="232">
        <v>1514.0333333333333</v>
      </c>
      <c r="J123" s="232">
        <v>1520.6166666666666</v>
      </c>
      <c r="K123" s="231">
        <v>1507.45</v>
      </c>
      <c r="L123" s="231">
        <v>1496.1</v>
      </c>
      <c r="M123" s="231">
        <v>1.1490899999999999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2180.9499999999998</v>
      </c>
      <c r="D124" s="232">
        <v>2188.2166666666667</v>
      </c>
      <c r="E124" s="232">
        <v>2163.1333333333332</v>
      </c>
      <c r="F124" s="232">
        <v>2145.3166666666666</v>
      </c>
      <c r="G124" s="232">
        <v>2120.2333333333331</v>
      </c>
      <c r="H124" s="232">
        <v>2206.0333333333333</v>
      </c>
      <c r="I124" s="232">
        <v>2231.1166666666663</v>
      </c>
      <c r="J124" s="232">
        <v>2248.9333333333334</v>
      </c>
      <c r="K124" s="231">
        <v>2213.3000000000002</v>
      </c>
      <c r="L124" s="231">
        <v>2170.4</v>
      </c>
      <c r="M124" s="231">
        <v>0.27073999999999998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593.65</v>
      </c>
      <c r="D125" s="232">
        <v>594.95000000000005</v>
      </c>
      <c r="E125" s="232">
        <v>589.90000000000009</v>
      </c>
      <c r="F125" s="232">
        <v>586.15000000000009</v>
      </c>
      <c r="G125" s="232">
        <v>581.10000000000014</v>
      </c>
      <c r="H125" s="232">
        <v>598.70000000000005</v>
      </c>
      <c r="I125" s="232">
        <v>603.75</v>
      </c>
      <c r="J125" s="232">
        <v>607.5</v>
      </c>
      <c r="K125" s="231">
        <v>600</v>
      </c>
      <c r="L125" s="231">
        <v>591.20000000000005</v>
      </c>
      <c r="M125" s="231">
        <v>6.4160199999999996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866.95</v>
      </c>
      <c r="D126" s="232">
        <v>866.43333333333339</v>
      </c>
      <c r="E126" s="232">
        <v>860.86666666666679</v>
      </c>
      <c r="F126" s="232">
        <v>854.78333333333342</v>
      </c>
      <c r="G126" s="232">
        <v>849.21666666666681</v>
      </c>
      <c r="H126" s="232">
        <v>872.51666666666677</v>
      </c>
      <c r="I126" s="232">
        <v>878.08333333333337</v>
      </c>
      <c r="J126" s="232">
        <v>884.16666666666674</v>
      </c>
      <c r="K126" s="231">
        <v>872</v>
      </c>
      <c r="L126" s="231">
        <v>860.35</v>
      </c>
      <c r="M126" s="231">
        <v>1.7678799999999999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955.85</v>
      </c>
      <c r="D127" s="232">
        <v>954.41666666666663</v>
      </c>
      <c r="E127" s="232">
        <v>947.98333333333323</v>
      </c>
      <c r="F127" s="232">
        <v>940.11666666666656</v>
      </c>
      <c r="G127" s="232">
        <v>933.68333333333317</v>
      </c>
      <c r="H127" s="232">
        <v>962.2833333333333</v>
      </c>
      <c r="I127" s="232">
        <v>968.7166666666667</v>
      </c>
      <c r="J127" s="232">
        <v>976.58333333333337</v>
      </c>
      <c r="K127" s="231">
        <v>960.85</v>
      </c>
      <c r="L127" s="231">
        <v>946.55</v>
      </c>
      <c r="M127" s="231">
        <v>2.48184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291.85000000000002</v>
      </c>
      <c r="D128" s="232">
        <v>292.35000000000002</v>
      </c>
      <c r="E128" s="232">
        <v>289.85000000000002</v>
      </c>
      <c r="F128" s="232">
        <v>287.85000000000002</v>
      </c>
      <c r="G128" s="232">
        <v>285.35000000000002</v>
      </c>
      <c r="H128" s="232">
        <v>294.35000000000002</v>
      </c>
      <c r="I128" s="232">
        <v>296.85000000000002</v>
      </c>
      <c r="J128" s="232">
        <v>298.85000000000002</v>
      </c>
      <c r="K128" s="231">
        <v>294.85000000000002</v>
      </c>
      <c r="L128" s="231">
        <v>290.35000000000002</v>
      </c>
      <c r="M128" s="231">
        <v>19.031459999999999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1612.6</v>
      </c>
      <c r="D129" s="232">
        <v>1621.9166666666667</v>
      </c>
      <c r="E129" s="232">
        <v>1598.6833333333334</v>
      </c>
      <c r="F129" s="232">
        <v>1584.7666666666667</v>
      </c>
      <c r="G129" s="232">
        <v>1561.5333333333333</v>
      </c>
      <c r="H129" s="232">
        <v>1635.8333333333335</v>
      </c>
      <c r="I129" s="232">
        <v>1659.0666666666666</v>
      </c>
      <c r="J129" s="232">
        <v>1672.9833333333336</v>
      </c>
      <c r="K129" s="231">
        <v>1645.15</v>
      </c>
      <c r="L129" s="231">
        <v>1608</v>
      </c>
      <c r="M129" s="231">
        <v>3.68954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944.9</v>
      </c>
      <c r="D130" s="232">
        <v>948.5333333333333</v>
      </c>
      <c r="E130" s="232">
        <v>938.36666666666656</v>
      </c>
      <c r="F130" s="232">
        <v>931.83333333333326</v>
      </c>
      <c r="G130" s="232">
        <v>921.66666666666652</v>
      </c>
      <c r="H130" s="232">
        <v>955.06666666666661</v>
      </c>
      <c r="I130" s="232">
        <v>965.23333333333335</v>
      </c>
      <c r="J130" s="232">
        <v>971.76666666666665</v>
      </c>
      <c r="K130" s="231">
        <v>958.7</v>
      </c>
      <c r="L130" s="231">
        <v>942</v>
      </c>
      <c r="M130" s="231">
        <v>2.1196000000000002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811.35</v>
      </c>
      <c r="D131" s="232">
        <v>813.65000000000009</v>
      </c>
      <c r="E131" s="232">
        <v>806.35000000000014</v>
      </c>
      <c r="F131" s="232">
        <v>801.35</v>
      </c>
      <c r="G131" s="232">
        <v>794.05000000000007</v>
      </c>
      <c r="H131" s="232">
        <v>818.6500000000002</v>
      </c>
      <c r="I131" s="232">
        <v>825.95000000000016</v>
      </c>
      <c r="J131" s="232">
        <v>830.95000000000027</v>
      </c>
      <c r="K131" s="231">
        <v>820.95</v>
      </c>
      <c r="L131" s="231">
        <v>808.65</v>
      </c>
      <c r="M131" s="231">
        <v>0.15986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368.75</v>
      </c>
      <c r="D132" s="232">
        <v>369.11666666666662</v>
      </c>
      <c r="E132" s="232">
        <v>366.73333333333323</v>
      </c>
      <c r="F132" s="232">
        <v>364.71666666666664</v>
      </c>
      <c r="G132" s="232">
        <v>362.33333333333326</v>
      </c>
      <c r="H132" s="232">
        <v>371.13333333333321</v>
      </c>
      <c r="I132" s="232">
        <v>373.51666666666654</v>
      </c>
      <c r="J132" s="232">
        <v>375.53333333333319</v>
      </c>
      <c r="K132" s="231">
        <v>371.5</v>
      </c>
      <c r="L132" s="231">
        <v>367.1</v>
      </c>
      <c r="M132" s="231">
        <v>41.409419999999997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540.15</v>
      </c>
      <c r="D133" s="232">
        <v>537.78333333333342</v>
      </c>
      <c r="E133" s="232">
        <v>533.56666666666683</v>
      </c>
      <c r="F133" s="232">
        <v>526.98333333333346</v>
      </c>
      <c r="G133" s="232">
        <v>522.76666666666688</v>
      </c>
      <c r="H133" s="232">
        <v>544.36666666666679</v>
      </c>
      <c r="I133" s="232">
        <v>548.58333333333326</v>
      </c>
      <c r="J133" s="232">
        <v>555.16666666666674</v>
      </c>
      <c r="K133" s="231">
        <v>542</v>
      </c>
      <c r="L133" s="231">
        <v>531.20000000000005</v>
      </c>
      <c r="M133" s="231">
        <v>7.8479099999999997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1839.2</v>
      </c>
      <c r="D134" s="232">
        <v>1837.3833333333332</v>
      </c>
      <c r="E134" s="232">
        <v>1823.2666666666664</v>
      </c>
      <c r="F134" s="232">
        <v>1807.3333333333333</v>
      </c>
      <c r="G134" s="232">
        <v>1793.2166666666665</v>
      </c>
      <c r="H134" s="232">
        <v>1853.3166666666664</v>
      </c>
      <c r="I134" s="232">
        <v>1867.4333333333332</v>
      </c>
      <c r="J134" s="232">
        <v>1883.3666666666663</v>
      </c>
      <c r="K134" s="231">
        <v>1851.5</v>
      </c>
      <c r="L134" s="231">
        <v>1821.45</v>
      </c>
      <c r="M134" s="231">
        <v>1.90907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570.29999999999995</v>
      </c>
      <c r="D135" s="232">
        <v>572.76666666666665</v>
      </c>
      <c r="E135" s="232">
        <v>560.5333333333333</v>
      </c>
      <c r="F135" s="232">
        <v>550.76666666666665</v>
      </c>
      <c r="G135" s="232">
        <v>538.5333333333333</v>
      </c>
      <c r="H135" s="232">
        <v>582.5333333333333</v>
      </c>
      <c r="I135" s="232">
        <v>594.76666666666665</v>
      </c>
      <c r="J135" s="232">
        <v>604.5333333333333</v>
      </c>
      <c r="K135" s="231">
        <v>585</v>
      </c>
      <c r="L135" s="231">
        <v>563</v>
      </c>
      <c r="M135" s="231">
        <v>5.7589100000000002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1804.7</v>
      </c>
      <c r="D136" s="232">
        <v>1806.5666666666666</v>
      </c>
      <c r="E136" s="232">
        <v>1794.1333333333332</v>
      </c>
      <c r="F136" s="232">
        <v>1783.5666666666666</v>
      </c>
      <c r="G136" s="232">
        <v>1771.1333333333332</v>
      </c>
      <c r="H136" s="232">
        <v>1817.1333333333332</v>
      </c>
      <c r="I136" s="232">
        <v>1829.5666666666666</v>
      </c>
      <c r="J136" s="232">
        <v>1840.1333333333332</v>
      </c>
      <c r="K136" s="231">
        <v>1819</v>
      </c>
      <c r="L136" s="231">
        <v>1796</v>
      </c>
      <c r="M136" s="231">
        <v>1.5746500000000001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329.95</v>
      </c>
      <c r="D137" s="232">
        <v>331.38333333333333</v>
      </c>
      <c r="E137" s="232">
        <v>323.66666666666663</v>
      </c>
      <c r="F137" s="232">
        <v>317.38333333333333</v>
      </c>
      <c r="G137" s="232">
        <v>309.66666666666663</v>
      </c>
      <c r="H137" s="232">
        <v>337.66666666666663</v>
      </c>
      <c r="I137" s="232">
        <v>345.38333333333333</v>
      </c>
      <c r="J137" s="232">
        <v>351.66666666666663</v>
      </c>
      <c r="K137" s="231">
        <v>339.1</v>
      </c>
      <c r="L137" s="231">
        <v>325.10000000000002</v>
      </c>
      <c r="M137" s="231">
        <v>10.287240000000001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193.3</v>
      </c>
      <c r="D138" s="232">
        <v>194.61666666666667</v>
      </c>
      <c r="E138" s="232">
        <v>191.28333333333336</v>
      </c>
      <c r="F138" s="232">
        <v>189.26666666666668</v>
      </c>
      <c r="G138" s="232">
        <v>185.93333333333337</v>
      </c>
      <c r="H138" s="232">
        <v>196.63333333333335</v>
      </c>
      <c r="I138" s="232">
        <v>199.96666666666667</v>
      </c>
      <c r="J138" s="232">
        <v>201.98333333333335</v>
      </c>
      <c r="K138" s="231">
        <v>197.95</v>
      </c>
      <c r="L138" s="231">
        <v>192.6</v>
      </c>
      <c r="M138" s="231">
        <v>11.0678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142.05000000000001</v>
      </c>
      <c r="D139" s="232">
        <v>142.46666666666667</v>
      </c>
      <c r="E139" s="232">
        <v>140.63333333333333</v>
      </c>
      <c r="F139" s="232">
        <v>139.21666666666667</v>
      </c>
      <c r="G139" s="232">
        <v>137.38333333333333</v>
      </c>
      <c r="H139" s="232">
        <v>143.88333333333333</v>
      </c>
      <c r="I139" s="232">
        <v>145.71666666666664</v>
      </c>
      <c r="J139" s="232">
        <v>147.13333333333333</v>
      </c>
      <c r="K139" s="231">
        <v>144.30000000000001</v>
      </c>
      <c r="L139" s="231">
        <v>141.05000000000001</v>
      </c>
      <c r="M139" s="231">
        <v>26.17877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28.85</v>
      </c>
      <c r="D140" s="232">
        <v>29.116666666666671</v>
      </c>
      <c r="E140" s="232">
        <v>28.433333333333341</v>
      </c>
      <c r="F140" s="232">
        <v>28.016666666666669</v>
      </c>
      <c r="G140" s="232">
        <v>27.333333333333339</v>
      </c>
      <c r="H140" s="232">
        <v>29.533333333333342</v>
      </c>
      <c r="I140" s="232">
        <v>30.216666666666672</v>
      </c>
      <c r="J140" s="232">
        <v>30.633333333333344</v>
      </c>
      <c r="K140" s="231">
        <v>29.8</v>
      </c>
      <c r="L140" s="231">
        <v>28.7</v>
      </c>
      <c r="M140" s="231">
        <v>19.392230000000001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181.05</v>
      </c>
      <c r="D141" s="232">
        <v>181.81666666666669</v>
      </c>
      <c r="E141" s="232">
        <v>179.73333333333338</v>
      </c>
      <c r="F141" s="232">
        <v>178.41666666666669</v>
      </c>
      <c r="G141" s="232">
        <v>176.33333333333337</v>
      </c>
      <c r="H141" s="232">
        <v>183.13333333333338</v>
      </c>
      <c r="I141" s="232">
        <v>185.2166666666667</v>
      </c>
      <c r="J141" s="232">
        <v>186.53333333333339</v>
      </c>
      <c r="K141" s="231">
        <v>183.9</v>
      </c>
      <c r="L141" s="231">
        <v>180.5</v>
      </c>
      <c r="M141" s="231">
        <v>1.66066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2790.65</v>
      </c>
      <c r="D142" s="232">
        <v>2785.0166666666664</v>
      </c>
      <c r="E142" s="232">
        <v>2775.1333333333328</v>
      </c>
      <c r="F142" s="232">
        <v>2759.6166666666663</v>
      </c>
      <c r="G142" s="232">
        <v>2749.7333333333327</v>
      </c>
      <c r="H142" s="232">
        <v>2800.5333333333328</v>
      </c>
      <c r="I142" s="232">
        <v>2810.4166666666661</v>
      </c>
      <c r="J142" s="232">
        <v>2825.9333333333329</v>
      </c>
      <c r="K142" s="231">
        <v>2794.9</v>
      </c>
      <c r="L142" s="231">
        <v>2769.5</v>
      </c>
      <c r="M142" s="231">
        <v>2.0978400000000001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2886.4</v>
      </c>
      <c r="D143" s="232">
        <v>2891.9833333333336</v>
      </c>
      <c r="E143" s="232">
        <v>2859.4666666666672</v>
      </c>
      <c r="F143" s="232">
        <v>2832.5333333333338</v>
      </c>
      <c r="G143" s="232">
        <v>2800.0166666666673</v>
      </c>
      <c r="H143" s="232">
        <v>2918.916666666667</v>
      </c>
      <c r="I143" s="232">
        <v>2951.4333333333334</v>
      </c>
      <c r="J143" s="232">
        <v>2978.3666666666668</v>
      </c>
      <c r="K143" s="231">
        <v>2924.5</v>
      </c>
      <c r="L143" s="231">
        <v>2865.05</v>
      </c>
      <c r="M143" s="231">
        <v>4.2594500000000002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1829.7</v>
      </c>
      <c r="D144" s="232">
        <v>1817.9166666666667</v>
      </c>
      <c r="E144" s="232">
        <v>1786.8833333333334</v>
      </c>
      <c r="F144" s="232">
        <v>1744.0666666666666</v>
      </c>
      <c r="G144" s="232">
        <v>1713.0333333333333</v>
      </c>
      <c r="H144" s="232">
        <v>1860.7333333333336</v>
      </c>
      <c r="I144" s="232">
        <v>1891.7666666666669</v>
      </c>
      <c r="J144" s="232">
        <v>1934.5833333333337</v>
      </c>
      <c r="K144" s="231">
        <v>1848.95</v>
      </c>
      <c r="L144" s="231">
        <v>1775.1</v>
      </c>
      <c r="M144" s="231">
        <v>3.05633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4474.95</v>
      </c>
      <c r="D145" s="232">
        <v>4456.9333333333334</v>
      </c>
      <c r="E145" s="232">
        <v>4433.8666666666668</v>
      </c>
      <c r="F145" s="232">
        <v>4392.7833333333338</v>
      </c>
      <c r="G145" s="232">
        <v>4369.7166666666672</v>
      </c>
      <c r="H145" s="232">
        <v>4498.0166666666664</v>
      </c>
      <c r="I145" s="232">
        <v>4521.0833333333339</v>
      </c>
      <c r="J145" s="232">
        <v>4562.1666666666661</v>
      </c>
      <c r="K145" s="231">
        <v>4480</v>
      </c>
      <c r="L145" s="231">
        <v>4415.8500000000004</v>
      </c>
      <c r="M145" s="231">
        <v>3.1977699999999998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486.15</v>
      </c>
      <c r="D146" s="232">
        <v>487.88333333333338</v>
      </c>
      <c r="E146" s="232">
        <v>483.26666666666677</v>
      </c>
      <c r="F146" s="232">
        <v>480.38333333333338</v>
      </c>
      <c r="G146" s="232">
        <v>475.76666666666677</v>
      </c>
      <c r="H146" s="232">
        <v>490.76666666666677</v>
      </c>
      <c r="I146" s="232">
        <v>495.38333333333344</v>
      </c>
      <c r="J146" s="232">
        <v>498.26666666666677</v>
      </c>
      <c r="K146" s="231">
        <v>492.5</v>
      </c>
      <c r="L146" s="231">
        <v>485</v>
      </c>
      <c r="M146" s="231">
        <v>0.67595000000000005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159.6</v>
      </c>
      <c r="D147" s="232">
        <v>160.41666666666666</v>
      </c>
      <c r="E147" s="232">
        <v>158.18333333333331</v>
      </c>
      <c r="F147" s="232">
        <v>156.76666666666665</v>
      </c>
      <c r="G147" s="232">
        <v>154.5333333333333</v>
      </c>
      <c r="H147" s="232">
        <v>161.83333333333331</v>
      </c>
      <c r="I147" s="232">
        <v>164.06666666666666</v>
      </c>
      <c r="J147" s="232">
        <v>165.48333333333332</v>
      </c>
      <c r="K147" s="231">
        <v>162.65</v>
      </c>
      <c r="L147" s="231">
        <v>159</v>
      </c>
      <c r="M147" s="231">
        <v>2.2951999999999999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157.44999999999999</v>
      </c>
      <c r="D148" s="232">
        <v>156.79999999999998</v>
      </c>
      <c r="E148" s="232">
        <v>152.59999999999997</v>
      </c>
      <c r="F148" s="232">
        <v>147.74999999999997</v>
      </c>
      <c r="G148" s="232">
        <v>143.54999999999995</v>
      </c>
      <c r="H148" s="232">
        <v>161.64999999999998</v>
      </c>
      <c r="I148" s="232">
        <v>165.84999999999997</v>
      </c>
      <c r="J148" s="232">
        <v>170.7</v>
      </c>
      <c r="K148" s="231">
        <v>161</v>
      </c>
      <c r="L148" s="231">
        <v>151.94999999999999</v>
      </c>
      <c r="M148" s="231">
        <v>3.2241900000000001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43.05</v>
      </c>
      <c r="D149" s="232">
        <v>43.466666666666661</v>
      </c>
      <c r="E149" s="232">
        <v>42.383333333333326</v>
      </c>
      <c r="F149" s="232">
        <v>41.716666666666661</v>
      </c>
      <c r="G149" s="232">
        <v>40.633333333333326</v>
      </c>
      <c r="H149" s="232">
        <v>44.133333333333326</v>
      </c>
      <c r="I149" s="232">
        <v>45.216666666666654</v>
      </c>
      <c r="J149" s="232">
        <v>45.883333333333326</v>
      </c>
      <c r="K149" s="231">
        <v>44.55</v>
      </c>
      <c r="L149" s="231">
        <v>42.8</v>
      </c>
      <c r="M149" s="231">
        <v>53.214959999999998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54.2</v>
      </c>
      <c r="D150" s="232">
        <v>54.65</v>
      </c>
      <c r="E150" s="232">
        <v>53.55</v>
      </c>
      <c r="F150" s="232">
        <v>52.9</v>
      </c>
      <c r="G150" s="232">
        <v>51.8</v>
      </c>
      <c r="H150" s="232">
        <v>55.3</v>
      </c>
      <c r="I150" s="232">
        <v>56.400000000000006</v>
      </c>
      <c r="J150" s="232">
        <v>57.05</v>
      </c>
      <c r="K150" s="231">
        <v>55.75</v>
      </c>
      <c r="L150" s="231">
        <v>54</v>
      </c>
      <c r="M150" s="231">
        <v>9.3728800000000003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2946.55</v>
      </c>
      <c r="D151" s="232">
        <v>2949.1000000000004</v>
      </c>
      <c r="E151" s="232">
        <v>2929.3000000000006</v>
      </c>
      <c r="F151" s="232">
        <v>2912.05</v>
      </c>
      <c r="G151" s="232">
        <v>2892.2500000000005</v>
      </c>
      <c r="H151" s="232">
        <v>2966.3500000000008</v>
      </c>
      <c r="I151" s="232">
        <v>2986.15</v>
      </c>
      <c r="J151" s="232">
        <v>3003.400000000001</v>
      </c>
      <c r="K151" s="231">
        <v>2968.9</v>
      </c>
      <c r="L151" s="231">
        <v>2931.85</v>
      </c>
      <c r="M151" s="231">
        <v>2.2287499999999998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473.85</v>
      </c>
      <c r="D152" s="232">
        <v>472.86666666666662</v>
      </c>
      <c r="E152" s="232">
        <v>469.73333333333323</v>
      </c>
      <c r="F152" s="232">
        <v>465.61666666666662</v>
      </c>
      <c r="G152" s="232">
        <v>462.48333333333323</v>
      </c>
      <c r="H152" s="232">
        <v>476.98333333333323</v>
      </c>
      <c r="I152" s="232">
        <v>480.11666666666656</v>
      </c>
      <c r="J152" s="232">
        <v>484.23333333333323</v>
      </c>
      <c r="K152" s="231">
        <v>476</v>
      </c>
      <c r="L152" s="231">
        <v>468.75</v>
      </c>
      <c r="M152" s="231">
        <v>0.52300999999999997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366.3</v>
      </c>
      <c r="D153" s="232">
        <v>365.40000000000003</v>
      </c>
      <c r="E153" s="232">
        <v>354.90000000000009</v>
      </c>
      <c r="F153" s="232">
        <v>343.50000000000006</v>
      </c>
      <c r="G153" s="232">
        <v>333.00000000000011</v>
      </c>
      <c r="H153" s="232">
        <v>376.80000000000007</v>
      </c>
      <c r="I153" s="232">
        <v>387.29999999999995</v>
      </c>
      <c r="J153" s="232">
        <v>398.70000000000005</v>
      </c>
      <c r="K153" s="231">
        <v>375.9</v>
      </c>
      <c r="L153" s="231">
        <v>354</v>
      </c>
      <c r="M153" s="231">
        <v>42.457990000000002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1244.5999999999999</v>
      </c>
      <c r="D154" s="232">
        <v>1247.8666666666666</v>
      </c>
      <c r="E154" s="232">
        <v>1233.083333333333</v>
      </c>
      <c r="F154" s="232">
        <v>1221.5666666666664</v>
      </c>
      <c r="G154" s="232">
        <v>1206.7833333333328</v>
      </c>
      <c r="H154" s="232">
        <v>1259.3833333333332</v>
      </c>
      <c r="I154" s="232">
        <v>1274.1666666666665</v>
      </c>
      <c r="J154" s="232">
        <v>1285.6833333333334</v>
      </c>
      <c r="K154" s="231">
        <v>1262.6500000000001</v>
      </c>
      <c r="L154" s="231">
        <v>1236.3499999999999</v>
      </c>
      <c r="M154" s="231">
        <v>0.10138999999999999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75</v>
      </c>
      <c r="D155" s="232">
        <v>75.5</v>
      </c>
      <c r="E155" s="232">
        <v>74.2</v>
      </c>
      <c r="F155" s="232">
        <v>73.400000000000006</v>
      </c>
      <c r="G155" s="232">
        <v>72.100000000000009</v>
      </c>
      <c r="H155" s="232">
        <v>76.3</v>
      </c>
      <c r="I155" s="232">
        <v>77.600000000000009</v>
      </c>
      <c r="J155" s="232">
        <v>78.399999999999991</v>
      </c>
      <c r="K155" s="231">
        <v>76.8</v>
      </c>
      <c r="L155" s="231">
        <v>74.7</v>
      </c>
      <c r="M155" s="231">
        <v>6.2693199999999996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64.5</v>
      </c>
      <c r="D156" s="232">
        <v>65</v>
      </c>
      <c r="E156" s="232">
        <v>63.45</v>
      </c>
      <c r="F156" s="232">
        <v>62.400000000000006</v>
      </c>
      <c r="G156" s="232">
        <v>60.850000000000009</v>
      </c>
      <c r="H156" s="232">
        <v>66.05</v>
      </c>
      <c r="I156" s="232">
        <v>67.600000000000009</v>
      </c>
      <c r="J156" s="232">
        <v>68.649999999999991</v>
      </c>
      <c r="K156" s="231">
        <v>66.55</v>
      </c>
      <c r="L156" s="231">
        <v>63.95</v>
      </c>
      <c r="M156" s="231">
        <v>90.307310000000001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1887.8</v>
      </c>
      <c r="D157" s="232">
        <v>1893.75</v>
      </c>
      <c r="E157" s="232">
        <v>1874.15</v>
      </c>
      <c r="F157" s="232">
        <v>1860.5</v>
      </c>
      <c r="G157" s="232">
        <v>1840.9</v>
      </c>
      <c r="H157" s="232">
        <v>1907.4</v>
      </c>
      <c r="I157" s="232">
        <v>1927</v>
      </c>
      <c r="J157" s="232">
        <v>1940.65</v>
      </c>
      <c r="K157" s="231">
        <v>1913.35</v>
      </c>
      <c r="L157" s="231">
        <v>1880.1</v>
      </c>
      <c r="M157" s="231">
        <v>1.36816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177.85</v>
      </c>
      <c r="D158" s="232">
        <v>178.48333333333335</v>
      </c>
      <c r="E158" s="232">
        <v>176.66666666666669</v>
      </c>
      <c r="F158" s="232">
        <v>175.48333333333335</v>
      </c>
      <c r="G158" s="232">
        <v>173.66666666666669</v>
      </c>
      <c r="H158" s="232">
        <v>179.66666666666669</v>
      </c>
      <c r="I158" s="232">
        <v>181.48333333333335</v>
      </c>
      <c r="J158" s="232">
        <v>182.66666666666669</v>
      </c>
      <c r="K158" s="231">
        <v>180.3</v>
      </c>
      <c r="L158" s="231">
        <v>177.3</v>
      </c>
      <c r="M158" s="231">
        <v>7.4039299999999999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255.05</v>
      </c>
      <c r="D159" s="232">
        <v>253.33333333333334</v>
      </c>
      <c r="E159" s="232">
        <v>250.7166666666667</v>
      </c>
      <c r="F159" s="232">
        <v>246.38333333333335</v>
      </c>
      <c r="G159" s="232">
        <v>243.76666666666671</v>
      </c>
      <c r="H159" s="232">
        <v>257.66666666666669</v>
      </c>
      <c r="I159" s="232">
        <v>260.2833333333333</v>
      </c>
      <c r="J159" s="232">
        <v>264.61666666666667</v>
      </c>
      <c r="K159" s="231">
        <v>255.95</v>
      </c>
      <c r="L159" s="231">
        <v>249</v>
      </c>
      <c r="M159" s="231">
        <v>0.69408999999999998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139.1</v>
      </c>
      <c r="D160" s="232">
        <v>139.9</v>
      </c>
      <c r="E160" s="232">
        <v>137.45000000000002</v>
      </c>
      <c r="F160" s="232">
        <v>135.80000000000001</v>
      </c>
      <c r="G160" s="232">
        <v>133.35000000000002</v>
      </c>
      <c r="H160" s="232">
        <v>141.55000000000001</v>
      </c>
      <c r="I160" s="232">
        <v>144</v>
      </c>
      <c r="J160" s="232">
        <v>145.65</v>
      </c>
      <c r="K160" s="231">
        <v>142.35</v>
      </c>
      <c r="L160" s="231">
        <v>138.25</v>
      </c>
      <c r="M160" s="231">
        <v>29.01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129.1</v>
      </c>
      <c r="D161" s="232">
        <v>128.95000000000002</v>
      </c>
      <c r="E161" s="232">
        <v>128.25000000000003</v>
      </c>
      <c r="F161" s="232">
        <v>127.4</v>
      </c>
      <c r="G161" s="232">
        <v>126.70000000000002</v>
      </c>
      <c r="H161" s="232">
        <v>129.80000000000004</v>
      </c>
      <c r="I161" s="232">
        <v>130.50000000000003</v>
      </c>
      <c r="J161" s="232">
        <v>131.35000000000005</v>
      </c>
      <c r="K161" s="231">
        <v>129.65</v>
      </c>
      <c r="L161" s="231">
        <v>128.1</v>
      </c>
      <c r="M161" s="231">
        <v>70.405959999999993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226.15</v>
      </c>
      <c r="D162" s="232">
        <v>222.76666666666665</v>
      </c>
      <c r="E162" s="232">
        <v>219.3833333333333</v>
      </c>
      <c r="F162" s="232">
        <v>212.61666666666665</v>
      </c>
      <c r="G162" s="232">
        <v>209.23333333333329</v>
      </c>
      <c r="H162" s="232">
        <v>229.5333333333333</v>
      </c>
      <c r="I162" s="232">
        <v>232.91666666666663</v>
      </c>
      <c r="J162" s="232">
        <v>239.68333333333331</v>
      </c>
      <c r="K162" s="231">
        <v>226.15</v>
      </c>
      <c r="L162" s="231">
        <v>216</v>
      </c>
      <c r="M162" s="231">
        <v>2.4524900000000001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4406.3</v>
      </c>
      <c r="D163" s="232">
        <v>4315.0333333333338</v>
      </c>
      <c r="E163" s="232">
        <v>4141.2666666666673</v>
      </c>
      <c r="F163" s="232">
        <v>3876.2333333333336</v>
      </c>
      <c r="G163" s="232">
        <v>3702.4666666666672</v>
      </c>
      <c r="H163" s="232">
        <v>4580.0666666666675</v>
      </c>
      <c r="I163" s="232">
        <v>4753.8333333333339</v>
      </c>
      <c r="J163" s="232">
        <v>5018.8666666666677</v>
      </c>
      <c r="K163" s="231">
        <v>4488.8</v>
      </c>
      <c r="L163" s="231">
        <v>4050</v>
      </c>
      <c r="M163" s="231">
        <v>2.5048699999999999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803.15</v>
      </c>
      <c r="D164" s="232">
        <v>797.05000000000007</v>
      </c>
      <c r="E164" s="232">
        <v>786.10000000000014</v>
      </c>
      <c r="F164" s="232">
        <v>769.05000000000007</v>
      </c>
      <c r="G164" s="232">
        <v>758.10000000000014</v>
      </c>
      <c r="H164" s="232">
        <v>814.10000000000014</v>
      </c>
      <c r="I164" s="232">
        <v>825.05000000000018</v>
      </c>
      <c r="J164" s="232">
        <v>842.10000000000014</v>
      </c>
      <c r="K164" s="231">
        <v>808</v>
      </c>
      <c r="L164" s="231">
        <v>780</v>
      </c>
      <c r="M164" s="231">
        <v>5.8828399999999998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171.8</v>
      </c>
      <c r="D165" s="232">
        <v>170.31666666666669</v>
      </c>
      <c r="E165" s="232">
        <v>166.63333333333338</v>
      </c>
      <c r="F165" s="232">
        <v>161.4666666666667</v>
      </c>
      <c r="G165" s="232">
        <v>157.78333333333339</v>
      </c>
      <c r="H165" s="232">
        <v>175.48333333333338</v>
      </c>
      <c r="I165" s="232">
        <v>179.16666666666671</v>
      </c>
      <c r="J165" s="232">
        <v>184.33333333333337</v>
      </c>
      <c r="K165" s="231">
        <v>174</v>
      </c>
      <c r="L165" s="231">
        <v>165.15</v>
      </c>
      <c r="M165" s="231">
        <v>6.6908899999999996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111.75</v>
      </c>
      <c r="D166" s="232">
        <v>112.11666666666667</v>
      </c>
      <c r="E166" s="232">
        <v>110.93333333333335</v>
      </c>
      <c r="F166" s="232">
        <v>110.11666666666667</v>
      </c>
      <c r="G166" s="232">
        <v>108.93333333333335</v>
      </c>
      <c r="H166" s="232">
        <v>112.93333333333335</v>
      </c>
      <c r="I166" s="232">
        <v>114.11666666666669</v>
      </c>
      <c r="J166" s="232">
        <v>114.93333333333335</v>
      </c>
      <c r="K166" s="231">
        <v>113.3</v>
      </c>
      <c r="L166" s="231">
        <v>111.3</v>
      </c>
      <c r="M166" s="231">
        <v>17.185189999999999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253.35</v>
      </c>
      <c r="D167" s="232">
        <v>253.30000000000004</v>
      </c>
      <c r="E167" s="232">
        <v>250.60000000000008</v>
      </c>
      <c r="F167" s="232">
        <v>247.85000000000005</v>
      </c>
      <c r="G167" s="232">
        <v>245.15000000000009</v>
      </c>
      <c r="H167" s="232">
        <v>256.05000000000007</v>
      </c>
      <c r="I167" s="232">
        <v>258.75000000000006</v>
      </c>
      <c r="J167" s="232">
        <v>261.50000000000006</v>
      </c>
      <c r="K167" s="231">
        <v>256</v>
      </c>
      <c r="L167" s="231">
        <v>250.55</v>
      </c>
      <c r="M167" s="231">
        <v>5.8857400000000002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965.25</v>
      </c>
      <c r="D168" s="232">
        <v>971.91666666666663</v>
      </c>
      <c r="E168" s="232">
        <v>953.88333333333321</v>
      </c>
      <c r="F168" s="232">
        <v>942.51666666666654</v>
      </c>
      <c r="G168" s="232">
        <v>924.48333333333312</v>
      </c>
      <c r="H168" s="232">
        <v>983.2833333333333</v>
      </c>
      <c r="I168" s="232">
        <v>1001.3166666666668</v>
      </c>
      <c r="J168" s="232">
        <v>1012.6833333333334</v>
      </c>
      <c r="K168" s="231">
        <v>989.95</v>
      </c>
      <c r="L168" s="231">
        <v>960.55</v>
      </c>
      <c r="M168" s="231">
        <v>0.30125000000000002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105.4</v>
      </c>
      <c r="D169" s="232">
        <v>105.38333333333333</v>
      </c>
      <c r="E169" s="232">
        <v>102.91666666666666</v>
      </c>
      <c r="F169" s="232">
        <v>100.43333333333334</v>
      </c>
      <c r="G169" s="232">
        <v>97.966666666666669</v>
      </c>
      <c r="H169" s="232">
        <v>107.86666666666665</v>
      </c>
      <c r="I169" s="232">
        <v>110.33333333333331</v>
      </c>
      <c r="J169" s="232">
        <v>112.81666666666663</v>
      </c>
      <c r="K169" s="231">
        <v>107.85</v>
      </c>
      <c r="L169" s="231">
        <v>102.9</v>
      </c>
      <c r="M169" s="231">
        <v>361.25531000000001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1542</v>
      </c>
      <c r="D170" s="232">
        <v>1542.3500000000001</v>
      </c>
      <c r="E170" s="232">
        <v>1527.9500000000003</v>
      </c>
      <c r="F170" s="232">
        <v>1513.9</v>
      </c>
      <c r="G170" s="232">
        <v>1499.5000000000002</v>
      </c>
      <c r="H170" s="232">
        <v>1556.4000000000003</v>
      </c>
      <c r="I170" s="232">
        <v>1570.8000000000004</v>
      </c>
      <c r="J170" s="232">
        <v>1584.8500000000004</v>
      </c>
      <c r="K170" s="231">
        <v>1556.75</v>
      </c>
      <c r="L170" s="231">
        <v>1528.3</v>
      </c>
      <c r="M170" s="231">
        <v>0.36220000000000002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39.700000000000003</v>
      </c>
      <c r="D171" s="232">
        <v>39.900000000000006</v>
      </c>
      <c r="E171" s="232">
        <v>39.45000000000001</v>
      </c>
      <c r="F171" s="232">
        <v>39.200000000000003</v>
      </c>
      <c r="G171" s="232">
        <v>38.750000000000007</v>
      </c>
      <c r="H171" s="232">
        <v>40.150000000000013</v>
      </c>
      <c r="I171" s="232">
        <v>40.6</v>
      </c>
      <c r="J171" s="232">
        <v>40.850000000000016</v>
      </c>
      <c r="K171" s="231">
        <v>40.35</v>
      </c>
      <c r="L171" s="231">
        <v>39.65</v>
      </c>
      <c r="M171" s="231">
        <v>51.905949999999997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2384.25</v>
      </c>
      <c r="D172" s="232">
        <v>2392.1</v>
      </c>
      <c r="E172" s="232">
        <v>2367.75</v>
      </c>
      <c r="F172" s="232">
        <v>2351.25</v>
      </c>
      <c r="G172" s="232">
        <v>2326.9</v>
      </c>
      <c r="H172" s="232">
        <v>2408.6</v>
      </c>
      <c r="I172" s="232">
        <v>2432.9499999999994</v>
      </c>
      <c r="J172" s="232">
        <v>2449.4499999999998</v>
      </c>
      <c r="K172" s="231">
        <v>2416.4499999999998</v>
      </c>
      <c r="L172" s="231">
        <v>2375.6</v>
      </c>
      <c r="M172" s="231">
        <v>7.6999999999999999E-2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2779.95</v>
      </c>
      <c r="D173" s="232">
        <v>2794.2166666666667</v>
      </c>
      <c r="E173" s="232">
        <v>2735.7333333333336</v>
      </c>
      <c r="F173" s="232">
        <v>2691.5166666666669</v>
      </c>
      <c r="G173" s="232">
        <v>2633.0333333333338</v>
      </c>
      <c r="H173" s="232">
        <v>2838.4333333333334</v>
      </c>
      <c r="I173" s="232">
        <v>2896.9166666666661</v>
      </c>
      <c r="J173" s="232">
        <v>2941.1333333333332</v>
      </c>
      <c r="K173" s="231">
        <v>2852.7</v>
      </c>
      <c r="L173" s="231">
        <v>2750</v>
      </c>
      <c r="M173" s="231">
        <v>7.7329999999999996E-2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139</v>
      </c>
      <c r="D174" s="232">
        <v>138.56666666666666</v>
      </c>
      <c r="E174" s="232">
        <v>136.48333333333332</v>
      </c>
      <c r="F174" s="232">
        <v>133.96666666666667</v>
      </c>
      <c r="G174" s="232">
        <v>131.88333333333333</v>
      </c>
      <c r="H174" s="232">
        <v>141.08333333333331</v>
      </c>
      <c r="I174" s="232">
        <v>143.16666666666669</v>
      </c>
      <c r="J174" s="232">
        <v>145.68333333333331</v>
      </c>
      <c r="K174" s="231">
        <v>140.65</v>
      </c>
      <c r="L174" s="231">
        <v>136.05000000000001</v>
      </c>
      <c r="M174" s="231">
        <v>12.301830000000001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1245.8</v>
      </c>
      <c r="D175" s="232">
        <v>1240.5333333333335</v>
      </c>
      <c r="E175" s="232">
        <v>1229.8166666666671</v>
      </c>
      <c r="F175" s="232">
        <v>1213.8333333333335</v>
      </c>
      <c r="G175" s="232">
        <v>1203.116666666667</v>
      </c>
      <c r="H175" s="232">
        <v>1256.5166666666671</v>
      </c>
      <c r="I175" s="232">
        <v>1267.2333333333338</v>
      </c>
      <c r="J175" s="232">
        <v>1283.2166666666672</v>
      </c>
      <c r="K175" s="231">
        <v>1251.25</v>
      </c>
      <c r="L175" s="231">
        <v>1224.55</v>
      </c>
      <c r="M175" s="231">
        <v>3.2290199999999998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1283.1500000000001</v>
      </c>
      <c r="D176" s="232">
        <v>1291.05</v>
      </c>
      <c r="E176" s="232">
        <v>1272.0999999999999</v>
      </c>
      <c r="F176" s="232">
        <v>1261.05</v>
      </c>
      <c r="G176" s="232">
        <v>1242.0999999999999</v>
      </c>
      <c r="H176" s="232">
        <v>1302.0999999999999</v>
      </c>
      <c r="I176" s="232">
        <v>1321.0500000000002</v>
      </c>
      <c r="J176" s="232">
        <v>1332.1</v>
      </c>
      <c r="K176" s="231">
        <v>1310</v>
      </c>
      <c r="L176" s="231">
        <v>1280</v>
      </c>
      <c r="M176" s="231">
        <v>0.27013999999999999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435.9</v>
      </c>
      <c r="D177" s="232">
        <v>436.13333333333338</v>
      </c>
      <c r="E177" s="232">
        <v>432.36666666666679</v>
      </c>
      <c r="F177" s="232">
        <v>428.83333333333343</v>
      </c>
      <c r="G177" s="232">
        <v>425.06666666666683</v>
      </c>
      <c r="H177" s="232">
        <v>439.66666666666674</v>
      </c>
      <c r="I177" s="232">
        <v>443.43333333333328</v>
      </c>
      <c r="J177" s="232">
        <v>446.9666666666667</v>
      </c>
      <c r="K177" s="231">
        <v>439.9</v>
      </c>
      <c r="L177" s="231">
        <v>432.6</v>
      </c>
      <c r="M177" s="231">
        <v>6.1379200000000003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943.9</v>
      </c>
      <c r="D178" s="232">
        <v>945.63333333333333</v>
      </c>
      <c r="E178" s="232">
        <v>926.26666666666665</v>
      </c>
      <c r="F178" s="232">
        <v>908.63333333333333</v>
      </c>
      <c r="G178" s="232">
        <v>889.26666666666665</v>
      </c>
      <c r="H178" s="232">
        <v>963.26666666666665</v>
      </c>
      <c r="I178" s="232">
        <v>982.63333333333321</v>
      </c>
      <c r="J178" s="232">
        <v>1000.2666666666667</v>
      </c>
      <c r="K178" s="231">
        <v>965</v>
      </c>
      <c r="L178" s="231">
        <v>928</v>
      </c>
      <c r="M178" s="231">
        <v>0.60087999999999997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1877.6</v>
      </c>
      <c r="D179" s="232">
        <v>1883.6833333333334</v>
      </c>
      <c r="E179" s="232">
        <v>1860.9666666666667</v>
      </c>
      <c r="F179" s="232">
        <v>1844.3333333333333</v>
      </c>
      <c r="G179" s="232">
        <v>1821.6166666666666</v>
      </c>
      <c r="H179" s="232">
        <v>1900.3166666666668</v>
      </c>
      <c r="I179" s="232">
        <v>1923.0333333333335</v>
      </c>
      <c r="J179" s="232">
        <v>1939.666666666667</v>
      </c>
      <c r="K179" s="231">
        <v>1906.4</v>
      </c>
      <c r="L179" s="231">
        <v>1867.05</v>
      </c>
      <c r="M179" s="231">
        <v>0.34243000000000001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417.4</v>
      </c>
      <c r="D180" s="232">
        <v>418.59999999999997</v>
      </c>
      <c r="E180" s="232">
        <v>414.79999999999995</v>
      </c>
      <c r="F180" s="232">
        <v>412.2</v>
      </c>
      <c r="G180" s="232">
        <v>408.4</v>
      </c>
      <c r="H180" s="232">
        <v>421.19999999999993</v>
      </c>
      <c r="I180" s="232">
        <v>425</v>
      </c>
      <c r="J180" s="232">
        <v>427.59999999999991</v>
      </c>
      <c r="K180" s="231">
        <v>422.4</v>
      </c>
      <c r="L180" s="231">
        <v>416</v>
      </c>
      <c r="M180" s="231">
        <v>0.38804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951.45</v>
      </c>
      <c r="D181" s="232">
        <v>949.05000000000007</v>
      </c>
      <c r="E181" s="232">
        <v>944.40000000000009</v>
      </c>
      <c r="F181" s="232">
        <v>937.35</v>
      </c>
      <c r="G181" s="232">
        <v>932.7</v>
      </c>
      <c r="H181" s="232">
        <v>956.10000000000014</v>
      </c>
      <c r="I181" s="232">
        <v>960.75</v>
      </c>
      <c r="J181" s="232">
        <v>967.80000000000018</v>
      </c>
      <c r="K181" s="231">
        <v>953.7</v>
      </c>
      <c r="L181" s="231">
        <v>942</v>
      </c>
      <c r="M181" s="231">
        <v>7.2536500000000004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416</v>
      </c>
      <c r="D182" s="232">
        <v>415.16666666666669</v>
      </c>
      <c r="E182" s="232">
        <v>412.83333333333337</v>
      </c>
      <c r="F182" s="232">
        <v>409.66666666666669</v>
      </c>
      <c r="G182" s="232">
        <v>407.33333333333337</v>
      </c>
      <c r="H182" s="232">
        <v>418.33333333333337</v>
      </c>
      <c r="I182" s="232">
        <v>420.66666666666674</v>
      </c>
      <c r="J182" s="232">
        <v>423.83333333333337</v>
      </c>
      <c r="K182" s="231">
        <v>417.5</v>
      </c>
      <c r="L182" s="231">
        <v>412</v>
      </c>
      <c r="M182" s="231">
        <v>0.99578999999999995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1084.45</v>
      </c>
      <c r="D183" s="232">
        <v>1090.45</v>
      </c>
      <c r="E183" s="232">
        <v>1075.9000000000001</v>
      </c>
      <c r="F183" s="232">
        <v>1067.3500000000001</v>
      </c>
      <c r="G183" s="232">
        <v>1052.8000000000002</v>
      </c>
      <c r="H183" s="232">
        <v>1099</v>
      </c>
      <c r="I183" s="232">
        <v>1113.5499999999997</v>
      </c>
      <c r="J183" s="232">
        <v>1122.0999999999999</v>
      </c>
      <c r="K183" s="231">
        <v>1105</v>
      </c>
      <c r="L183" s="231">
        <v>1081.9000000000001</v>
      </c>
      <c r="M183" s="231">
        <v>4.2427000000000001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287.55</v>
      </c>
      <c r="D184" s="232">
        <v>287.59999999999997</v>
      </c>
      <c r="E184" s="232">
        <v>285.24999999999994</v>
      </c>
      <c r="F184" s="232">
        <v>282.95</v>
      </c>
      <c r="G184" s="232">
        <v>280.59999999999997</v>
      </c>
      <c r="H184" s="232">
        <v>289.89999999999992</v>
      </c>
      <c r="I184" s="232">
        <v>292.24999999999994</v>
      </c>
      <c r="J184" s="232">
        <v>294.5499999999999</v>
      </c>
      <c r="K184" s="231">
        <v>289.95</v>
      </c>
      <c r="L184" s="231">
        <v>285.3</v>
      </c>
      <c r="M184" s="231">
        <v>1.95855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277.8</v>
      </c>
      <c r="D185" s="232">
        <v>279.25</v>
      </c>
      <c r="E185" s="232">
        <v>275.5</v>
      </c>
      <c r="F185" s="232">
        <v>273.2</v>
      </c>
      <c r="G185" s="232">
        <v>269.45</v>
      </c>
      <c r="H185" s="232">
        <v>281.55</v>
      </c>
      <c r="I185" s="232">
        <v>285.3</v>
      </c>
      <c r="J185" s="232">
        <v>287.60000000000002</v>
      </c>
      <c r="K185" s="231">
        <v>283</v>
      </c>
      <c r="L185" s="231">
        <v>276.95</v>
      </c>
      <c r="M185" s="231">
        <v>2.4432399999999999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1612.9</v>
      </c>
      <c r="D186" s="232">
        <v>1609.0666666666666</v>
      </c>
      <c r="E186" s="232">
        <v>1602.1333333333332</v>
      </c>
      <c r="F186" s="232">
        <v>1591.3666666666666</v>
      </c>
      <c r="G186" s="232">
        <v>1584.4333333333332</v>
      </c>
      <c r="H186" s="232">
        <v>1619.8333333333333</v>
      </c>
      <c r="I186" s="232">
        <v>1626.7666666666667</v>
      </c>
      <c r="J186" s="232">
        <v>1637.5333333333333</v>
      </c>
      <c r="K186" s="231">
        <v>1616</v>
      </c>
      <c r="L186" s="231">
        <v>1598.3</v>
      </c>
      <c r="M186" s="231">
        <v>2.9510000000000001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606.9</v>
      </c>
      <c r="D187" s="232">
        <v>609.04999999999995</v>
      </c>
      <c r="E187" s="232">
        <v>601.04999999999995</v>
      </c>
      <c r="F187" s="232">
        <v>595.20000000000005</v>
      </c>
      <c r="G187" s="232">
        <v>587.20000000000005</v>
      </c>
      <c r="H187" s="232">
        <v>614.89999999999986</v>
      </c>
      <c r="I187" s="232">
        <v>622.89999999999986</v>
      </c>
      <c r="J187" s="232">
        <v>628.74999999999977</v>
      </c>
      <c r="K187" s="231">
        <v>617.04999999999995</v>
      </c>
      <c r="L187" s="231">
        <v>603.20000000000005</v>
      </c>
      <c r="M187" s="231">
        <v>2.0164399999999998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277.45</v>
      </c>
      <c r="D188" s="232">
        <v>277.16666666666669</v>
      </c>
      <c r="E188" s="232">
        <v>270.78333333333336</v>
      </c>
      <c r="F188" s="232">
        <v>264.11666666666667</v>
      </c>
      <c r="G188" s="232">
        <v>257.73333333333335</v>
      </c>
      <c r="H188" s="232">
        <v>283.83333333333337</v>
      </c>
      <c r="I188" s="232">
        <v>290.2166666666667</v>
      </c>
      <c r="J188" s="232">
        <v>296.88333333333338</v>
      </c>
      <c r="K188" s="231">
        <v>283.55</v>
      </c>
      <c r="L188" s="231">
        <v>270.5</v>
      </c>
      <c r="M188" s="231">
        <v>2.7863600000000002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1775.95</v>
      </c>
      <c r="D189" s="232">
        <v>1776.95</v>
      </c>
      <c r="E189" s="232">
        <v>1764</v>
      </c>
      <c r="F189" s="232">
        <v>1752.05</v>
      </c>
      <c r="G189" s="232">
        <v>1739.1</v>
      </c>
      <c r="H189" s="232">
        <v>1788.9</v>
      </c>
      <c r="I189" s="232">
        <v>1801.8500000000004</v>
      </c>
      <c r="J189" s="232">
        <v>1813.8000000000002</v>
      </c>
      <c r="K189" s="231">
        <v>1789.9</v>
      </c>
      <c r="L189" s="231">
        <v>1765</v>
      </c>
      <c r="M189" s="231">
        <v>1.1439600000000001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598.85</v>
      </c>
      <c r="D190" s="232">
        <v>602.38333333333333</v>
      </c>
      <c r="E190" s="232">
        <v>592.51666666666665</v>
      </c>
      <c r="F190" s="232">
        <v>586.18333333333328</v>
      </c>
      <c r="G190" s="232">
        <v>576.31666666666661</v>
      </c>
      <c r="H190" s="232">
        <v>608.7166666666667</v>
      </c>
      <c r="I190" s="232">
        <v>618.58333333333326</v>
      </c>
      <c r="J190" s="232">
        <v>624.91666666666674</v>
      </c>
      <c r="K190" s="231">
        <v>612.25</v>
      </c>
      <c r="L190" s="231">
        <v>596.04999999999995</v>
      </c>
      <c r="M190" s="231">
        <v>0.72197999999999996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254.8</v>
      </c>
      <c r="D191" s="232">
        <v>257.09999999999997</v>
      </c>
      <c r="E191" s="232">
        <v>250.69999999999993</v>
      </c>
      <c r="F191" s="232">
        <v>246.59999999999997</v>
      </c>
      <c r="G191" s="232">
        <v>240.19999999999993</v>
      </c>
      <c r="H191" s="232">
        <v>261.19999999999993</v>
      </c>
      <c r="I191" s="232">
        <v>267.59999999999991</v>
      </c>
      <c r="J191" s="232">
        <v>271.69999999999993</v>
      </c>
      <c r="K191" s="231">
        <v>263.5</v>
      </c>
      <c r="L191" s="231">
        <v>253</v>
      </c>
      <c r="M191" s="231">
        <v>6.7243899999999996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3131.65</v>
      </c>
      <c r="D192" s="232">
        <v>3131.3166666666671</v>
      </c>
      <c r="E192" s="232">
        <v>3102.6833333333343</v>
      </c>
      <c r="F192" s="232">
        <v>3073.7166666666672</v>
      </c>
      <c r="G192" s="232">
        <v>3045.0833333333344</v>
      </c>
      <c r="H192" s="232">
        <v>3160.2833333333342</v>
      </c>
      <c r="I192" s="232">
        <v>3188.9166666666665</v>
      </c>
      <c r="J192" s="232">
        <v>3217.8833333333341</v>
      </c>
      <c r="K192" s="231">
        <v>3159.95</v>
      </c>
      <c r="L192" s="231">
        <v>3102.35</v>
      </c>
      <c r="M192" s="231">
        <v>0.54998000000000002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495.3</v>
      </c>
      <c r="D193" s="232">
        <v>498.18333333333334</v>
      </c>
      <c r="E193" s="232">
        <v>491.56666666666666</v>
      </c>
      <c r="F193" s="232">
        <v>487.83333333333331</v>
      </c>
      <c r="G193" s="232">
        <v>481.21666666666664</v>
      </c>
      <c r="H193" s="232">
        <v>501.91666666666669</v>
      </c>
      <c r="I193" s="232">
        <v>508.53333333333336</v>
      </c>
      <c r="J193" s="232">
        <v>512.26666666666665</v>
      </c>
      <c r="K193" s="231">
        <v>504.8</v>
      </c>
      <c r="L193" s="231">
        <v>494.45</v>
      </c>
      <c r="M193" s="231">
        <v>2.5221200000000001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535.75</v>
      </c>
      <c r="D194" s="232">
        <v>537.4666666666667</v>
      </c>
      <c r="E194" s="232">
        <v>532.53333333333342</v>
      </c>
      <c r="F194" s="232">
        <v>529.31666666666672</v>
      </c>
      <c r="G194" s="232">
        <v>524.38333333333344</v>
      </c>
      <c r="H194" s="232">
        <v>540.68333333333339</v>
      </c>
      <c r="I194" s="232">
        <v>545.61666666666679</v>
      </c>
      <c r="J194" s="232">
        <v>548.83333333333337</v>
      </c>
      <c r="K194" s="231">
        <v>542.4</v>
      </c>
      <c r="L194" s="231">
        <v>534.25</v>
      </c>
      <c r="M194" s="231">
        <v>4.5471399999999997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111.55</v>
      </c>
      <c r="D195" s="232">
        <v>111.91666666666667</v>
      </c>
      <c r="E195" s="232">
        <v>110.28333333333335</v>
      </c>
      <c r="F195" s="232">
        <v>109.01666666666668</v>
      </c>
      <c r="G195" s="232">
        <v>107.38333333333335</v>
      </c>
      <c r="H195" s="232">
        <v>113.18333333333334</v>
      </c>
      <c r="I195" s="232">
        <v>114.81666666666666</v>
      </c>
      <c r="J195" s="232">
        <v>116.08333333333333</v>
      </c>
      <c r="K195" s="231">
        <v>113.55</v>
      </c>
      <c r="L195" s="231">
        <v>110.65</v>
      </c>
      <c r="M195" s="231">
        <v>6.4607200000000002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125.35</v>
      </c>
      <c r="D196" s="232">
        <v>125.51666666666665</v>
      </c>
      <c r="E196" s="232">
        <v>124.23333333333331</v>
      </c>
      <c r="F196" s="232">
        <v>123.11666666666666</v>
      </c>
      <c r="G196" s="232">
        <v>121.83333333333331</v>
      </c>
      <c r="H196" s="232">
        <v>126.6333333333333</v>
      </c>
      <c r="I196" s="232">
        <v>127.91666666666666</v>
      </c>
      <c r="J196" s="232">
        <v>129.0333333333333</v>
      </c>
      <c r="K196" s="231">
        <v>126.8</v>
      </c>
      <c r="L196" s="231">
        <v>124.4</v>
      </c>
      <c r="M196" s="231">
        <v>8.7457700000000003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269.3</v>
      </c>
      <c r="D197" s="232">
        <v>269.31666666666666</v>
      </c>
      <c r="E197" s="232">
        <v>266.2833333333333</v>
      </c>
      <c r="F197" s="232">
        <v>263.26666666666665</v>
      </c>
      <c r="G197" s="232">
        <v>260.23333333333329</v>
      </c>
      <c r="H197" s="232">
        <v>272.33333333333331</v>
      </c>
      <c r="I197" s="232">
        <v>275.36666666666673</v>
      </c>
      <c r="J197" s="232">
        <v>278.38333333333333</v>
      </c>
      <c r="K197" s="231">
        <v>272.35000000000002</v>
      </c>
      <c r="L197" s="231">
        <v>266.3</v>
      </c>
      <c r="M197" s="231">
        <v>8.6418099999999995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956.8</v>
      </c>
      <c r="D198" s="232">
        <v>957.23333333333323</v>
      </c>
      <c r="E198" s="232">
        <v>950.86666666666645</v>
      </c>
      <c r="F198" s="232">
        <v>944.93333333333317</v>
      </c>
      <c r="G198" s="232">
        <v>938.56666666666638</v>
      </c>
      <c r="H198" s="232">
        <v>963.16666666666652</v>
      </c>
      <c r="I198" s="232">
        <v>969.5333333333333</v>
      </c>
      <c r="J198" s="232">
        <v>975.46666666666658</v>
      </c>
      <c r="K198" s="231">
        <v>963.6</v>
      </c>
      <c r="L198" s="231">
        <v>951.3</v>
      </c>
      <c r="M198" s="231">
        <v>0.54217000000000004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1081.45</v>
      </c>
      <c r="D199" s="232">
        <v>1088.75</v>
      </c>
      <c r="E199" s="232">
        <v>1071.75</v>
      </c>
      <c r="F199" s="232">
        <v>1062.05</v>
      </c>
      <c r="G199" s="232">
        <v>1045.05</v>
      </c>
      <c r="H199" s="232">
        <v>1098.45</v>
      </c>
      <c r="I199" s="232">
        <v>1115.45</v>
      </c>
      <c r="J199" s="232">
        <v>1125.1500000000001</v>
      </c>
      <c r="K199" s="231">
        <v>1105.75</v>
      </c>
      <c r="L199" s="231">
        <v>1079.05</v>
      </c>
      <c r="M199" s="231">
        <v>13.82329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1768.2</v>
      </c>
      <c r="D200" s="232">
        <v>1767.05</v>
      </c>
      <c r="E200" s="232">
        <v>1754.6499999999999</v>
      </c>
      <c r="F200" s="232">
        <v>1741.1</v>
      </c>
      <c r="G200" s="232">
        <v>1728.6999999999998</v>
      </c>
      <c r="H200" s="232">
        <v>1780.6</v>
      </c>
      <c r="I200" s="232">
        <v>1793</v>
      </c>
      <c r="J200" s="232">
        <v>1806.55</v>
      </c>
      <c r="K200" s="231">
        <v>1779.45</v>
      </c>
      <c r="L200" s="231">
        <v>1753.5</v>
      </c>
      <c r="M200" s="231">
        <v>4.1276599999999997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1575.8</v>
      </c>
      <c r="D201" s="232">
        <v>1575.7166666666665</v>
      </c>
      <c r="E201" s="232">
        <v>1565.383333333333</v>
      </c>
      <c r="F201" s="232">
        <v>1554.9666666666665</v>
      </c>
      <c r="G201" s="232">
        <v>1544.633333333333</v>
      </c>
      <c r="H201" s="232">
        <v>1586.133333333333</v>
      </c>
      <c r="I201" s="232">
        <v>1596.4666666666665</v>
      </c>
      <c r="J201" s="232">
        <v>1606.883333333333</v>
      </c>
      <c r="K201" s="231">
        <v>1586.05</v>
      </c>
      <c r="L201" s="231">
        <v>1565.3</v>
      </c>
      <c r="M201" s="231">
        <v>70.886619999999994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497.45</v>
      </c>
      <c r="D202" s="232">
        <v>492.98333333333335</v>
      </c>
      <c r="E202" s="232">
        <v>487.4666666666667</v>
      </c>
      <c r="F202" s="232">
        <v>477.48333333333335</v>
      </c>
      <c r="G202" s="232">
        <v>471.9666666666667</v>
      </c>
      <c r="H202" s="232">
        <v>502.9666666666667</v>
      </c>
      <c r="I202" s="232">
        <v>508.48333333333335</v>
      </c>
      <c r="J202" s="232">
        <v>518.4666666666667</v>
      </c>
      <c r="K202" s="231">
        <v>498.5</v>
      </c>
      <c r="L202" s="231">
        <v>483</v>
      </c>
      <c r="M202" s="231">
        <v>56.041870000000003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62</v>
      </c>
      <c r="D203" s="232">
        <v>62.233333333333327</v>
      </c>
      <c r="E203" s="232">
        <v>61.366666666666653</v>
      </c>
      <c r="F203" s="232">
        <v>60.733333333333327</v>
      </c>
      <c r="G203" s="232">
        <v>59.866666666666653</v>
      </c>
      <c r="H203" s="232">
        <v>62.866666666666653</v>
      </c>
      <c r="I203" s="232">
        <v>63.733333333333327</v>
      </c>
      <c r="J203" s="232">
        <v>64.366666666666646</v>
      </c>
      <c r="K203" s="231">
        <v>63.1</v>
      </c>
      <c r="L203" s="231">
        <v>61.6</v>
      </c>
      <c r="M203" s="231">
        <v>28.203669999999999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512.54999999999995</v>
      </c>
      <c r="D204" s="232">
        <v>512.56666666666672</v>
      </c>
      <c r="E204" s="232">
        <v>507.28333333333342</v>
      </c>
      <c r="F204" s="232">
        <v>502.01666666666671</v>
      </c>
      <c r="G204" s="232">
        <v>496.73333333333341</v>
      </c>
      <c r="H204" s="232">
        <v>517.83333333333348</v>
      </c>
      <c r="I204" s="232">
        <v>523.11666666666679</v>
      </c>
      <c r="J204" s="232">
        <v>528.38333333333344</v>
      </c>
      <c r="K204" s="231">
        <v>517.85</v>
      </c>
      <c r="L204" s="231">
        <v>507.3</v>
      </c>
      <c r="M204" s="231">
        <v>0.52371000000000001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802.6</v>
      </c>
      <c r="D205" s="232">
        <v>808.19999999999993</v>
      </c>
      <c r="E205" s="232">
        <v>795.39999999999986</v>
      </c>
      <c r="F205" s="232">
        <v>788.19999999999993</v>
      </c>
      <c r="G205" s="232">
        <v>775.39999999999986</v>
      </c>
      <c r="H205" s="232">
        <v>815.39999999999986</v>
      </c>
      <c r="I205" s="232">
        <v>828.19999999999982</v>
      </c>
      <c r="J205" s="232">
        <v>835.39999999999986</v>
      </c>
      <c r="K205" s="231">
        <v>821</v>
      </c>
      <c r="L205" s="231">
        <v>801</v>
      </c>
      <c r="M205" s="231">
        <v>2.0949900000000001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835.4</v>
      </c>
      <c r="D206" s="232">
        <v>833.63333333333333</v>
      </c>
      <c r="E206" s="232">
        <v>831.26666666666665</v>
      </c>
      <c r="F206" s="232">
        <v>827.13333333333333</v>
      </c>
      <c r="G206" s="232">
        <v>824.76666666666665</v>
      </c>
      <c r="H206" s="232">
        <v>837.76666666666665</v>
      </c>
      <c r="I206" s="232">
        <v>840.13333333333321</v>
      </c>
      <c r="J206" s="232">
        <v>844.26666666666665</v>
      </c>
      <c r="K206" s="231">
        <v>836</v>
      </c>
      <c r="L206" s="231">
        <v>829.5</v>
      </c>
      <c r="M206" s="231">
        <v>0.11509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1192.7</v>
      </c>
      <c r="D207" s="232">
        <v>1198.4166666666667</v>
      </c>
      <c r="E207" s="232">
        <v>1184.8333333333335</v>
      </c>
      <c r="F207" s="232">
        <v>1176.9666666666667</v>
      </c>
      <c r="G207" s="232">
        <v>1163.3833333333334</v>
      </c>
      <c r="H207" s="232">
        <v>1206.2833333333335</v>
      </c>
      <c r="I207" s="232">
        <v>1219.866666666667</v>
      </c>
      <c r="J207" s="232">
        <v>1227.7333333333336</v>
      </c>
      <c r="K207" s="231">
        <v>1212</v>
      </c>
      <c r="L207" s="231">
        <v>1190.55</v>
      </c>
      <c r="M207" s="231">
        <v>3.5485600000000002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2353.1999999999998</v>
      </c>
      <c r="D208" s="232">
        <v>2356.15</v>
      </c>
      <c r="E208" s="232">
        <v>2343.0500000000002</v>
      </c>
      <c r="F208" s="232">
        <v>2332.9</v>
      </c>
      <c r="G208" s="232">
        <v>2319.8000000000002</v>
      </c>
      <c r="H208" s="232">
        <v>2366.3000000000002</v>
      </c>
      <c r="I208" s="232">
        <v>2379.3999999999996</v>
      </c>
      <c r="J208" s="232">
        <v>2389.5500000000002</v>
      </c>
      <c r="K208" s="231">
        <v>2369.25</v>
      </c>
      <c r="L208" s="231">
        <v>2346</v>
      </c>
      <c r="M208" s="231">
        <v>1.6678999999999999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307.64999999999998</v>
      </c>
      <c r="D209" s="232">
        <v>304.33333333333331</v>
      </c>
      <c r="E209" s="232">
        <v>299.26666666666665</v>
      </c>
      <c r="F209" s="232">
        <v>290.88333333333333</v>
      </c>
      <c r="G209" s="232">
        <v>285.81666666666666</v>
      </c>
      <c r="H209" s="232">
        <v>312.71666666666664</v>
      </c>
      <c r="I209" s="232">
        <v>317.78333333333336</v>
      </c>
      <c r="J209" s="232">
        <v>326.16666666666663</v>
      </c>
      <c r="K209" s="231">
        <v>309.39999999999998</v>
      </c>
      <c r="L209" s="231">
        <v>295.95</v>
      </c>
      <c r="M209" s="231">
        <v>5.0726599999999999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392.75</v>
      </c>
      <c r="D210" s="232">
        <v>392.58333333333331</v>
      </c>
      <c r="E210" s="232">
        <v>388.41666666666663</v>
      </c>
      <c r="F210" s="232">
        <v>384.08333333333331</v>
      </c>
      <c r="G210" s="232">
        <v>379.91666666666663</v>
      </c>
      <c r="H210" s="232">
        <v>396.91666666666663</v>
      </c>
      <c r="I210" s="232">
        <v>401.08333333333326</v>
      </c>
      <c r="J210" s="232">
        <v>405.41666666666663</v>
      </c>
      <c r="K210" s="231">
        <v>396.75</v>
      </c>
      <c r="L210" s="231">
        <v>388.25</v>
      </c>
      <c r="M210" s="231">
        <v>65.116050000000001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1051.4000000000001</v>
      </c>
      <c r="D211" s="232">
        <v>1056.2833333333335</v>
      </c>
      <c r="E211" s="232">
        <v>1040.116666666667</v>
      </c>
      <c r="F211" s="232">
        <v>1028.8333333333335</v>
      </c>
      <c r="G211" s="232">
        <v>1012.666666666667</v>
      </c>
      <c r="H211" s="232">
        <v>1067.5666666666671</v>
      </c>
      <c r="I211" s="232">
        <v>1083.7333333333336</v>
      </c>
      <c r="J211" s="232">
        <v>1095.0166666666671</v>
      </c>
      <c r="K211" s="231">
        <v>1072.45</v>
      </c>
      <c r="L211" s="231">
        <v>1045</v>
      </c>
      <c r="M211" s="231">
        <v>0.33379999999999999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2624.8</v>
      </c>
      <c r="D212" s="232">
        <v>2638.5833333333335</v>
      </c>
      <c r="E212" s="232">
        <v>2601.2166666666672</v>
      </c>
      <c r="F212" s="232">
        <v>2577.6333333333337</v>
      </c>
      <c r="G212" s="232">
        <v>2540.2666666666673</v>
      </c>
      <c r="H212" s="232">
        <v>2662.166666666667</v>
      </c>
      <c r="I212" s="232">
        <v>2699.5333333333328</v>
      </c>
      <c r="J212" s="232">
        <v>2723.1166666666668</v>
      </c>
      <c r="K212" s="231">
        <v>2675.95</v>
      </c>
      <c r="L212" s="231">
        <v>2615</v>
      </c>
      <c r="M212" s="231">
        <v>6.6026999999999996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98.4</v>
      </c>
      <c r="D213" s="232">
        <v>98.666666666666671</v>
      </c>
      <c r="E213" s="232">
        <v>97.433333333333337</v>
      </c>
      <c r="F213" s="232">
        <v>96.466666666666669</v>
      </c>
      <c r="G213" s="232">
        <v>95.233333333333334</v>
      </c>
      <c r="H213" s="232">
        <v>99.63333333333334</v>
      </c>
      <c r="I213" s="232">
        <v>100.86666666666666</v>
      </c>
      <c r="J213" s="232">
        <v>101.83333333333334</v>
      </c>
      <c r="K213" s="231">
        <v>99.9</v>
      </c>
      <c r="L213" s="231">
        <v>97.7</v>
      </c>
      <c r="M213" s="231">
        <v>17.199860000000001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245.45</v>
      </c>
      <c r="D214" s="232">
        <v>245.04999999999998</v>
      </c>
      <c r="E214" s="232">
        <v>243.84999999999997</v>
      </c>
      <c r="F214" s="232">
        <v>242.24999999999997</v>
      </c>
      <c r="G214" s="232">
        <v>241.04999999999995</v>
      </c>
      <c r="H214" s="232">
        <v>246.64999999999998</v>
      </c>
      <c r="I214" s="232">
        <v>247.84999999999997</v>
      </c>
      <c r="J214" s="232">
        <v>249.45</v>
      </c>
      <c r="K214" s="231">
        <v>246.25</v>
      </c>
      <c r="L214" s="231">
        <v>243.45</v>
      </c>
      <c r="M214" s="231">
        <v>18.909800000000001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2476.35</v>
      </c>
      <c r="D215" s="232">
        <v>2470.7166666666667</v>
      </c>
      <c r="E215" s="232">
        <v>2460.0333333333333</v>
      </c>
      <c r="F215" s="232">
        <v>2443.7166666666667</v>
      </c>
      <c r="G215" s="232">
        <v>2433.0333333333333</v>
      </c>
      <c r="H215" s="232">
        <v>2487.0333333333333</v>
      </c>
      <c r="I215" s="232">
        <v>2497.7166666666667</v>
      </c>
      <c r="J215" s="232">
        <v>2514.0333333333333</v>
      </c>
      <c r="K215" s="231">
        <v>2481.4</v>
      </c>
      <c r="L215" s="231">
        <v>2454.4</v>
      </c>
      <c r="M215" s="231">
        <v>10.632440000000001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317.75</v>
      </c>
      <c r="D216" s="232">
        <v>319.86666666666667</v>
      </c>
      <c r="E216" s="232">
        <v>314.73333333333335</v>
      </c>
      <c r="F216" s="232">
        <v>311.7166666666667</v>
      </c>
      <c r="G216" s="232">
        <v>306.58333333333337</v>
      </c>
      <c r="H216" s="232">
        <v>322.88333333333333</v>
      </c>
      <c r="I216" s="232">
        <v>328.01666666666665</v>
      </c>
      <c r="J216" s="232">
        <v>331.0333333333333</v>
      </c>
      <c r="K216" s="231">
        <v>325</v>
      </c>
      <c r="L216" s="231">
        <v>316.85000000000002</v>
      </c>
      <c r="M216" s="231">
        <v>107.48992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3247.2</v>
      </c>
      <c r="D217" s="232">
        <v>3257.3833333333332</v>
      </c>
      <c r="E217" s="232">
        <v>3214.6666666666665</v>
      </c>
      <c r="F217" s="232">
        <v>3182.1333333333332</v>
      </c>
      <c r="G217" s="232">
        <v>3139.4166666666665</v>
      </c>
      <c r="H217" s="232">
        <v>3289.9166666666665</v>
      </c>
      <c r="I217" s="232">
        <v>3332.6333333333337</v>
      </c>
      <c r="J217" s="232">
        <v>3365.1666666666665</v>
      </c>
      <c r="K217" s="231">
        <v>3300.1</v>
      </c>
      <c r="L217" s="231">
        <v>3224.85</v>
      </c>
      <c r="M217" s="231">
        <v>8.0360000000000001E-2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716.1</v>
      </c>
      <c r="D218" s="232">
        <v>706.69999999999993</v>
      </c>
      <c r="E218" s="232">
        <v>694.39999999999986</v>
      </c>
      <c r="F218" s="232">
        <v>672.69999999999993</v>
      </c>
      <c r="G218" s="232">
        <v>660.39999999999986</v>
      </c>
      <c r="H218" s="232">
        <v>728.39999999999986</v>
      </c>
      <c r="I218" s="232">
        <v>740.69999999999982</v>
      </c>
      <c r="J218" s="232">
        <v>762.39999999999986</v>
      </c>
      <c r="K218" s="231">
        <v>719</v>
      </c>
      <c r="L218" s="231">
        <v>685</v>
      </c>
      <c r="M218" s="231">
        <v>5.8891299999999998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35617.15</v>
      </c>
      <c r="D219" s="232">
        <v>35523.866666666669</v>
      </c>
      <c r="E219" s="232">
        <v>35043.28333333334</v>
      </c>
      <c r="F219" s="232">
        <v>34469.416666666672</v>
      </c>
      <c r="G219" s="232">
        <v>33988.833333333343</v>
      </c>
      <c r="H219" s="232">
        <v>36097.733333333337</v>
      </c>
      <c r="I219" s="232">
        <v>36578.316666666666</v>
      </c>
      <c r="J219" s="232">
        <v>37152.183333333334</v>
      </c>
      <c r="K219" s="231">
        <v>36004.449999999997</v>
      </c>
      <c r="L219" s="231">
        <v>34950</v>
      </c>
      <c r="M219" s="231">
        <v>8.616E-2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44.05</v>
      </c>
      <c r="D220" s="232">
        <v>44.116666666666667</v>
      </c>
      <c r="E220" s="232">
        <v>43.833333333333336</v>
      </c>
      <c r="F220" s="232">
        <v>43.616666666666667</v>
      </c>
      <c r="G220" s="232">
        <v>43.333333333333336</v>
      </c>
      <c r="H220" s="232">
        <v>44.333333333333336</v>
      </c>
      <c r="I220" s="232">
        <v>44.616666666666667</v>
      </c>
      <c r="J220" s="232">
        <v>44.833333333333336</v>
      </c>
      <c r="K220" s="231">
        <v>44.4</v>
      </c>
      <c r="L220" s="231">
        <v>43.9</v>
      </c>
      <c r="M220" s="231">
        <v>10.3919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2584.1999999999998</v>
      </c>
      <c r="D221" s="232">
        <v>2581.2166666666667</v>
      </c>
      <c r="E221" s="232">
        <v>2571.0333333333333</v>
      </c>
      <c r="F221" s="232">
        <v>2557.8666666666668</v>
      </c>
      <c r="G221" s="232">
        <v>2547.6833333333334</v>
      </c>
      <c r="H221" s="232">
        <v>2594.3833333333332</v>
      </c>
      <c r="I221" s="232">
        <v>2604.5666666666666</v>
      </c>
      <c r="J221" s="232">
        <v>2617.7333333333331</v>
      </c>
      <c r="K221" s="231">
        <v>2591.4</v>
      </c>
      <c r="L221" s="231">
        <v>2568.0500000000002</v>
      </c>
      <c r="M221" s="231">
        <v>20.397130000000001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860.2</v>
      </c>
      <c r="D222" s="232">
        <v>857.91666666666663</v>
      </c>
      <c r="E222" s="232">
        <v>853.2833333333333</v>
      </c>
      <c r="F222" s="232">
        <v>846.36666666666667</v>
      </c>
      <c r="G222" s="232">
        <v>841.73333333333335</v>
      </c>
      <c r="H222" s="232">
        <v>864.83333333333326</v>
      </c>
      <c r="I222" s="232">
        <v>869.4666666666667</v>
      </c>
      <c r="J222" s="232">
        <v>876.38333333333321</v>
      </c>
      <c r="K222" s="231">
        <v>862.55</v>
      </c>
      <c r="L222" s="231">
        <v>851</v>
      </c>
      <c r="M222" s="231">
        <v>174.3152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1081.7</v>
      </c>
      <c r="D223" s="232">
        <v>1083.0666666666666</v>
      </c>
      <c r="E223" s="232">
        <v>1074.1333333333332</v>
      </c>
      <c r="F223" s="232">
        <v>1066.5666666666666</v>
      </c>
      <c r="G223" s="232">
        <v>1057.6333333333332</v>
      </c>
      <c r="H223" s="232">
        <v>1090.6333333333332</v>
      </c>
      <c r="I223" s="232">
        <v>1099.5666666666666</v>
      </c>
      <c r="J223" s="232">
        <v>1107.1333333333332</v>
      </c>
      <c r="K223" s="231">
        <v>1092</v>
      </c>
      <c r="L223" s="231">
        <v>1075.5</v>
      </c>
      <c r="M223" s="231">
        <v>2.4838900000000002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427.7</v>
      </c>
      <c r="D224" s="232">
        <v>425.15000000000003</v>
      </c>
      <c r="E224" s="232">
        <v>419.05000000000007</v>
      </c>
      <c r="F224" s="232">
        <v>410.40000000000003</v>
      </c>
      <c r="G224" s="232">
        <v>404.30000000000007</v>
      </c>
      <c r="H224" s="232">
        <v>433.80000000000007</v>
      </c>
      <c r="I224" s="232">
        <v>439.90000000000009</v>
      </c>
      <c r="J224" s="232">
        <v>448.55000000000007</v>
      </c>
      <c r="K224" s="231">
        <v>431.25</v>
      </c>
      <c r="L224" s="231">
        <v>416.5</v>
      </c>
      <c r="M224" s="231">
        <v>31.322109999999999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436.3</v>
      </c>
      <c r="D225" s="232">
        <v>438.33333333333331</v>
      </c>
      <c r="E225" s="232">
        <v>430.96666666666664</v>
      </c>
      <c r="F225" s="232">
        <v>425.63333333333333</v>
      </c>
      <c r="G225" s="232">
        <v>418.26666666666665</v>
      </c>
      <c r="H225" s="232">
        <v>443.66666666666663</v>
      </c>
      <c r="I225" s="232">
        <v>451.0333333333333</v>
      </c>
      <c r="J225" s="232">
        <v>456.36666666666662</v>
      </c>
      <c r="K225" s="231">
        <v>445.7</v>
      </c>
      <c r="L225" s="231">
        <v>433</v>
      </c>
      <c r="M225" s="231">
        <v>1.4091100000000001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47.6</v>
      </c>
      <c r="D226" s="232">
        <v>47.383333333333333</v>
      </c>
      <c r="E226" s="232">
        <v>46.866666666666667</v>
      </c>
      <c r="F226" s="232">
        <v>46.133333333333333</v>
      </c>
      <c r="G226" s="232">
        <v>45.616666666666667</v>
      </c>
      <c r="H226" s="232">
        <v>48.116666666666667</v>
      </c>
      <c r="I226" s="232">
        <v>48.633333333333333</v>
      </c>
      <c r="J226" s="232">
        <v>49.366666666666667</v>
      </c>
      <c r="K226" s="231">
        <v>47.9</v>
      </c>
      <c r="L226" s="231">
        <v>46.65</v>
      </c>
      <c r="M226" s="231">
        <v>61.373399999999997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56.1</v>
      </c>
      <c r="D227" s="232">
        <v>56.15</v>
      </c>
      <c r="E227" s="232">
        <v>55.699999999999996</v>
      </c>
      <c r="F227" s="232">
        <v>55.3</v>
      </c>
      <c r="G227" s="232">
        <v>54.849999999999994</v>
      </c>
      <c r="H227" s="232">
        <v>56.55</v>
      </c>
      <c r="I227" s="232">
        <v>57</v>
      </c>
      <c r="J227" s="232">
        <v>57.4</v>
      </c>
      <c r="K227" s="231">
        <v>56.6</v>
      </c>
      <c r="L227" s="231">
        <v>55.75</v>
      </c>
      <c r="M227" s="231">
        <v>152.85261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81.099999999999994</v>
      </c>
      <c r="D228" s="232">
        <v>80.7</v>
      </c>
      <c r="E228" s="232">
        <v>79.650000000000006</v>
      </c>
      <c r="F228" s="232">
        <v>78.2</v>
      </c>
      <c r="G228" s="232">
        <v>77.150000000000006</v>
      </c>
      <c r="H228" s="232">
        <v>82.15</v>
      </c>
      <c r="I228" s="232">
        <v>83.199999999999989</v>
      </c>
      <c r="J228" s="232">
        <v>84.65</v>
      </c>
      <c r="K228" s="231">
        <v>81.75</v>
      </c>
      <c r="L228" s="231">
        <v>79.25</v>
      </c>
      <c r="M228" s="231">
        <v>121.09220000000001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796.3</v>
      </c>
      <c r="D229" s="232">
        <v>799.25</v>
      </c>
      <c r="E229" s="232">
        <v>790.55</v>
      </c>
      <c r="F229" s="232">
        <v>784.8</v>
      </c>
      <c r="G229" s="232">
        <v>776.09999999999991</v>
      </c>
      <c r="H229" s="232">
        <v>805</v>
      </c>
      <c r="I229" s="232">
        <v>813.7</v>
      </c>
      <c r="J229" s="232">
        <v>819.45</v>
      </c>
      <c r="K229" s="231">
        <v>807.95</v>
      </c>
      <c r="L229" s="231">
        <v>793.5</v>
      </c>
      <c r="M229" s="231">
        <v>7.7009999999999995E-2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429.65</v>
      </c>
      <c r="D230" s="232">
        <v>427.55</v>
      </c>
      <c r="E230" s="232">
        <v>423.1</v>
      </c>
      <c r="F230" s="232">
        <v>416.55</v>
      </c>
      <c r="G230" s="232">
        <v>412.1</v>
      </c>
      <c r="H230" s="232">
        <v>434.1</v>
      </c>
      <c r="I230" s="232">
        <v>438.54999999999995</v>
      </c>
      <c r="J230" s="232">
        <v>445.1</v>
      </c>
      <c r="K230" s="231">
        <v>432</v>
      </c>
      <c r="L230" s="231">
        <v>421</v>
      </c>
      <c r="M230" s="231">
        <v>1.40906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25.45</v>
      </c>
      <c r="D231" s="232">
        <v>25.566666666666666</v>
      </c>
      <c r="E231" s="232">
        <v>25.133333333333333</v>
      </c>
      <c r="F231" s="232">
        <v>24.816666666666666</v>
      </c>
      <c r="G231" s="232">
        <v>24.383333333333333</v>
      </c>
      <c r="H231" s="232">
        <v>25.883333333333333</v>
      </c>
      <c r="I231" s="232">
        <v>26.316666666666663</v>
      </c>
      <c r="J231" s="232">
        <v>26.633333333333333</v>
      </c>
      <c r="K231" s="231">
        <v>26</v>
      </c>
      <c r="L231" s="231">
        <v>25.25</v>
      </c>
      <c r="M231" s="231">
        <v>110.12472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377.75</v>
      </c>
      <c r="D232" s="232">
        <v>376.93333333333334</v>
      </c>
      <c r="E232" s="232">
        <v>375.01666666666665</v>
      </c>
      <c r="F232" s="232">
        <v>372.2833333333333</v>
      </c>
      <c r="G232" s="232">
        <v>370.36666666666662</v>
      </c>
      <c r="H232" s="232">
        <v>379.66666666666669</v>
      </c>
      <c r="I232" s="232">
        <v>381.58333333333331</v>
      </c>
      <c r="J232" s="232">
        <v>384.31666666666672</v>
      </c>
      <c r="K232" s="231">
        <v>378.85</v>
      </c>
      <c r="L232" s="231">
        <v>374.2</v>
      </c>
      <c r="M232" s="231">
        <v>47.748669999999997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88.95</v>
      </c>
      <c r="D233" s="232">
        <v>89.116666666666674</v>
      </c>
      <c r="E233" s="232">
        <v>88.483333333333348</v>
      </c>
      <c r="F233" s="232">
        <v>88.01666666666668</v>
      </c>
      <c r="G233" s="232">
        <v>87.383333333333354</v>
      </c>
      <c r="H233" s="232">
        <v>89.583333333333343</v>
      </c>
      <c r="I233" s="232">
        <v>90.216666666666669</v>
      </c>
      <c r="J233" s="232">
        <v>90.683333333333337</v>
      </c>
      <c r="K233" s="231">
        <v>89.75</v>
      </c>
      <c r="L233" s="231">
        <v>88.65</v>
      </c>
      <c r="M233" s="231">
        <v>0.58277999999999996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181.65</v>
      </c>
      <c r="D234" s="232">
        <v>181.6</v>
      </c>
      <c r="E234" s="232">
        <v>180.29999999999998</v>
      </c>
      <c r="F234" s="232">
        <v>178.95</v>
      </c>
      <c r="G234" s="232">
        <v>177.64999999999998</v>
      </c>
      <c r="H234" s="232">
        <v>182.95</v>
      </c>
      <c r="I234" s="232">
        <v>184.25</v>
      </c>
      <c r="J234" s="232">
        <v>185.6</v>
      </c>
      <c r="K234" s="231">
        <v>182.9</v>
      </c>
      <c r="L234" s="231">
        <v>180.25</v>
      </c>
      <c r="M234" s="231">
        <v>18.016310000000001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100.5</v>
      </c>
      <c r="D235" s="232">
        <v>100.55</v>
      </c>
      <c r="E235" s="232">
        <v>99.55</v>
      </c>
      <c r="F235" s="232">
        <v>98.6</v>
      </c>
      <c r="G235" s="232">
        <v>97.6</v>
      </c>
      <c r="H235" s="232">
        <v>101.5</v>
      </c>
      <c r="I235" s="232">
        <v>102.5</v>
      </c>
      <c r="J235" s="232">
        <v>103.45</v>
      </c>
      <c r="K235" s="231">
        <v>101.55</v>
      </c>
      <c r="L235" s="231">
        <v>99.6</v>
      </c>
      <c r="M235" s="231">
        <v>40.926859999999998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55.8</v>
      </c>
      <c r="D236" s="232">
        <v>56.066666666666663</v>
      </c>
      <c r="E236" s="232">
        <v>55.133333333333326</v>
      </c>
      <c r="F236" s="232">
        <v>54.466666666666661</v>
      </c>
      <c r="G236" s="232">
        <v>53.533333333333324</v>
      </c>
      <c r="H236" s="232">
        <v>56.733333333333327</v>
      </c>
      <c r="I236" s="232">
        <v>57.666666666666664</v>
      </c>
      <c r="J236" s="232">
        <v>58.333333333333329</v>
      </c>
      <c r="K236" s="231">
        <v>57</v>
      </c>
      <c r="L236" s="231">
        <v>55.4</v>
      </c>
      <c r="M236" s="231">
        <v>58.460169999999998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5035.05</v>
      </c>
      <c r="D237" s="232">
        <v>5082.5666666666666</v>
      </c>
      <c r="E237" s="232">
        <v>4972.1333333333332</v>
      </c>
      <c r="F237" s="232">
        <v>4909.2166666666662</v>
      </c>
      <c r="G237" s="232">
        <v>4798.7833333333328</v>
      </c>
      <c r="H237" s="232">
        <v>5145.4833333333336</v>
      </c>
      <c r="I237" s="232">
        <v>5255.9166666666661</v>
      </c>
      <c r="J237" s="232">
        <v>5318.8333333333339</v>
      </c>
      <c r="K237" s="231">
        <v>5193</v>
      </c>
      <c r="L237" s="231">
        <v>5019.6499999999996</v>
      </c>
      <c r="M237" s="231">
        <v>1.2932399999999999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274.64999999999998</v>
      </c>
      <c r="D238" s="232">
        <v>275.18333333333334</v>
      </c>
      <c r="E238" s="232">
        <v>271.51666666666665</v>
      </c>
      <c r="F238" s="232">
        <v>268.38333333333333</v>
      </c>
      <c r="G238" s="232">
        <v>264.71666666666664</v>
      </c>
      <c r="H238" s="232">
        <v>278.31666666666666</v>
      </c>
      <c r="I238" s="232">
        <v>281.98333333333329</v>
      </c>
      <c r="J238" s="232">
        <v>285.11666666666667</v>
      </c>
      <c r="K238" s="231">
        <v>278.85000000000002</v>
      </c>
      <c r="L238" s="231">
        <v>272.05</v>
      </c>
      <c r="M238" s="231">
        <v>8.0530500000000007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149.85</v>
      </c>
      <c r="D239" s="232">
        <v>150.04999999999998</v>
      </c>
      <c r="E239" s="232">
        <v>148.89999999999998</v>
      </c>
      <c r="F239" s="232">
        <v>147.94999999999999</v>
      </c>
      <c r="G239" s="232">
        <v>146.79999999999998</v>
      </c>
      <c r="H239" s="232">
        <v>150.99999999999997</v>
      </c>
      <c r="I239" s="232">
        <v>152.15</v>
      </c>
      <c r="J239" s="232">
        <v>153.09999999999997</v>
      </c>
      <c r="K239" s="231">
        <v>151.19999999999999</v>
      </c>
      <c r="L239" s="231">
        <v>149.1</v>
      </c>
      <c r="M239" s="231">
        <v>20.565470000000001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315.10000000000002</v>
      </c>
      <c r="D240" s="232">
        <v>315.83333333333331</v>
      </c>
      <c r="E240" s="232">
        <v>311.91666666666663</v>
      </c>
      <c r="F240" s="232">
        <v>308.73333333333329</v>
      </c>
      <c r="G240" s="232">
        <v>304.81666666666661</v>
      </c>
      <c r="H240" s="232">
        <v>319.01666666666665</v>
      </c>
      <c r="I240" s="232">
        <v>322.93333333333328</v>
      </c>
      <c r="J240" s="232">
        <v>326.11666666666667</v>
      </c>
      <c r="K240" s="231">
        <v>319.75</v>
      </c>
      <c r="L240" s="231">
        <v>312.64999999999998</v>
      </c>
      <c r="M240" s="231">
        <v>15.24897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79.599999999999994</v>
      </c>
      <c r="D241" s="232">
        <v>79.55</v>
      </c>
      <c r="E241" s="232">
        <v>79.149999999999991</v>
      </c>
      <c r="F241" s="232">
        <v>78.699999999999989</v>
      </c>
      <c r="G241" s="232">
        <v>78.299999999999983</v>
      </c>
      <c r="H241" s="232">
        <v>80</v>
      </c>
      <c r="I241" s="232">
        <v>80.400000000000006</v>
      </c>
      <c r="J241" s="232">
        <v>80.850000000000009</v>
      </c>
      <c r="K241" s="231">
        <v>79.95</v>
      </c>
      <c r="L241" s="231">
        <v>79.099999999999994</v>
      </c>
      <c r="M241" s="231">
        <v>81.620890000000003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23.25</v>
      </c>
      <c r="D242" s="232">
        <v>23.366666666666664</v>
      </c>
      <c r="E242" s="232">
        <v>22.883333333333326</v>
      </c>
      <c r="F242" s="232">
        <v>22.516666666666662</v>
      </c>
      <c r="G242" s="232">
        <v>22.033333333333324</v>
      </c>
      <c r="H242" s="232">
        <v>23.733333333333327</v>
      </c>
      <c r="I242" s="232">
        <v>24.216666666666669</v>
      </c>
      <c r="J242" s="232">
        <v>24.583333333333329</v>
      </c>
      <c r="K242" s="231">
        <v>23.85</v>
      </c>
      <c r="L242" s="231">
        <v>23</v>
      </c>
      <c r="M242" s="231">
        <v>87.086889999999997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604.75</v>
      </c>
      <c r="D243" s="232">
        <v>606.16666666666663</v>
      </c>
      <c r="E243" s="232">
        <v>602.43333333333328</v>
      </c>
      <c r="F243" s="232">
        <v>600.11666666666667</v>
      </c>
      <c r="G243" s="232">
        <v>596.38333333333333</v>
      </c>
      <c r="H243" s="232">
        <v>608.48333333333323</v>
      </c>
      <c r="I243" s="232">
        <v>612.21666666666658</v>
      </c>
      <c r="J243" s="232">
        <v>614.53333333333319</v>
      </c>
      <c r="K243" s="231">
        <v>609.9</v>
      </c>
      <c r="L243" s="231">
        <v>603.85</v>
      </c>
      <c r="M243" s="231">
        <v>5.0438999999999998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26.95</v>
      </c>
      <c r="D244" s="232">
        <v>27.016666666666669</v>
      </c>
      <c r="E244" s="232">
        <v>26.783333333333339</v>
      </c>
      <c r="F244" s="232">
        <v>26.616666666666671</v>
      </c>
      <c r="G244" s="232">
        <v>26.38333333333334</v>
      </c>
      <c r="H244" s="232">
        <v>27.183333333333337</v>
      </c>
      <c r="I244" s="232">
        <v>27.416666666666664</v>
      </c>
      <c r="J244" s="232">
        <v>27.583333333333336</v>
      </c>
      <c r="K244" s="231">
        <v>27.25</v>
      </c>
      <c r="L244" s="231">
        <v>26.85</v>
      </c>
      <c r="M244" s="231">
        <v>95.24521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1044.8499999999999</v>
      </c>
      <c r="D245" s="232">
        <v>1048.05</v>
      </c>
      <c r="E245" s="232">
        <v>1035.25</v>
      </c>
      <c r="F245" s="232">
        <v>1025.6500000000001</v>
      </c>
      <c r="G245" s="232">
        <v>1012.8500000000001</v>
      </c>
      <c r="H245" s="232">
        <v>1057.6499999999999</v>
      </c>
      <c r="I245" s="232">
        <v>1070.4499999999996</v>
      </c>
      <c r="J245" s="232">
        <v>1080.0499999999997</v>
      </c>
      <c r="K245" s="231">
        <v>1060.8499999999999</v>
      </c>
      <c r="L245" s="231">
        <v>1038.45</v>
      </c>
      <c r="M245" s="231">
        <v>0.49674000000000001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328.1</v>
      </c>
      <c r="D246" s="232">
        <v>329.9666666666667</v>
      </c>
      <c r="E246" s="232">
        <v>325.18333333333339</v>
      </c>
      <c r="F246" s="232">
        <v>322.26666666666671</v>
      </c>
      <c r="G246" s="232">
        <v>317.48333333333341</v>
      </c>
      <c r="H246" s="232">
        <v>332.88333333333338</v>
      </c>
      <c r="I246" s="232">
        <v>337.66666666666669</v>
      </c>
      <c r="J246" s="232">
        <v>340.58333333333337</v>
      </c>
      <c r="K246" s="231">
        <v>334.75</v>
      </c>
      <c r="L246" s="231">
        <v>327.05</v>
      </c>
      <c r="M246" s="231">
        <v>0.78071999999999997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439.4</v>
      </c>
      <c r="D247" s="232">
        <v>438.65000000000003</v>
      </c>
      <c r="E247" s="232">
        <v>435.95000000000005</v>
      </c>
      <c r="F247" s="232">
        <v>432.5</v>
      </c>
      <c r="G247" s="232">
        <v>429.8</v>
      </c>
      <c r="H247" s="232">
        <v>442.10000000000008</v>
      </c>
      <c r="I247" s="232">
        <v>444.8</v>
      </c>
      <c r="J247" s="232">
        <v>448.25000000000011</v>
      </c>
      <c r="K247" s="231">
        <v>441.35</v>
      </c>
      <c r="L247" s="231">
        <v>435.2</v>
      </c>
      <c r="M247" s="231">
        <v>9.3834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150.9</v>
      </c>
      <c r="D248" s="232">
        <v>151.36666666666667</v>
      </c>
      <c r="E248" s="232">
        <v>149.58333333333334</v>
      </c>
      <c r="F248" s="232">
        <v>148.26666666666668</v>
      </c>
      <c r="G248" s="232">
        <v>146.48333333333335</v>
      </c>
      <c r="H248" s="232">
        <v>152.68333333333334</v>
      </c>
      <c r="I248" s="232">
        <v>154.46666666666664</v>
      </c>
      <c r="J248" s="232">
        <v>155.78333333333333</v>
      </c>
      <c r="K248" s="231">
        <v>153.15</v>
      </c>
      <c r="L248" s="231">
        <v>150.05000000000001</v>
      </c>
      <c r="M248" s="231">
        <v>28.403700000000001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1031.1500000000001</v>
      </c>
      <c r="D249" s="232">
        <v>1033.1000000000001</v>
      </c>
      <c r="E249" s="232">
        <v>1022.2000000000003</v>
      </c>
      <c r="F249" s="232">
        <v>1013.2500000000002</v>
      </c>
      <c r="G249" s="232">
        <v>1002.3500000000004</v>
      </c>
      <c r="H249" s="232">
        <v>1042.0500000000002</v>
      </c>
      <c r="I249" s="232">
        <v>1052.9500000000003</v>
      </c>
      <c r="J249" s="232">
        <v>1061.9000000000001</v>
      </c>
      <c r="K249" s="231">
        <v>1044</v>
      </c>
      <c r="L249" s="231">
        <v>1024.1500000000001</v>
      </c>
      <c r="M249" s="231">
        <v>29.921389999999999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14.6</v>
      </c>
      <c r="D250" s="232">
        <v>14.6</v>
      </c>
      <c r="E250" s="232">
        <v>14.45</v>
      </c>
      <c r="F250" s="232">
        <v>14.299999999999999</v>
      </c>
      <c r="G250" s="232">
        <v>14.149999999999999</v>
      </c>
      <c r="H250" s="232">
        <v>14.75</v>
      </c>
      <c r="I250" s="232">
        <v>14.900000000000002</v>
      </c>
      <c r="J250" s="232">
        <v>15.05</v>
      </c>
      <c r="K250" s="231">
        <v>14.75</v>
      </c>
      <c r="L250" s="231">
        <v>14.45</v>
      </c>
      <c r="M250" s="231">
        <v>32.424880000000002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3511.65</v>
      </c>
      <c r="D251" s="232">
        <v>3510.9166666666665</v>
      </c>
      <c r="E251" s="232">
        <v>3478.0333333333328</v>
      </c>
      <c r="F251" s="232">
        <v>3444.4166666666665</v>
      </c>
      <c r="G251" s="232">
        <v>3411.5333333333328</v>
      </c>
      <c r="H251" s="232">
        <v>3544.5333333333328</v>
      </c>
      <c r="I251" s="232">
        <v>3577.416666666667</v>
      </c>
      <c r="J251" s="232">
        <v>3611.0333333333328</v>
      </c>
      <c r="K251" s="231">
        <v>3543.8</v>
      </c>
      <c r="L251" s="231">
        <v>3477.3</v>
      </c>
      <c r="M251" s="231">
        <v>2.3653300000000002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1389.25</v>
      </c>
      <c r="D252" s="232">
        <v>1392.8833333333332</v>
      </c>
      <c r="E252" s="232">
        <v>1378.5166666666664</v>
      </c>
      <c r="F252" s="232">
        <v>1367.7833333333333</v>
      </c>
      <c r="G252" s="232">
        <v>1353.4166666666665</v>
      </c>
      <c r="H252" s="232">
        <v>1403.6166666666663</v>
      </c>
      <c r="I252" s="232">
        <v>1417.9833333333331</v>
      </c>
      <c r="J252" s="232">
        <v>1428.7166666666662</v>
      </c>
      <c r="K252" s="231">
        <v>1407.25</v>
      </c>
      <c r="L252" s="231">
        <v>1382.15</v>
      </c>
      <c r="M252" s="231">
        <v>83.564869999999999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409.3</v>
      </c>
      <c r="D253" s="232">
        <v>411.59999999999997</v>
      </c>
      <c r="E253" s="232">
        <v>405.39999999999992</v>
      </c>
      <c r="F253" s="232">
        <v>401.49999999999994</v>
      </c>
      <c r="G253" s="232">
        <v>395.2999999999999</v>
      </c>
      <c r="H253" s="232">
        <v>415.49999999999994</v>
      </c>
      <c r="I253" s="232">
        <v>421.7</v>
      </c>
      <c r="J253" s="232">
        <v>425.59999999999997</v>
      </c>
      <c r="K253" s="231">
        <v>417.8</v>
      </c>
      <c r="L253" s="231">
        <v>407.7</v>
      </c>
      <c r="M253" s="231">
        <v>1.6463000000000001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1888.75</v>
      </c>
      <c r="D254" s="232">
        <v>1888.7666666666667</v>
      </c>
      <c r="E254" s="232">
        <v>1880.9833333333333</v>
      </c>
      <c r="F254" s="232">
        <v>1873.2166666666667</v>
      </c>
      <c r="G254" s="232">
        <v>1865.4333333333334</v>
      </c>
      <c r="H254" s="232">
        <v>1896.5333333333333</v>
      </c>
      <c r="I254" s="232">
        <v>1904.3166666666666</v>
      </c>
      <c r="J254" s="232">
        <v>1912.0833333333333</v>
      </c>
      <c r="K254" s="231">
        <v>1896.55</v>
      </c>
      <c r="L254" s="231">
        <v>1881</v>
      </c>
      <c r="M254" s="231">
        <v>2.6946099999999999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782.85</v>
      </c>
      <c r="D255" s="232">
        <v>781.91666666666663</v>
      </c>
      <c r="E255" s="232">
        <v>778.18333333333328</v>
      </c>
      <c r="F255" s="232">
        <v>773.51666666666665</v>
      </c>
      <c r="G255" s="232">
        <v>769.7833333333333</v>
      </c>
      <c r="H255" s="232">
        <v>786.58333333333326</v>
      </c>
      <c r="I255" s="232">
        <v>790.31666666666661</v>
      </c>
      <c r="J255" s="232">
        <v>794.98333333333323</v>
      </c>
      <c r="K255" s="231">
        <v>785.65</v>
      </c>
      <c r="L255" s="231">
        <v>777.25</v>
      </c>
      <c r="M255" s="231">
        <v>0.73714000000000002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1958.05</v>
      </c>
      <c r="D256" s="232">
        <v>1962.3333333333333</v>
      </c>
      <c r="E256" s="232">
        <v>1939.6666666666665</v>
      </c>
      <c r="F256" s="232">
        <v>1921.2833333333333</v>
      </c>
      <c r="G256" s="232">
        <v>1898.6166666666666</v>
      </c>
      <c r="H256" s="232">
        <v>1980.7166666666665</v>
      </c>
      <c r="I256" s="232">
        <v>2003.383333333333</v>
      </c>
      <c r="J256" s="232">
        <v>2021.7666666666664</v>
      </c>
      <c r="K256" s="231">
        <v>1985</v>
      </c>
      <c r="L256" s="231">
        <v>1943.95</v>
      </c>
      <c r="M256" s="231">
        <v>0.37102000000000002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2831.5</v>
      </c>
      <c r="D257" s="232">
        <v>2836.5666666666671</v>
      </c>
      <c r="E257" s="232">
        <v>2800.1333333333341</v>
      </c>
      <c r="F257" s="232">
        <v>2768.7666666666669</v>
      </c>
      <c r="G257" s="232">
        <v>2732.3333333333339</v>
      </c>
      <c r="H257" s="232">
        <v>2867.9333333333343</v>
      </c>
      <c r="I257" s="232">
        <v>2904.3666666666677</v>
      </c>
      <c r="J257" s="232">
        <v>2935.7333333333345</v>
      </c>
      <c r="K257" s="231">
        <v>2873</v>
      </c>
      <c r="L257" s="231">
        <v>2805.2</v>
      </c>
      <c r="M257" s="231">
        <v>1.97627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643.1</v>
      </c>
      <c r="D258" s="232">
        <v>639.75000000000011</v>
      </c>
      <c r="E258" s="232">
        <v>625.30000000000018</v>
      </c>
      <c r="F258" s="232">
        <v>607.50000000000011</v>
      </c>
      <c r="G258" s="232">
        <v>593.05000000000018</v>
      </c>
      <c r="H258" s="232">
        <v>657.55000000000018</v>
      </c>
      <c r="I258" s="232">
        <v>672.00000000000023</v>
      </c>
      <c r="J258" s="232">
        <v>689.80000000000018</v>
      </c>
      <c r="K258" s="231">
        <v>654.20000000000005</v>
      </c>
      <c r="L258" s="231">
        <v>621.95000000000005</v>
      </c>
      <c r="M258" s="231">
        <v>13.12364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721.35</v>
      </c>
      <c r="D259" s="232">
        <v>717.85</v>
      </c>
      <c r="E259" s="232">
        <v>712.1</v>
      </c>
      <c r="F259" s="232">
        <v>702.85</v>
      </c>
      <c r="G259" s="232">
        <v>697.1</v>
      </c>
      <c r="H259" s="232">
        <v>727.1</v>
      </c>
      <c r="I259" s="232">
        <v>732.85</v>
      </c>
      <c r="J259" s="232">
        <v>742.1</v>
      </c>
      <c r="K259" s="231">
        <v>723.6</v>
      </c>
      <c r="L259" s="231">
        <v>708.6</v>
      </c>
      <c r="M259" s="231">
        <v>1.7666299999999999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383.25</v>
      </c>
      <c r="D260" s="232">
        <v>384.2</v>
      </c>
      <c r="E260" s="232">
        <v>380.54999999999995</v>
      </c>
      <c r="F260" s="232">
        <v>377.84999999999997</v>
      </c>
      <c r="G260" s="232">
        <v>374.19999999999993</v>
      </c>
      <c r="H260" s="232">
        <v>386.9</v>
      </c>
      <c r="I260" s="232">
        <v>390.54999999999995</v>
      </c>
      <c r="J260" s="232">
        <v>393.25</v>
      </c>
      <c r="K260" s="231">
        <v>387.85</v>
      </c>
      <c r="L260" s="231">
        <v>381.5</v>
      </c>
      <c r="M260" s="231">
        <v>2.5264500000000001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61.4</v>
      </c>
      <c r="D261" s="232">
        <v>61.133333333333333</v>
      </c>
      <c r="E261" s="232">
        <v>60.416666666666664</v>
      </c>
      <c r="F261" s="232">
        <v>59.43333333333333</v>
      </c>
      <c r="G261" s="232">
        <v>58.716666666666661</v>
      </c>
      <c r="H261" s="232">
        <v>62.116666666666667</v>
      </c>
      <c r="I261" s="232">
        <v>62.833333333333336</v>
      </c>
      <c r="J261" s="232">
        <v>63.81666666666667</v>
      </c>
      <c r="K261" s="231">
        <v>61.85</v>
      </c>
      <c r="L261" s="231">
        <v>60.15</v>
      </c>
      <c r="M261" s="231">
        <v>9.5999199999999991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251.1</v>
      </c>
      <c r="D262" s="232">
        <v>252.05000000000004</v>
      </c>
      <c r="E262" s="232">
        <v>247.85000000000008</v>
      </c>
      <c r="F262" s="232">
        <v>244.60000000000005</v>
      </c>
      <c r="G262" s="232">
        <v>240.40000000000009</v>
      </c>
      <c r="H262" s="232">
        <v>255.30000000000007</v>
      </c>
      <c r="I262" s="232">
        <v>259.50000000000006</v>
      </c>
      <c r="J262" s="232">
        <v>262.75000000000006</v>
      </c>
      <c r="K262" s="231">
        <v>256.25</v>
      </c>
      <c r="L262" s="231">
        <v>248.8</v>
      </c>
      <c r="M262" s="231">
        <v>18.211480000000002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662.25</v>
      </c>
      <c r="D263" s="232">
        <v>664.51666666666665</v>
      </c>
      <c r="E263" s="232">
        <v>657.7833333333333</v>
      </c>
      <c r="F263" s="232">
        <v>653.31666666666661</v>
      </c>
      <c r="G263" s="232">
        <v>646.58333333333326</v>
      </c>
      <c r="H263" s="232">
        <v>668.98333333333335</v>
      </c>
      <c r="I263" s="232">
        <v>675.7166666666667</v>
      </c>
      <c r="J263" s="232">
        <v>680.18333333333339</v>
      </c>
      <c r="K263" s="231">
        <v>671.25</v>
      </c>
      <c r="L263" s="231">
        <v>660.05</v>
      </c>
      <c r="M263" s="231">
        <v>9.4938800000000008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100.35</v>
      </c>
      <c r="D264" s="232">
        <v>101.08333333333333</v>
      </c>
      <c r="E264" s="232">
        <v>99.316666666666663</v>
      </c>
      <c r="F264" s="232">
        <v>98.283333333333331</v>
      </c>
      <c r="G264" s="232">
        <v>96.516666666666666</v>
      </c>
      <c r="H264" s="232">
        <v>102.11666666666666</v>
      </c>
      <c r="I264" s="232">
        <v>103.88333333333334</v>
      </c>
      <c r="J264" s="232">
        <v>104.91666666666666</v>
      </c>
      <c r="K264" s="231">
        <v>102.85</v>
      </c>
      <c r="L264" s="231">
        <v>100.05</v>
      </c>
      <c r="M264" s="231">
        <v>2.2130999999999998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294.60000000000002</v>
      </c>
      <c r="D265" s="232">
        <v>294.91666666666669</v>
      </c>
      <c r="E265" s="232">
        <v>290.03333333333336</v>
      </c>
      <c r="F265" s="232">
        <v>285.4666666666667</v>
      </c>
      <c r="G265" s="232">
        <v>280.58333333333337</v>
      </c>
      <c r="H265" s="232">
        <v>299.48333333333335</v>
      </c>
      <c r="I265" s="232">
        <v>304.36666666666667</v>
      </c>
      <c r="J265" s="232">
        <v>308.93333333333334</v>
      </c>
      <c r="K265" s="231">
        <v>299.8</v>
      </c>
      <c r="L265" s="231">
        <v>290.35000000000002</v>
      </c>
      <c r="M265" s="231">
        <v>3.5514299999999999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557.25</v>
      </c>
      <c r="D266" s="232">
        <v>559.48333333333323</v>
      </c>
      <c r="E266" s="232">
        <v>553.66666666666652</v>
      </c>
      <c r="F266" s="232">
        <v>550.08333333333326</v>
      </c>
      <c r="G266" s="232">
        <v>544.26666666666654</v>
      </c>
      <c r="H266" s="232">
        <v>563.06666666666649</v>
      </c>
      <c r="I266" s="232">
        <v>568.88333333333333</v>
      </c>
      <c r="J266" s="232">
        <v>572.46666666666647</v>
      </c>
      <c r="K266" s="231">
        <v>565.29999999999995</v>
      </c>
      <c r="L266" s="231">
        <v>555.9</v>
      </c>
      <c r="M266" s="231">
        <v>12.712210000000001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449.4</v>
      </c>
      <c r="D267" s="232">
        <v>445.43333333333334</v>
      </c>
      <c r="E267" s="232">
        <v>439.9666666666667</v>
      </c>
      <c r="F267" s="232">
        <v>430.53333333333336</v>
      </c>
      <c r="G267" s="232">
        <v>425.06666666666672</v>
      </c>
      <c r="H267" s="232">
        <v>454.86666666666667</v>
      </c>
      <c r="I267" s="232">
        <v>460.33333333333326</v>
      </c>
      <c r="J267" s="232">
        <v>469.76666666666665</v>
      </c>
      <c r="K267" s="231">
        <v>450.9</v>
      </c>
      <c r="L267" s="231">
        <v>436</v>
      </c>
      <c r="M267" s="231">
        <v>31.806609999999999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398.2</v>
      </c>
      <c r="D268" s="232">
        <v>399.73333333333335</v>
      </c>
      <c r="E268" s="232">
        <v>394.76666666666671</v>
      </c>
      <c r="F268" s="232">
        <v>391.33333333333337</v>
      </c>
      <c r="G268" s="232">
        <v>386.36666666666673</v>
      </c>
      <c r="H268" s="232">
        <v>403.16666666666669</v>
      </c>
      <c r="I268" s="232">
        <v>408.13333333333338</v>
      </c>
      <c r="J268" s="232">
        <v>411.56666666666666</v>
      </c>
      <c r="K268" s="231">
        <v>404.7</v>
      </c>
      <c r="L268" s="231">
        <v>396.3</v>
      </c>
      <c r="M268" s="231">
        <v>3.1273200000000001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300.95</v>
      </c>
      <c r="D269" s="232">
        <v>299.26666666666665</v>
      </c>
      <c r="E269" s="232">
        <v>294.73333333333329</v>
      </c>
      <c r="F269" s="232">
        <v>288.51666666666665</v>
      </c>
      <c r="G269" s="232">
        <v>283.98333333333329</v>
      </c>
      <c r="H269" s="232">
        <v>305.48333333333329</v>
      </c>
      <c r="I269" s="232">
        <v>310.01666666666659</v>
      </c>
      <c r="J269" s="232">
        <v>316.23333333333329</v>
      </c>
      <c r="K269" s="231">
        <v>303.8</v>
      </c>
      <c r="L269" s="231">
        <v>293.05</v>
      </c>
      <c r="M269" s="231">
        <v>1.6289400000000001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594.70000000000005</v>
      </c>
      <c r="D270" s="232">
        <v>596.48333333333346</v>
      </c>
      <c r="E270" s="232">
        <v>589.3666666666669</v>
      </c>
      <c r="F270" s="232">
        <v>584.03333333333342</v>
      </c>
      <c r="G270" s="232">
        <v>576.91666666666686</v>
      </c>
      <c r="H270" s="232">
        <v>601.81666666666695</v>
      </c>
      <c r="I270" s="232">
        <v>608.93333333333351</v>
      </c>
      <c r="J270" s="232">
        <v>614.26666666666699</v>
      </c>
      <c r="K270" s="231">
        <v>603.6</v>
      </c>
      <c r="L270" s="231">
        <v>591.15</v>
      </c>
      <c r="M270" s="231">
        <v>1.3985399999999999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188.55</v>
      </c>
      <c r="D271" s="232">
        <v>188.43333333333331</v>
      </c>
      <c r="E271" s="232">
        <v>186.26666666666662</v>
      </c>
      <c r="F271" s="232">
        <v>183.98333333333332</v>
      </c>
      <c r="G271" s="232">
        <v>181.81666666666663</v>
      </c>
      <c r="H271" s="232">
        <v>190.71666666666661</v>
      </c>
      <c r="I271" s="232">
        <v>192.8833333333333</v>
      </c>
      <c r="J271" s="232">
        <v>195.1666666666666</v>
      </c>
      <c r="K271" s="231">
        <v>190.6</v>
      </c>
      <c r="L271" s="231">
        <v>186.15</v>
      </c>
      <c r="M271" s="231">
        <v>0.84677999999999998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600.29999999999995</v>
      </c>
      <c r="D272" s="232">
        <v>598.09999999999991</v>
      </c>
      <c r="E272" s="232">
        <v>593.54999999999984</v>
      </c>
      <c r="F272" s="232">
        <v>586.79999999999995</v>
      </c>
      <c r="G272" s="232">
        <v>582.24999999999989</v>
      </c>
      <c r="H272" s="232">
        <v>604.8499999999998</v>
      </c>
      <c r="I272" s="232">
        <v>609.4</v>
      </c>
      <c r="J272" s="232">
        <v>616.14999999999975</v>
      </c>
      <c r="K272" s="231">
        <v>602.65</v>
      </c>
      <c r="L272" s="231">
        <v>591.35</v>
      </c>
      <c r="M272" s="231">
        <v>1.53234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1641.2</v>
      </c>
      <c r="D273" s="232">
        <v>1635</v>
      </c>
      <c r="E273" s="232">
        <v>1617.7</v>
      </c>
      <c r="F273" s="232">
        <v>1594.2</v>
      </c>
      <c r="G273" s="232">
        <v>1576.9</v>
      </c>
      <c r="H273" s="232">
        <v>1658.5</v>
      </c>
      <c r="I273" s="232">
        <v>1675.8000000000002</v>
      </c>
      <c r="J273" s="232">
        <v>1699.3</v>
      </c>
      <c r="K273" s="231">
        <v>1652.3</v>
      </c>
      <c r="L273" s="231">
        <v>1611.5</v>
      </c>
      <c r="M273" s="231">
        <v>0.75407999999999997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251.95</v>
      </c>
      <c r="D274" s="232">
        <v>253.13333333333333</v>
      </c>
      <c r="E274" s="232">
        <v>249.01666666666665</v>
      </c>
      <c r="F274" s="232">
        <v>246.08333333333331</v>
      </c>
      <c r="G274" s="232">
        <v>241.96666666666664</v>
      </c>
      <c r="H274" s="232">
        <v>256.06666666666666</v>
      </c>
      <c r="I274" s="232">
        <v>260.18333333333334</v>
      </c>
      <c r="J274" s="232">
        <v>263.11666666666667</v>
      </c>
      <c r="K274" s="231">
        <v>257.25</v>
      </c>
      <c r="L274" s="231">
        <v>250.2</v>
      </c>
      <c r="M274" s="231">
        <v>1.3044899999999999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894.8</v>
      </c>
      <c r="D275" s="232">
        <v>893.31666666666661</v>
      </c>
      <c r="E275" s="232">
        <v>881.68333333333317</v>
      </c>
      <c r="F275" s="232">
        <v>868.56666666666661</v>
      </c>
      <c r="G275" s="232">
        <v>856.93333333333317</v>
      </c>
      <c r="H275" s="232">
        <v>906.43333333333317</v>
      </c>
      <c r="I275" s="232">
        <v>918.06666666666661</v>
      </c>
      <c r="J275" s="232">
        <v>931.18333333333317</v>
      </c>
      <c r="K275" s="231">
        <v>904.95</v>
      </c>
      <c r="L275" s="231">
        <v>880.2</v>
      </c>
      <c r="M275" s="231">
        <v>21.872039999999998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361.65</v>
      </c>
      <c r="D276" s="232">
        <v>359.88333333333338</v>
      </c>
      <c r="E276" s="232">
        <v>356.76666666666677</v>
      </c>
      <c r="F276" s="232">
        <v>351.88333333333338</v>
      </c>
      <c r="G276" s="232">
        <v>348.76666666666677</v>
      </c>
      <c r="H276" s="232">
        <v>364.76666666666677</v>
      </c>
      <c r="I276" s="232">
        <v>367.88333333333344</v>
      </c>
      <c r="J276" s="232">
        <v>372.76666666666677</v>
      </c>
      <c r="K276" s="231">
        <v>363</v>
      </c>
      <c r="L276" s="231">
        <v>355</v>
      </c>
      <c r="M276" s="231">
        <v>1.1988700000000001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1050.8</v>
      </c>
      <c r="D277" s="232">
        <v>1050.3</v>
      </c>
      <c r="E277" s="232">
        <v>1039.8</v>
      </c>
      <c r="F277" s="232">
        <v>1028.8</v>
      </c>
      <c r="G277" s="232">
        <v>1018.3</v>
      </c>
      <c r="H277" s="232">
        <v>1061.3</v>
      </c>
      <c r="I277" s="232">
        <v>1071.8</v>
      </c>
      <c r="J277" s="232">
        <v>1082.8</v>
      </c>
      <c r="K277" s="231">
        <v>1060.8</v>
      </c>
      <c r="L277" s="231">
        <v>1039.3</v>
      </c>
      <c r="M277" s="231">
        <v>16.025469999999999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558.29999999999995</v>
      </c>
      <c r="D278" s="232">
        <v>562.55000000000007</v>
      </c>
      <c r="E278" s="232">
        <v>552.10000000000014</v>
      </c>
      <c r="F278" s="232">
        <v>545.90000000000009</v>
      </c>
      <c r="G278" s="232">
        <v>535.45000000000016</v>
      </c>
      <c r="H278" s="232">
        <v>568.75000000000011</v>
      </c>
      <c r="I278" s="232">
        <v>579.20000000000016</v>
      </c>
      <c r="J278" s="232">
        <v>585.40000000000009</v>
      </c>
      <c r="K278" s="231">
        <v>573</v>
      </c>
      <c r="L278" s="231">
        <v>556.35</v>
      </c>
      <c r="M278" s="231">
        <v>2.5672000000000001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118.55</v>
      </c>
      <c r="D279" s="232">
        <v>118.41666666666667</v>
      </c>
      <c r="E279" s="232">
        <v>116.73333333333335</v>
      </c>
      <c r="F279" s="232">
        <v>114.91666666666667</v>
      </c>
      <c r="G279" s="232">
        <v>113.23333333333335</v>
      </c>
      <c r="H279" s="232">
        <v>120.23333333333335</v>
      </c>
      <c r="I279" s="232">
        <v>121.91666666666666</v>
      </c>
      <c r="J279" s="232">
        <v>123.73333333333335</v>
      </c>
      <c r="K279" s="231">
        <v>120.1</v>
      </c>
      <c r="L279" s="231">
        <v>116.6</v>
      </c>
      <c r="M279" s="231">
        <v>27.386009999999999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384.55</v>
      </c>
      <c r="D280" s="232">
        <v>385.81666666666666</v>
      </c>
      <c r="E280" s="232">
        <v>382.23333333333335</v>
      </c>
      <c r="F280" s="232">
        <v>379.91666666666669</v>
      </c>
      <c r="G280" s="232">
        <v>376.33333333333337</v>
      </c>
      <c r="H280" s="232">
        <v>388.13333333333333</v>
      </c>
      <c r="I280" s="232">
        <v>391.7166666666667</v>
      </c>
      <c r="J280" s="232">
        <v>394.0333333333333</v>
      </c>
      <c r="K280" s="231">
        <v>389.4</v>
      </c>
      <c r="L280" s="231">
        <v>383.5</v>
      </c>
      <c r="M280" s="231">
        <v>0.73333999999999999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99</v>
      </c>
      <c r="D281" s="232">
        <v>98.883333333333326</v>
      </c>
      <c r="E281" s="232">
        <v>97.916666666666657</v>
      </c>
      <c r="F281" s="232">
        <v>96.833333333333329</v>
      </c>
      <c r="G281" s="232">
        <v>95.86666666666666</v>
      </c>
      <c r="H281" s="232">
        <v>99.966666666666654</v>
      </c>
      <c r="I281" s="232">
        <v>100.93333333333332</v>
      </c>
      <c r="J281" s="232">
        <v>102.01666666666665</v>
      </c>
      <c r="K281" s="231">
        <v>99.85</v>
      </c>
      <c r="L281" s="231">
        <v>97.8</v>
      </c>
      <c r="M281" s="231">
        <v>9.2163299999999992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468.55</v>
      </c>
      <c r="D282" s="232">
        <v>466.55</v>
      </c>
      <c r="E282" s="232">
        <v>460.35</v>
      </c>
      <c r="F282" s="232">
        <v>452.15000000000003</v>
      </c>
      <c r="G282" s="232">
        <v>445.95000000000005</v>
      </c>
      <c r="H282" s="232">
        <v>474.75</v>
      </c>
      <c r="I282" s="232">
        <v>480.94999999999993</v>
      </c>
      <c r="J282" s="232">
        <v>489.15</v>
      </c>
      <c r="K282" s="231">
        <v>472.75</v>
      </c>
      <c r="L282" s="231">
        <v>458.35</v>
      </c>
      <c r="M282" s="231">
        <v>2.1772100000000001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1705.15</v>
      </c>
      <c r="D283" s="232">
        <v>1703.4833333333336</v>
      </c>
      <c r="E283" s="232">
        <v>1693.7666666666671</v>
      </c>
      <c r="F283" s="232">
        <v>1682.3833333333334</v>
      </c>
      <c r="G283" s="232">
        <v>1672.666666666667</v>
      </c>
      <c r="H283" s="232">
        <v>1714.8666666666672</v>
      </c>
      <c r="I283" s="232">
        <v>1724.5833333333335</v>
      </c>
      <c r="J283" s="232">
        <v>1735.9666666666674</v>
      </c>
      <c r="K283" s="231">
        <v>1713.2</v>
      </c>
      <c r="L283" s="231">
        <v>1692.1</v>
      </c>
      <c r="M283" s="231">
        <v>33.26099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1325.15</v>
      </c>
      <c r="D284" s="232">
        <v>1323.7666666666667</v>
      </c>
      <c r="E284" s="232">
        <v>1283.3833333333332</v>
      </c>
      <c r="F284" s="232">
        <v>1241.6166666666666</v>
      </c>
      <c r="G284" s="232">
        <v>1201.2333333333331</v>
      </c>
      <c r="H284" s="232">
        <v>1365.5333333333333</v>
      </c>
      <c r="I284" s="232">
        <v>1405.916666666667</v>
      </c>
      <c r="J284" s="232">
        <v>1447.6833333333334</v>
      </c>
      <c r="K284" s="231">
        <v>1364.15</v>
      </c>
      <c r="L284" s="231">
        <v>1282</v>
      </c>
      <c r="M284" s="231">
        <v>12.46284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85.6</v>
      </c>
      <c r="D285" s="232">
        <v>85.916666666666671</v>
      </c>
      <c r="E285" s="232">
        <v>84.983333333333348</v>
      </c>
      <c r="F285" s="232">
        <v>84.366666666666674</v>
      </c>
      <c r="G285" s="232">
        <v>83.433333333333351</v>
      </c>
      <c r="H285" s="232">
        <v>86.533333333333346</v>
      </c>
      <c r="I285" s="232">
        <v>87.466666666666654</v>
      </c>
      <c r="J285" s="232">
        <v>88.083333333333343</v>
      </c>
      <c r="K285" s="231">
        <v>86.85</v>
      </c>
      <c r="L285" s="231">
        <v>85.3</v>
      </c>
      <c r="M285" s="231">
        <v>22.207350000000002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3411.6</v>
      </c>
      <c r="D286" s="232">
        <v>3433.8666666666668</v>
      </c>
      <c r="E286" s="232">
        <v>3382.7333333333336</v>
      </c>
      <c r="F286" s="232">
        <v>3353.8666666666668</v>
      </c>
      <c r="G286" s="232">
        <v>3302.7333333333336</v>
      </c>
      <c r="H286" s="232">
        <v>3462.7333333333336</v>
      </c>
      <c r="I286" s="232">
        <v>3513.8666666666668</v>
      </c>
      <c r="J286" s="232">
        <v>3542.7333333333336</v>
      </c>
      <c r="K286" s="231">
        <v>3485</v>
      </c>
      <c r="L286" s="231">
        <v>3405</v>
      </c>
      <c r="M286" s="231">
        <v>2.49884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340.95</v>
      </c>
      <c r="D287" s="232">
        <v>342.15000000000003</v>
      </c>
      <c r="E287" s="232">
        <v>339.00000000000006</v>
      </c>
      <c r="F287" s="232">
        <v>337.05</v>
      </c>
      <c r="G287" s="232">
        <v>333.90000000000003</v>
      </c>
      <c r="H287" s="232">
        <v>344.10000000000008</v>
      </c>
      <c r="I287" s="232">
        <v>347.25000000000006</v>
      </c>
      <c r="J287" s="232">
        <v>349.2000000000001</v>
      </c>
      <c r="K287" s="231">
        <v>345.3</v>
      </c>
      <c r="L287" s="231">
        <v>340.2</v>
      </c>
      <c r="M287" s="231">
        <v>4.9415399999999998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4649.75</v>
      </c>
      <c r="D288" s="232">
        <v>4692.75</v>
      </c>
      <c r="E288" s="232">
        <v>4590.5</v>
      </c>
      <c r="F288" s="232">
        <v>4531.25</v>
      </c>
      <c r="G288" s="232">
        <v>4429</v>
      </c>
      <c r="H288" s="232">
        <v>4752</v>
      </c>
      <c r="I288" s="232">
        <v>4854.25</v>
      </c>
      <c r="J288" s="232">
        <v>4913.5</v>
      </c>
      <c r="K288" s="231">
        <v>4795</v>
      </c>
      <c r="L288" s="231">
        <v>4633.5</v>
      </c>
      <c r="M288" s="231">
        <v>4.0981199999999998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10570</v>
      </c>
      <c r="D289" s="232">
        <v>10530.333333333334</v>
      </c>
      <c r="E289" s="232">
        <v>10411.666666666668</v>
      </c>
      <c r="F289" s="232">
        <v>10253.333333333334</v>
      </c>
      <c r="G289" s="232">
        <v>10134.666666666668</v>
      </c>
      <c r="H289" s="232">
        <v>10688.666666666668</v>
      </c>
      <c r="I289" s="232">
        <v>10807.333333333336</v>
      </c>
      <c r="J289" s="232">
        <v>10965.666666666668</v>
      </c>
      <c r="K289" s="231">
        <v>10649</v>
      </c>
      <c r="L289" s="231">
        <v>10372</v>
      </c>
      <c r="M289" s="231">
        <v>3.6170000000000001E-2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2213.9499999999998</v>
      </c>
      <c r="D290" s="232">
        <v>2222.7000000000003</v>
      </c>
      <c r="E290" s="232">
        <v>2199.1500000000005</v>
      </c>
      <c r="F290" s="232">
        <v>2184.3500000000004</v>
      </c>
      <c r="G290" s="232">
        <v>2160.8000000000006</v>
      </c>
      <c r="H290" s="232">
        <v>2237.5000000000005</v>
      </c>
      <c r="I290" s="232">
        <v>2261.0500000000006</v>
      </c>
      <c r="J290" s="232">
        <v>2275.8500000000004</v>
      </c>
      <c r="K290" s="231">
        <v>2246.25</v>
      </c>
      <c r="L290" s="231">
        <v>2207.9</v>
      </c>
      <c r="M290" s="231">
        <v>19.56033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350.7</v>
      </c>
      <c r="D291" s="232">
        <v>353.08333333333331</v>
      </c>
      <c r="E291" s="232">
        <v>344.91666666666663</v>
      </c>
      <c r="F291" s="232">
        <v>339.13333333333333</v>
      </c>
      <c r="G291" s="232">
        <v>330.96666666666664</v>
      </c>
      <c r="H291" s="232">
        <v>358.86666666666662</v>
      </c>
      <c r="I291" s="232">
        <v>367.03333333333325</v>
      </c>
      <c r="J291" s="232">
        <v>372.81666666666661</v>
      </c>
      <c r="K291" s="231">
        <v>361.25</v>
      </c>
      <c r="L291" s="231">
        <v>347.3</v>
      </c>
      <c r="M291" s="231">
        <v>2.24268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305.2</v>
      </c>
      <c r="D292" s="232">
        <v>305.41666666666669</v>
      </c>
      <c r="E292" s="232">
        <v>303.53333333333336</v>
      </c>
      <c r="F292" s="232">
        <v>301.86666666666667</v>
      </c>
      <c r="G292" s="232">
        <v>299.98333333333335</v>
      </c>
      <c r="H292" s="232">
        <v>307.08333333333337</v>
      </c>
      <c r="I292" s="232">
        <v>308.9666666666667</v>
      </c>
      <c r="J292" s="232">
        <v>310.63333333333338</v>
      </c>
      <c r="K292" s="231">
        <v>307.3</v>
      </c>
      <c r="L292" s="231">
        <v>303.75</v>
      </c>
      <c r="M292" s="231">
        <v>6.4852600000000002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254.5</v>
      </c>
      <c r="D293" s="232">
        <v>256.2166666666667</v>
      </c>
      <c r="E293" s="232">
        <v>251.58333333333337</v>
      </c>
      <c r="F293" s="232">
        <v>248.66666666666669</v>
      </c>
      <c r="G293" s="232">
        <v>244.03333333333336</v>
      </c>
      <c r="H293" s="232">
        <v>259.13333333333338</v>
      </c>
      <c r="I293" s="232">
        <v>263.76666666666671</v>
      </c>
      <c r="J293" s="232">
        <v>266.68333333333339</v>
      </c>
      <c r="K293" s="231">
        <v>260.85000000000002</v>
      </c>
      <c r="L293" s="231">
        <v>253.3</v>
      </c>
      <c r="M293" s="231">
        <v>4.4873500000000002</v>
      </c>
      <c r="N293" s="1"/>
      <c r="O293" s="1"/>
    </row>
    <row r="294" spans="1:15" ht="12.75" customHeight="1">
      <c r="A294" s="30">
        <v>284</v>
      </c>
      <c r="B294" s="217" t="s">
        <v>1013</v>
      </c>
      <c r="C294" s="231">
        <v>76.3</v>
      </c>
      <c r="D294" s="232">
        <v>76.483333333333334</v>
      </c>
      <c r="E294" s="232">
        <v>75.816666666666663</v>
      </c>
      <c r="F294" s="232">
        <v>75.333333333333329</v>
      </c>
      <c r="G294" s="232">
        <v>74.666666666666657</v>
      </c>
      <c r="H294" s="232">
        <v>76.966666666666669</v>
      </c>
      <c r="I294" s="232">
        <v>77.633333333333326</v>
      </c>
      <c r="J294" s="232">
        <v>78.116666666666674</v>
      </c>
      <c r="K294" s="231">
        <v>77.150000000000006</v>
      </c>
      <c r="L294" s="231">
        <v>76</v>
      </c>
      <c r="M294" s="231">
        <v>8.0203900000000008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572.75</v>
      </c>
      <c r="D295" s="232">
        <v>574.16666666666663</v>
      </c>
      <c r="E295" s="232">
        <v>570.58333333333326</v>
      </c>
      <c r="F295" s="232">
        <v>568.41666666666663</v>
      </c>
      <c r="G295" s="232">
        <v>564.83333333333326</v>
      </c>
      <c r="H295" s="232">
        <v>576.33333333333326</v>
      </c>
      <c r="I295" s="232">
        <v>579.91666666666652</v>
      </c>
      <c r="J295" s="232">
        <v>582.08333333333326</v>
      </c>
      <c r="K295" s="231">
        <v>577.75</v>
      </c>
      <c r="L295" s="231">
        <v>572</v>
      </c>
      <c r="M295" s="231">
        <v>9.3132599999999996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3966.85</v>
      </c>
      <c r="D296" s="232">
        <v>3928.9500000000003</v>
      </c>
      <c r="E296" s="232">
        <v>3862.9000000000005</v>
      </c>
      <c r="F296" s="232">
        <v>3758.9500000000003</v>
      </c>
      <c r="G296" s="232">
        <v>3692.9000000000005</v>
      </c>
      <c r="H296" s="232">
        <v>4032.9000000000005</v>
      </c>
      <c r="I296" s="232">
        <v>4098.9500000000007</v>
      </c>
      <c r="J296" s="232">
        <v>4202.9000000000005</v>
      </c>
      <c r="K296" s="231">
        <v>3995</v>
      </c>
      <c r="L296" s="231">
        <v>3825</v>
      </c>
      <c r="M296" s="231">
        <v>0.54730000000000001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658.85</v>
      </c>
      <c r="D297" s="232">
        <v>656.61666666666667</v>
      </c>
      <c r="E297" s="232">
        <v>651.23333333333335</v>
      </c>
      <c r="F297" s="232">
        <v>643.61666666666667</v>
      </c>
      <c r="G297" s="232">
        <v>638.23333333333335</v>
      </c>
      <c r="H297" s="232">
        <v>664.23333333333335</v>
      </c>
      <c r="I297" s="232">
        <v>669.61666666666679</v>
      </c>
      <c r="J297" s="232">
        <v>677.23333333333335</v>
      </c>
      <c r="K297" s="231">
        <v>662</v>
      </c>
      <c r="L297" s="231">
        <v>649</v>
      </c>
      <c r="M297" s="231">
        <v>2.7909299999999999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1271.75</v>
      </c>
      <c r="D298" s="232">
        <v>1279.0999999999999</v>
      </c>
      <c r="E298" s="232">
        <v>1253.7499999999998</v>
      </c>
      <c r="F298" s="232">
        <v>1235.7499999999998</v>
      </c>
      <c r="G298" s="232">
        <v>1210.3999999999996</v>
      </c>
      <c r="H298" s="232">
        <v>1297.0999999999999</v>
      </c>
      <c r="I298" s="232">
        <v>1322.4500000000003</v>
      </c>
      <c r="J298" s="232">
        <v>1340.45</v>
      </c>
      <c r="K298" s="231">
        <v>1304.45</v>
      </c>
      <c r="L298" s="231">
        <v>1261.0999999999999</v>
      </c>
      <c r="M298" s="231">
        <v>0.38009999999999999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30.55</v>
      </c>
      <c r="D299" s="232">
        <v>30.583333333333332</v>
      </c>
      <c r="E299" s="232">
        <v>30.016666666666666</v>
      </c>
      <c r="F299" s="232">
        <v>29.483333333333334</v>
      </c>
      <c r="G299" s="232">
        <v>28.916666666666668</v>
      </c>
      <c r="H299" s="232">
        <v>31.116666666666664</v>
      </c>
      <c r="I299" s="232">
        <v>31.683333333333334</v>
      </c>
      <c r="J299" s="232">
        <v>32.216666666666661</v>
      </c>
      <c r="K299" s="231">
        <v>31.15</v>
      </c>
      <c r="L299" s="231">
        <v>30.05</v>
      </c>
      <c r="M299" s="231">
        <v>9.4449400000000008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150.80000000000001</v>
      </c>
      <c r="D300" s="232">
        <v>150.68333333333334</v>
      </c>
      <c r="E300" s="232">
        <v>148.86666666666667</v>
      </c>
      <c r="F300" s="232">
        <v>146.93333333333334</v>
      </c>
      <c r="G300" s="232">
        <v>145.11666666666667</v>
      </c>
      <c r="H300" s="232">
        <v>152.61666666666667</v>
      </c>
      <c r="I300" s="232">
        <v>154.43333333333334</v>
      </c>
      <c r="J300" s="232">
        <v>156.36666666666667</v>
      </c>
      <c r="K300" s="231">
        <v>152.5</v>
      </c>
      <c r="L300" s="231">
        <v>148.75</v>
      </c>
      <c r="M300" s="231">
        <v>0.83406000000000002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84399.85</v>
      </c>
      <c r="D301" s="232">
        <v>84191.633333333346</v>
      </c>
      <c r="E301" s="232">
        <v>83883.266666666692</v>
      </c>
      <c r="F301" s="232">
        <v>83366.683333333349</v>
      </c>
      <c r="G301" s="232">
        <v>83058.316666666695</v>
      </c>
      <c r="H301" s="232">
        <v>84708.216666666689</v>
      </c>
      <c r="I301" s="232">
        <v>85016.583333333358</v>
      </c>
      <c r="J301" s="232">
        <v>85533.166666666686</v>
      </c>
      <c r="K301" s="231">
        <v>84500</v>
      </c>
      <c r="L301" s="231">
        <v>83675.05</v>
      </c>
      <c r="M301" s="231">
        <v>2.9610000000000001E-2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1659.35</v>
      </c>
      <c r="D302" s="232">
        <v>1662.45</v>
      </c>
      <c r="E302" s="232">
        <v>1636.9</v>
      </c>
      <c r="F302" s="232">
        <v>1614.45</v>
      </c>
      <c r="G302" s="232">
        <v>1588.9</v>
      </c>
      <c r="H302" s="232">
        <v>1684.9</v>
      </c>
      <c r="I302" s="232">
        <v>1710.4499999999998</v>
      </c>
      <c r="J302" s="232">
        <v>1732.9</v>
      </c>
      <c r="K302" s="231">
        <v>1688</v>
      </c>
      <c r="L302" s="231">
        <v>1640</v>
      </c>
      <c r="M302" s="231">
        <v>0.75209000000000004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859.4</v>
      </c>
      <c r="D303" s="232">
        <v>861.4666666666667</v>
      </c>
      <c r="E303" s="232">
        <v>848.93333333333339</v>
      </c>
      <c r="F303" s="232">
        <v>838.4666666666667</v>
      </c>
      <c r="G303" s="232">
        <v>825.93333333333339</v>
      </c>
      <c r="H303" s="232">
        <v>871.93333333333339</v>
      </c>
      <c r="I303" s="232">
        <v>884.4666666666667</v>
      </c>
      <c r="J303" s="232">
        <v>894.93333333333339</v>
      </c>
      <c r="K303" s="231">
        <v>874</v>
      </c>
      <c r="L303" s="231">
        <v>851</v>
      </c>
      <c r="M303" s="231">
        <v>1.1630499999999999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979.4</v>
      </c>
      <c r="D304" s="232">
        <v>981.29999999999984</v>
      </c>
      <c r="E304" s="232">
        <v>973.64999999999964</v>
      </c>
      <c r="F304" s="232">
        <v>967.89999999999975</v>
      </c>
      <c r="G304" s="232">
        <v>960.24999999999955</v>
      </c>
      <c r="H304" s="232">
        <v>987.04999999999973</v>
      </c>
      <c r="I304" s="232">
        <v>994.7</v>
      </c>
      <c r="J304" s="232">
        <v>1000.4499999999998</v>
      </c>
      <c r="K304" s="231">
        <v>988.95</v>
      </c>
      <c r="L304" s="231">
        <v>975.55</v>
      </c>
      <c r="M304" s="231">
        <v>2.8233999999999999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230.45</v>
      </c>
      <c r="D305" s="232">
        <v>232.13333333333333</v>
      </c>
      <c r="E305" s="232">
        <v>227.46666666666664</v>
      </c>
      <c r="F305" s="232">
        <v>224.48333333333332</v>
      </c>
      <c r="G305" s="232">
        <v>219.81666666666663</v>
      </c>
      <c r="H305" s="232">
        <v>235.11666666666665</v>
      </c>
      <c r="I305" s="232">
        <v>239.78333333333333</v>
      </c>
      <c r="J305" s="232">
        <v>242.76666666666665</v>
      </c>
      <c r="K305" s="231">
        <v>236.8</v>
      </c>
      <c r="L305" s="231">
        <v>229.15</v>
      </c>
      <c r="M305" s="231">
        <v>125.62286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1164.0999999999999</v>
      </c>
      <c r="D306" s="232">
        <v>1167.9166666666667</v>
      </c>
      <c r="E306" s="232">
        <v>1155.3333333333335</v>
      </c>
      <c r="F306" s="232">
        <v>1146.5666666666668</v>
      </c>
      <c r="G306" s="232">
        <v>1133.9833333333336</v>
      </c>
      <c r="H306" s="232">
        <v>1176.6833333333334</v>
      </c>
      <c r="I306" s="232">
        <v>1189.2666666666669</v>
      </c>
      <c r="J306" s="232">
        <v>1198.0333333333333</v>
      </c>
      <c r="K306" s="231">
        <v>1180.5</v>
      </c>
      <c r="L306" s="231">
        <v>1159.1500000000001</v>
      </c>
      <c r="M306" s="231">
        <v>22.11909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353.75</v>
      </c>
      <c r="D307" s="232">
        <v>352.31666666666666</v>
      </c>
      <c r="E307" s="232">
        <v>349.63333333333333</v>
      </c>
      <c r="F307" s="232">
        <v>345.51666666666665</v>
      </c>
      <c r="G307" s="232">
        <v>342.83333333333331</v>
      </c>
      <c r="H307" s="232">
        <v>356.43333333333334</v>
      </c>
      <c r="I307" s="232">
        <v>359.11666666666662</v>
      </c>
      <c r="J307" s="232">
        <v>363.23333333333335</v>
      </c>
      <c r="K307" s="231">
        <v>355</v>
      </c>
      <c r="L307" s="231">
        <v>348.2</v>
      </c>
      <c r="M307" s="231">
        <v>5.3483299999999998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265.39999999999998</v>
      </c>
      <c r="D308" s="232">
        <v>264.89999999999998</v>
      </c>
      <c r="E308" s="232">
        <v>260.14999999999998</v>
      </c>
      <c r="F308" s="232">
        <v>254.89999999999998</v>
      </c>
      <c r="G308" s="232">
        <v>250.14999999999998</v>
      </c>
      <c r="H308" s="232">
        <v>270.14999999999998</v>
      </c>
      <c r="I308" s="232">
        <v>274.89999999999998</v>
      </c>
      <c r="J308" s="232">
        <v>280.14999999999998</v>
      </c>
      <c r="K308" s="231">
        <v>269.64999999999998</v>
      </c>
      <c r="L308" s="231">
        <v>259.64999999999998</v>
      </c>
      <c r="M308" s="231">
        <v>2.5235099999999999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335.25</v>
      </c>
      <c r="D309" s="232">
        <v>336.5333333333333</v>
      </c>
      <c r="E309" s="232">
        <v>331.76666666666659</v>
      </c>
      <c r="F309" s="232">
        <v>328.2833333333333</v>
      </c>
      <c r="G309" s="232">
        <v>323.51666666666659</v>
      </c>
      <c r="H309" s="232">
        <v>340.01666666666659</v>
      </c>
      <c r="I309" s="232">
        <v>344.78333333333325</v>
      </c>
      <c r="J309" s="232">
        <v>348.26666666666659</v>
      </c>
      <c r="K309" s="231">
        <v>341.3</v>
      </c>
      <c r="L309" s="231">
        <v>333.05</v>
      </c>
      <c r="M309" s="231">
        <v>1.63652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368.95</v>
      </c>
      <c r="D310" s="232">
        <v>368.75</v>
      </c>
      <c r="E310" s="232">
        <v>363.75</v>
      </c>
      <c r="F310" s="232">
        <v>358.55</v>
      </c>
      <c r="G310" s="232">
        <v>353.55</v>
      </c>
      <c r="H310" s="232">
        <v>373.95</v>
      </c>
      <c r="I310" s="232">
        <v>378.95</v>
      </c>
      <c r="J310" s="232">
        <v>384.15</v>
      </c>
      <c r="K310" s="231">
        <v>373.75</v>
      </c>
      <c r="L310" s="231">
        <v>363.55</v>
      </c>
      <c r="M310" s="231">
        <v>0.96714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119.55</v>
      </c>
      <c r="D311" s="232">
        <v>118.85000000000001</v>
      </c>
      <c r="E311" s="232">
        <v>117.40000000000002</v>
      </c>
      <c r="F311" s="232">
        <v>115.25000000000001</v>
      </c>
      <c r="G311" s="232">
        <v>113.80000000000003</v>
      </c>
      <c r="H311" s="232">
        <v>121.00000000000001</v>
      </c>
      <c r="I311" s="232">
        <v>122.45</v>
      </c>
      <c r="J311" s="232">
        <v>124.60000000000001</v>
      </c>
      <c r="K311" s="231">
        <v>120.3</v>
      </c>
      <c r="L311" s="231">
        <v>116.7</v>
      </c>
      <c r="M311" s="231">
        <v>75.588729999999998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54.65</v>
      </c>
      <c r="D312" s="232">
        <v>55.033333333333331</v>
      </c>
      <c r="E312" s="232">
        <v>54.016666666666666</v>
      </c>
      <c r="F312" s="232">
        <v>53.383333333333333</v>
      </c>
      <c r="G312" s="232">
        <v>52.366666666666667</v>
      </c>
      <c r="H312" s="232">
        <v>55.666666666666664</v>
      </c>
      <c r="I312" s="232">
        <v>56.68333333333333</v>
      </c>
      <c r="J312" s="232">
        <v>57.316666666666663</v>
      </c>
      <c r="K312" s="231">
        <v>56.05</v>
      </c>
      <c r="L312" s="231">
        <v>54.4</v>
      </c>
      <c r="M312" s="231">
        <v>20.472909999999999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483.85</v>
      </c>
      <c r="D313" s="232">
        <v>483.40000000000003</v>
      </c>
      <c r="E313" s="232">
        <v>481.90000000000009</v>
      </c>
      <c r="F313" s="232">
        <v>479.95000000000005</v>
      </c>
      <c r="G313" s="232">
        <v>478.4500000000001</v>
      </c>
      <c r="H313" s="232">
        <v>485.35000000000008</v>
      </c>
      <c r="I313" s="232">
        <v>486.84999999999997</v>
      </c>
      <c r="J313" s="232">
        <v>488.80000000000007</v>
      </c>
      <c r="K313" s="231">
        <v>484.9</v>
      </c>
      <c r="L313" s="231">
        <v>481.45</v>
      </c>
      <c r="M313" s="231">
        <v>7.72546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8252.4</v>
      </c>
      <c r="D314" s="232">
        <v>8253</v>
      </c>
      <c r="E314" s="232">
        <v>8216.4</v>
      </c>
      <c r="F314" s="232">
        <v>8180.4</v>
      </c>
      <c r="G314" s="232">
        <v>8143.7999999999993</v>
      </c>
      <c r="H314" s="232">
        <v>8289</v>
      </c>
      <c r="I314" s="232">
        <v>8325.5999999999985</v>
      </c>
      <c r="J314" s="232">
        <v>8361.6</v>
      </c>
      <c r="K314" s="231">
        <v>8289.6</v>
      </c>
      <c r="L314" s="231">
        <v>8217</v>
      </c>
      <c r="M314" s="231">
        <v>2.1812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1578.4</v>
      </c>
      <c r="D315" s="232">
        <v>1596.0833333333333</v>
      </c>
      <c r="E315" s="232">
        <v>1557.4166666666665</v>
      </c>
      <c r="F315" s="232">
        <v>1536.4333333333332</v>
      </c>
      <c r="G315" s="232">
        <v>1497.7666666666664</v>
      </c>
      <c r="H315" s="232">
        <v>1617.0666666666666</v>
      </c>
      <c r="I315" s="232">
        <v>1655.7333333333331</v>
      </c>
      <c r="J315" s="232">
        <v>1676.7166666666667</v>
      </c>
      <c r="K315" s="231">
        <v>1634.75</v>
      </c>
      <c r="L315" s="231">
        <v>1575.1</v>
      </c>
      <c r="M315" s="231">
        <v>0.41935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646.4</v>
      </c>
      <c r="D316" s="232">
        <v>651.16666666666663</v>
      </c>
      <c r="E316" s="232">
        <v>630.33333333333326</v>
      </c>
      <c r="F316" s="232">
        <v>614.26666666666665</v>
      </c>
      <c r="G316" s="232">
        <v>593.43333333333328</v>
      </c>
      <c r="H316" s="232">
        <v>667.23333333333323</v>
      </c>
      <c r="I316" s="232">
        <v>688.06666666666649</v>
      </c>
      <c r="J316" s="232">
        <v>704.13333333333321</v>
      </c>
      <c r="K316" s="231">
        <v>672</v>
      </c>
      <c r="L316" s="231">
        <v>635.1</v>
      </c>
      <c r="M316" s="231">
        <v>31.167549999999999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466.95</v>
      </c>
      <c r="D317" s="232">
        <v>466.68333333333339</v>
      </c>
      <c r="E317" s="232">
        <v>463.86666666666679</v>
      </c>
      <c r="F317" s="232">
        <v>460.78333333333342</v>
      </c>
      <c r="G317" s="232">
        <v>457.96666666666681</v>
      </c>
      <c r="H317" s="232">
        <v>469.76666666666677</v>
      </c>
      <c r="I317" s="232">
        <v>472.58333333333337</v>
      </c>
      <c r="J317" s="232">
        <v>475.66666666666674</v>
      </c>
      <c r="K317" s="231">
        <v>469.5</v>
      </c>
      <c r="L317" s="231">
        <v>463.6</v>
      </c>
      <c r="M317" s="231">
        <v>18.612069999999999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672</v>
      </c>
      <c r="D318" s="232">
        <v>673.8</v>
      </c>
      <c r="E318" s="232">
        <v>667.74999999999989</v>
      </c>
      <c r="F318" s="232">
        <v>663.49999999999989</v>
      </c>
      <c r="G318" s="232">
        <v>657.44999999999982</v>
      </c>
      <c r="H318" s="232">
        <v>678.05</v>
      </c>
      <c r="I318" s="232">
        <v>684.10000000000014</v>
      </c>
      <c r="J318" s="232">
        <v>688.35</v>
      </c>
      <c r="K318" s="231">
        <v>679.85</v>
      </c>
      <c r="L318" s="231">
        <v>669.55</v>
      </c>
      <c r="M318" s="231">
        <v>5.5849900000000003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724.55</v>
      </c>
      <c r="D319" s="232">
        <v>734.05000000000007</v>
      </c>
      <c r="E319" s="232">
        <v>708.60000000000014</v>
      </c>
      <c r="F319" s="232">
        <v>692.65000000000009</v>
      </c>
      <c r="G319" s="232">
        <v>667.20000000000016</v>
      </c>
      <c r="H319" s="232">
        <v>750.00000000000011</v>
      </c>
      <c r="I319" s="232">
        <v>775.45000000000016</v>
      </c>
      <c r="J319" s="232">
        <v>791.40000000000009</v>
      </c>
      <c r="K319" s="231">
        <v>759.5</v>
      </c>
      <c r="L319" s="231">
        <v>718.1</v>
      </c>
      <c r="M319" s="231">
        <v>1.06507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784.75</v>
      </c>
      <c r="D320" s="232">
        <v>780.31666666666661</v>
      </c>
      <c r="E320" s="232">
        <v>770.63333333333321</v>
      </c>
      <c r="F320" s="232">
        <v>756.51666666666665</v>
      </c>
      <c r="G320" s="232">
        <v>746.83333333333326</v>
      </c>
      <c r="H320" s="232">
        <v>794.43333333333317</v>
      </c>
      <c r="I320" s="232">
        <v>804.11666666666656</v>
      </c>
      <c r="J320" s="232">
        <v>818.23333333333312</v>
      </c>
      <c r="K320" s="231">
        <v>790</v>
      </c>
      <c r="L320" s="231">
        <v>766.2</v>
      </c>
      <c r="M320" s="231">
        <v>0.95508999999999999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1252.8499999999999</v>
      </c>
      <c r="D321" s="232">
        <v>1250.5333333333333</v>
      </c>
      <c r="E321" s="232">
        <v>1230.7166666666667</v>
      </c>
      <c r="F321" s="232">
        <v>1208.5833333333335</v>
      </c>
      <c r="G321" s="232">
        <v>1188.7666666666669</v>
      </c>
      <c r="H321" s="232">
        <v>1272.6666666666665</v>
      </c>
      <c r="I321" s="232">
        <v>1292.4833333333331</v>
      </c>
      <c r="J321" s="232">
        <v>1314.6166666666663</v>
      </c>
      <c r="K321" s="231">
        <v>1270.3499999999999</v>
      </c>
      <c r="L321" s="231">
        <v>1228.4000000000001</v>
      </c>
      <c r="M321" s="231">
        <v>1.5467900000000001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47.45</v>
      </c>
      <c r="D322" s="232">
        <v>47.266666666666673</v>
      </c>
      <c r="E322" s="232">
        <v>46.783333333333346</v>
      </c>
      <c r="F322" s="232">
        <v>46.116666666666674</v>
      </c>
      <c r="G322" s="232">
        <v>45.633333333333347</v>
      </c>
      <c r="H322" s="232">
        <v>47.933333333333344</v>
      </c>
      <c r="I322" s="232">
        <v>48.416666666666679</v>
      </c>
      <c r="J322" s="232">
        <v>49.083333333333343</v>
      </c>
      <c r="K322" s="231">
        <v>47.75</v>
      </c>
      <c r="L322" s="231">
        <v>46.6</v>
      </c>
      <c r="M322" s="231">
        <v>18.221409999999999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568.35</v>
      </c>
      <c r="D323" s="232">
        <v>572.05000000000007</v>
      </c>
      <c r="E323" s="232">
        <v>563.40000000000009</v>
      </c>
      <c r="F323" s="232">
        <v>558.45000000000005</v>
      </c>
      <c r="G323" s="232">
        <v>549.80000000000007</v>
      </c>
      <c r="H323" s="232">
        <v>577.00000000000011</v>
      </c>
      <c r="I323" s="232">
        <v>585.65</v>
      </c>
      <c r="J323" s="232">
        <v>590.60000000000014</v>
      </c>
      <c r="K323" s="231">
        <v>580.70000000000005</v>
      </c>
      <c r="L323" s="231">
        <v>567.1</v>
      </c>
      <c r="M323" s="231">
        <v>0.91327000000000003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1799.35</v>
      </c>
      <c r="D324" s="232">
        <v>1809.45</v>
      </c>
      <c r="E324" s="232">
        <v>1782.0500000000002</v>
      </c>
      <c r="F324" s="232">
        <v>1764.7500000000002</v>
      </c>
      <c r="G324" s="232">
        <v>1737.3500000000004</v>
      </c>
      <c r="H324" s="232">
        <v>1826.75</v>
      </c>
      <c r="I324" s="232">
        <v>1854.15</v>
      </c>
      <c r="J324" s="232">
        <v>1871.4499999999998</v>
      </c>
      <c r="K324" s="231">
        <v>1836.85</v>
      </c>
      <c r="L324" s="231">
        <v>1792.15</v>
      </c>
      <c r="M324" s="231">
        <v>7.35379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1518.4</v>
      </c>
      <c r="D325" s="232">
        <v>1520.0666666666668</v>
      </c>
      <c r="E325" s="232">
        <v>1503.1833333333336</v>
      </c>
      <c r="F325" s="232">
        <v>1487.9666666666667</v>
      </c>
      <c r="G325" s="232">
        <v>1471.0833333333335</v>
      </c>
      <c r="H325" s="232">
        <v>1535.2833333333338</v>
      </c>
      <c r="I325" s="232">
        <v>1552.166666666667</v>
      </c>
      <c r="J325" s="232">
        <v>1567.3833333333339</v>
      </c>
      <c r="K325" s="231">
        <v>1536.95</v>
      </c>
      <c r="L325" s="231">
        <v>1504.85</v>
      </c>
      <c r="M325" s="231">
        <v>2.0184099999999998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971.65</v>
      </c>
      <c r="D326" s="232">
        <v>969.9</v>
      </c>
      <c r="E326" s="232">
        <v>961.94999999999993</v>
      </c>
      <c r="F326" s="232">
        <v>952.25</v>
      </c>
      <c r="G326" s="232">
        <v>944.3</v>
      </c>
      <c r="H326" s="232">
        <v>979.59999999999991</v>
      </c>
      <c r="I326" s="232">
        <v>987.55</v>
      </c>
      <c r="J326" s="232">
        <v>997.24999999999989</v>
      </c>
      <c r="K326" s="231">
        <v>977.85</v>
      </c>
      <c r="L326" s="231">
        <v>960.2</v>
      </c>
      <c r="M326" s="231">
        <v>8.0781500000000008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548.54999999999995</v>
      </c>
      <c r="D327" s="232">
        <v>547.35</v>
      </c>
      <c r="E327" s="232">
        <v>541.20000000000005</v>
      </c>
      <c r="F327" s="232">
        <v>533.85</v>
      </c>
      <c r="G327" s="232">
        <v>527.70000000000005</v>
      </c>
      <c r="H327" s="232">
        <v>554.70000000000005</v>
      </c>
      <c r="I327" s="232">
        <v>560.84999999999991</v>
      </c>
      <c r="J327" s="232">
        <v>568.20000000000005</v>
      </c>
      <c r="K327" s="231">
        <v>553.5</v>
      </c>
      <c r="L327" s="231">
        <v>540</v>
      </c>
      <c r="M327" s="231">
        <v>9.1340699999999995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34.049999999999997</v>
      </c>
      <c r="D328" s="232">
        <v>34.066666666666663</v>
      </c>
      <c r="E328" s="232">
        <v>33.733333333333327</v>
      </c>
      <c r="F328" s="232">
        <v>33.416666666666664</v>
      </c>
      <c r="G328" s="232">
        <v>33.083333333333329</v>
      </c>
      <c r="H328" s="232">
        <v>34.383333333333326</v>
      </c>
      <c r="I328" s="232">
        <v>34.716666666666669</v>
      </c>
      <c r="J328" s="232">
        <v>35.033333333333324</v>
      </c>
      <c r="K328" s="231">
        <v>34.4</v>
      </c>
      <c r="L328" s="231">
        <v>33.75</v>
      </c>
      <c r="M328" s="231">
        <v>43.538870000000003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104.9</v>
      </c>
      <c r="D329" s="232">
        <v>104.96666666666665</v>
      </c>
      <c r="E329" s="232">
        <v>104.38333333333331</v>
      </c>
      <c r="F329" s="232">
        <v>103.86666666666666</v>
      </c>
      <c r="G329" s="232">
        <v>103.28333333333332</v>
      </c>
      <c r="H329" s="232">
        <v>105.48333333333331</v>
      </c>
      <c r="I329" s="232">
        <v>106.06666666666665</v>
      </c>
      <c r="J329" s="232">
        <v>106.5833333333333</v>
      </c>
      <c r="K329" s="231">
        <v>105.55</v>
      </c>
      <c r="L329" s="231">
        <v>104.45</v>
      </c>
      <c r="M329" s="231">
        <v>40.010829999999999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40.299999999999997</v>
      </c>
      <c r="D330" s="232">
        <v>40.383333333333333</v>
      </c>
      <c r="E330" s="232">
        <v>40.016666666666666</v>
      </c>
      <c r="F330" s="232">
        <v>39.733333333333334</v>
      </c>
      <c r="G330" s="232">
        <v>39.366666666666667</v>
      </c>
      <c r="H330" s="232">
        <v>40.666666666666664</v>
      </c>
      <c r="I330" s="232">
        <v>41.033333333333324</v>
      </c>
      <c r="J330" s="232">
        <v>41.316666666666663</v>
      </c>
      <c r="K330" s="231">
        <v>40.75</v>
      </c>
      <c r="L330" s="231">
        <v>40.1</v>
      </c>
      <c r="M330" s="231">
        <v>44.774099999999997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77.099999999999994</v>
      </c>
      <c r="D331" s="232">
        <v>77.483333333333334</v>
      </c>
      <c r="E331" s="232">
        <v>76.216666666666669</v>
      </c>
      <c r="F331" s="232">
        <v>75.333333333333329</v>
      </c>
      <c r="G331" s="232">
        <v>74.066666666666663</v>
      </c>
      <c r="H331" s="232">
        <v>78.366666666666674</v>
      </c>
      <c r="I331" s="232">
        <v>79.633333333333354</v>
      </c>
      <c r="J331" s="232">
        <v>80.51666666666668</v>
      </c>
      <c r="K331" s="231">
        <v>78.75</v>
      </c>
      <c r="L331" s="231">
        <v>76.599999999999994</v>
      </c>
      <c r="M331" s="231">
        <v>7.5497699999999996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209.45</v>
      </c>
      <c r="D332" s="232">
        <v>210.23333333333335</v>
      </c>
      <c r="E332" s="232">
        <v>207.41666666666669</v>
      </c>
      <c r="F332" s="232">
        <v>205.38333333333333</v>
      </c>
      <c r="G332" s="232">
        <v>202.56666666666666</v>
      </c>
      <c r="H332" s="232">
        <v>212.26666666666671</v>
      </c>
      <c r="I332" s="232">
        <v>215.08333333333337</v>
      </c>
      <c r="J332" s="232">
        <v>217.11666666666673</v>
      </c>
      <c r="K332" s="231">
        <v>213.05</v>
      </c>
      <c r="L332" s="231">
        <v>208.2</v>
      </c>
      <c r="M332" s="231">
        <v>1.8003800000000001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174.35</v>
      </c>
      <c r="D333" s="232">
        <v>175.31666666666669</v>
      </c>
      <c r="E333" s="232">
        <v>172.83333333333337</v>
      </c>
      <c r="F333" s="232">
        <v>171.31666666666669</v>
      </c>
      <c r="G333" s="232">
        <v>168.83333333333337</v>
      </c>
      <c r="H333" s="232">
        <v>176.83333333333337</v>
      </c>
      <c r="I333" s="232">
        <v>179.31666666666666</v>
      </c>
      <c r="J333" s="232">
        <v>180.83333333333337</v>
      </c>
      <c r="K333" s="231">
        <v>177.8</v>
      </c>
      <c r="L333" s="231">
        <v>173.8</v>
      </c>
      <c r="M333" s="231">
        <v>78.932050000000004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778.2</v>
      </c>
      <c r="D334" s="232">
        <v>777.94999999999993</v>
      </c>
      <c r="E334" s="232">
        <v>767.74999999999989</v>
      </c>
      <c r="F334" s="232">
        <v>757.3</v>
      </c>
      <c r="G334" s="232">
        <v>747.09999999999991</v>
      </c>
      <c r="H334" s="232">
        <v>788.39999999999986</v>
      </c>
      <c r="I334" s="232">
        <v>798.59999999999991</v>
      </c>
      <c r="J334" s="232">
        <v>809.04999999999984</v>
      </c>
      <c r="K334" s="231">
        <v>788.15</v>
      </c>
      <c r="L334" s="231">
        <v>767.5</v>
      </c>
      <c r="M334" s="231">
        <v>1.5888800000000001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77.900000000000006</v>
      </c>
      <c r="D335" s="232">
        <v>78.216666666666669</v>
      </c>
      <c r="E335" s="232">
        <v>77.283333333333331</v>
      </c>
      <c r="F335" s="232">
        <v>76.666666666666657</v>
      </c>
      <c r="G335" s="232">
        <v>75.73333333333332</v>
      </c>
      <c r="H335" s="232">
        <v>78.833333333333343</v>
      </c>
      <c r="I335" s="232">
        <v>79.76666666666668</v>
      </c>
      <c r="J335" s="232">
        <v>80.383333333333354</v>
      </c>
      <c r="K335" s="231">
        <v>79.150000000000006</v>
      </c>
      <c r="L335" s="231">
        <v>77.599999999999994</v>
      </c>
      <c r="M335" s="231">
        <v>71.148929999999993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4211.95</v>
      </c>
      <c r="D336" s="232">
        <v>4220.166666666667</v>
      </c>
      <c r="E336" s="232">
        <v>4191.7833333333338</v>
      </c>
      <c r="F336" s="232">
        <v>4171.6166666666668</v>
      </c>
      <c r="G336" s="232">
        <v>4143.2333333333336</v>
      </c>
      <c r="H336" s="232">
        <v>4240.3333333333339</v>
      </c>
      <c r="I336" s="232">
        <v>4268.7166666666672</v>
      </c>
      <c r="J336" s="232">
        <v>4288.8833333333341</v>
      </c>
      <c r="K336" s="231">
        <v>4248.55</v>
      </c>
      <c r="L336" s="231">
        <v>4200</v>
      </c>
      <c r="M336" s="231">
        <v>0.57399999999999995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506.7</v>
      </c>
      <c r="D337" s="232">
        <v>507.90000000000003</v>
      </c>
      <c r="E337" s="232">
        <v>500.80000000000007</v>
      </c>
      <c r="F337" s="232">
        <v>494.90000000000003</v>
      </c>
      <c r="G337" s="232">
        <v>487.80000000000007</v>
      </c>
      <c r="H337" s="232">
        <v>513.80000000000007</v>
      </c>
      <c r="I337" s="232">
        <v>520.90000000000009</v>
      </c>
      <c r="J337" s="232">
        <v>526.80000000000007</v>
      </c>
      <c r="K337" s="231">
        <v>515</v>
      </c>
      <c r="L337" s="231">
        <v>502</v>
      </c>
      <c r="M337" s="231">
        <v>3.0021800000000001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18819.7</v>
      </c>
      <c r="D338" s="232">
        <v>18842.466666666664</v>
      </c>
      <c r="E338" s="232">
        <v>18675.933333333327</v>
      </c>
      <c r="F338" s="232">
        <v>18532.166666666664</v>
      </c>
      <c r="G338" s="232">
        <v>18365.633333333328</v>
      </c>
      <c r="H338" s="232">
        <v>18986.233333333326</v>
      </c>
      <c r="I338" s="232">
        <v>19152.766666666659</v>
      </c>
      <c r="J338" s="232">
        <v>19296.533333333326</v>
      </c>
      <c r="K338" s="231">
        <v>19009</v>
      </c>
      <c r="L338" s="231">
        <v>18698.7</v>
      </c>
      <c r="M338" s="231">
        <v>0.28248000000000001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58.1</v>
      </c>
      <c r="D339" s="232">
        <v>58.31666666666667</v>
      </c>
      <c r="E339" s="232">
        <v>56.933333333333337</v>
      </c>
      <c r="F339" s="232">
        <v>55.766666666666666</v>
      </c>
      <c r="G339" s="232">
        <v>54.383333333333333</v>
      </c>
      <c r="H339" s="232">
        <v>59.483333333333341</v>
      </c>
      <c r="I339" s="232">
        <v>60.866666666666681</v>
      </c>
      <c r="J339" s="232">
        <v>62.033333333333346</v>
      </c>
      <c r="K339" s="231">
        <v>59.7</v>
      </c>
      <c r="L339" s="231">
        <v>57.15</v>
      </c>
      <c r="M339" s="231">
        <v>36.27617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211.85</v>
      </c>
      <c r="D340" s="232">
        <v>213</v>
      </c>
      <c r="E340" s="232">
        <v>210.2</v>
      </c>
      <c r="F340" s="232">
        <v>208.54999999999998</v>
      </c>
      <c r="G340" s="232">
        <v>205.74999999999997</v>
      </c>
      <c r="H340" s="232">
        <v>214.65</v>
      </c>
      <c r="I340" s="232">
        <v>217.45000000000002</v>
      </c>
      <c r="J340" s="232">
        <v>219.10000000000002</v>
      </c>
      <c r="K340" s="231">
        <v>215.8</v>
      </c>
      <c r="L340" s="231">
        <v>211.35</v>
      </c>
      <c r="M340" s="231">
        <v>5.0939899999999998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336.05</v>
      </c>
      <c r="D341" s="232">
        <v>339.11666666666667</v>
      </c>
      <c r="E341" s="232">
        <v>332.18333333333334</v>
      </c>
      <c r="F341" s="232">
        <v>328.31666666666666</v>
      </c>
      <c r="G341" s="232">
        <v>321.38333333333333</v>
      </c>
      <c r="H341" s="232">
        <v>342.98333333333335</v>
      </c>
      <c r="I341" s="232">
        <v>349.91666666666674</v>
      </c>
      <c r="J341" s="232">
        <v>353.78333333333336</v>
      </c>
      <c r="K341" s="231">
        <v>346.05</v>
      </c>
      <c r="L341" s="231">
        <v>335.25</v>
      </c>
      <c r="M341" s="231">
        <v>0.45162999999999998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862.1</v>
      </c>
      <c r="D342" s="232">
        <v>864.16666666666663</v>
      </c>
      <c r="E342" s="232">
        <v>855.93333333333328</v>
      </c>
      <c r="F342" s="232">
        <v>849.76666666666665</v>
      </c>
      <c r="G342" s="232">
        <v>841.5333333333333</v>
      </c>
      <c r="H342" s="232">
        <v>870.33333333333326</v>
      </c>
      <c r="I342" s="232">
        <v>878.56666666666661</v>
      </c>
      <c r="J342" s="232">
        <v>884.73333333333323</v>
      </c>
      <c r="K342" s="231">
        <v>872.4</v>
      </c>
      <c r="L342" s="231">
        <v>858</v>
      </c>
      <c r="M342" s="231">
        <v>1.9323600000000001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151.55000000000001</v>
      </c>
      <c r="D343" s="232">
        <v>151.73333333333335</v>
      </c>
      <c r="E343" s="232">
        <v>150.66666666666669</v>
      </c>
      <c r="F343" s="232">
        <v>149.78333333333333</v>
      </c>
      <c r="G343" s="232">
        <v>148.71666666666667</v>
      </c>
      <c r="H343" s="232">
        <v>152.6166666666667</v>
      </c>
      <c r="I343" s="232">
        <v>153.68333333333337</v>
      </c>
      <c r="J343" s="232">
        <v>154.56666666666672</v>
      </c>
      <c r="K343" s="231">
        <v>152.80000000000001</v>
      </c>
      <c r="L343" s="231">
        <v>150.85</v>
      </c>
      <c r="M343" s="231">
        <v>43.294089999999997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250.7</v>
      </c>
      <c r="D344" s="232">
        <v>250.85</v>
      </c>
      <c r="E344" s="232">
        <v>248.79999999999998</v>
      </c>
      <c r="F344" s="232">
        <v>246.89999999999998</v>
      </c>
      <c r="G344" s="232">
        <v>244.84999999999997</v>
      </c>
      <c r="H344" s="232">
        <v>252.75</v>
      </c>
      <c r="I344" s="232">
        <v>254.8</v>
      </c>
      <c r="J344" s="232">
        <v>256.70000000000005</v>
      </c>
      <c r="K344" s="231">
        <v>252.9</v>
      </c>
      <c r="L344" s="231">
        <v>248.95</v>
      </c>
      <c r="M344" s="231">
        <v>6.31046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658.75</v>
      </c>
      <c r="D345" s="232">
        <v>651.91666666666663</v>
      </c>
      <c r="E345" s="232">
        <v>629.83333333333326</v>
      </c>
      <c r="F345" s="232">
        <v>600.91666666666663</v>
      </c>
      <c r="G345" s="232">
        <v>578.83333333333326</v>
      </c>
      <c r="H345" s="232">
        <v>680.83333333333326</v>
      </c>
      <c r="I345" s="232">
        <v>702.91666666666652</v>
      </c>
      <c r="J345" s="232">
        <v>731.83333333333326</v>
      </c>
      <c r="K345" s="231">
        <v>674</v>
      </c>
      <c r="L345" s="231">
        <v>623</v>
      </c>
      <c r="M345" s="231">
        <v>31.074549999999999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624.04999999999995</v>
      </c>
      <c r="D346" s="232">
        <v>612.7833333333333</v>
      </c>
      <c r="E346" s="232">
        <v>596.16666666666663</v>
      </c>
      <c r="F346" s="232">
        <v>568.2833333333333</v>
      </c>
      <c r="G346" s="232">
        <v>551.66666666666663</v>
      </c>
      <c r="H346" s="232">
        <v>640.66666666666663</v>
      </c>
      <c r="I346" s="232">
        <v>657.28333333333342</v>
      </c>
      <c r="J346" s="232">
        <v>685.16666666666663</v>
      </c>
      <c r="K346" s="231">
        <v>629.4</v>
      </c>
      <c r="L346" s="231">
        <v>584.9</v>
      </c>
      <c r="M346" s="231">
        <v>129.78431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3211.7</v>
      </c>
      <c r="D347" s="232">
        <v>3208.0666666666671</v>
      </c>
      <c r="E347" s="232">
        <v>3189.6333333333341</v>
      </c>
      <c r="F347" s="232">
        <v>3167.5666666666671</v>
      </c>
      <c r="G347" s="232">
        <v>3149.1333333333341</v>
      </c>
      <c r="H347" s="232">
        <v>3230.1333333333341</v>
      </c>
      <c r="I347" s="232">
        <v>3248.5666666666675</v>
      </c>
      <c r="J347" s="232">
        <v>3270.6333333333341</v>
      </c>
      <c r="K347" s="231">
        <v>3226.5</v>
      </c>
      <c r="L347" s="231">
        <v>3186</v>
      </c>
      <c r="M347" s="231">
        <v>0.32318999999999998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268.2</v>
      </c>
      <c r="D348" s="232">
        <v>269.21666666666664</v>
      </c>
      <c r="E348" s="232">
        <v>265.83333333333326</v>
      </c>
      <c r="F348" s="232">
        <v>263.46666666666664</v>
      </c>
      <c r="G348" s="232">
        <v>260.08333333333326</v>
      </c>
      <c r="H348" s="232">
        <v>271.58333333333326</v>
      </c>
      <c r="I348" s="232">
        <v>274.96666666666658</v>
      </c>
      <c r="J348" s="232">
        <v>277.33333333333326</v>
      </c>
      <c r="K348" s="231">
        <v>272.60000000000002</v>
      </c>
      <c r="L348" s="231">
        <v>266.85000000000002</v>
      </c>
      <c r="M348" s="231">
        <v>0.49386000000000002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575.29999999999995</v>
      </c>
      <c r="D349" s="232">
        <v>580.43333333333328</v>
      </c>
      <c r="E349" s="232">
        <v>567.06666666666661</v>
      </c>
      <c r="F349" s="232">
        <v>558.83333333333337</v>
      </c>
      <c r="G349" s="232">
        <v>545.4666666666667</v>
      </c>
      <c r="H349" s="232">
        <v>588.66666666666652</v>
      </c>
      <c r="I349" s="232">
        <v>602.03333333333308</v>
      </c>
      <c r="J349" s="232">
        <v>610.26666666666642</v>
      </c>
      <c r="K349" s="231">
        <v>593.79999999999995</v>
      </c>
      <c r="L349" s="231">
        <v>572.20000000000005</v>
      </c>
      <c r="M349" s="231">
        <v>26.903680000000001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114</v>
      </c>
      <c r="D350" s="232">
        <v>113.53333333333335</v>
      </c>
      <c r="E350" s="232">
        <v>112.56666666666669</v>
      </c>
      <c r="F350" s="232">
        <v>111.13333333333334</v>
      </c>
      <c r="G350" s="232">
        <v>110.16666666666669</v>
      </c>
      <c r="H350" s="232">
        <v>114.9666666666667</v>
      </c>
      <c r="I350" s="232">
        <v>115.93333333333337</v>
      </c>
      <c r="J350" s="232">
        <v>117.3666666666667</v>
      </c>
      <c r="K350" s="231">
        <v>114.5</v>
      </c>
      <c r="L350" s="231">
        <v>112.1</v>
      </c>
      <c r="M350" s="231">
        <v>10.11731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2983.6</v>
      </c>
      <c r="D351" s="232">
        <v>2989.6166666666668</v>
      </c>
      <c r="E351" s="232">
        <v>2950.2333333333336</v>
      </c>
      <c r="F351" s="232">
        <v>2916.8666666666668</v>
      </c>
      <c r="G351" s="232">
        <v>2877.4833333333336</v>
      </c>
      <c r="H351" s="232">
        <v>3022.9833333333336</v>
      </c>
      <c r="I351" s="232">
        <v>3062.3666666666668</v>
      </c>
      <c r="J351" s="232">
        <v>3095.7333333333336</v>
      </c>
      <c r="K351" s="231">
        <v>3029</v>
      </c>
      <c r="L351" s="231">
        <v>2956.25</v>
      </c>
      <c r="M351" s="231">
        <v>3.0580099999999999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507.35</v>
      </c>
      <c r="D352" s="232">
        <v>508</v>
      </c>
      <c r="E352" s="232">
        <v>502.35</v>
      </c>
      <c r="F352" s="232">
        <v>497.35</v>
      </c>
      <c r="G352" s="232">
        <v>491.70000000000005</v>
      </c>
      <c r="H352" s="232">
        <v>513</v>
      </c>
      <c r="I352" s="232">
        <v>518.65</v>
      </c>
      <c r="J352" s="232">
        <v>523.65</v>
      </c>
      <c r="K352" s="231">
        <v>513.65</v>
      </c>
      <c r="L352" s="231">
        <v>503</v>
      </c>
      <c r="M352" s="231">
        <v>3.8712499999999999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284.35000000000002</v>
      </c>
      <c r="D353" s="232">
        <v>285.95</v>
      </c>
      <c r="E353" s="232">
        <v>282.04999999999995</v>
      </c>
      <c r="F353" s="232">
        <v>279.74999999999994</v>
      </c>
      <c r="G353" s="232">
        <v>275.84999999999991</v>
      </c>
      <c r="H353" s="232">
        <v>288.25</v>
      </c>
      <c r="I353" s="232">
        <v>292.14999999999998</v>
      </c>
      <c r="J353" s="232">
        <v>294.45000000000005</v>
      </c>
      <c r="K353" s="231">
        <v>289.85000000000002</v>
      </c>
      <c r="L353" s="231">
        <v>283.64999999999998</v>
      </c>
      <c r="M353" s="231">
        <v>1.64381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1545</v>
      </c>
      <c r="D354" s="232">
        <v>1552.2333333333333</v>
      </c>
      <c r="E354" s="232">
        <v>1528.7666666666667</v>
      </c>
      <c r="F354" s="232">
        <v>1512.5333333333333</v>
      </c>
      <c r="G354" s="232">
        <v>1489.0666666666666</v>
      </c>
      <c r="H354" s="232">
        <v>1568.4666666666667</v>
      </c>
      <c r="I354" s="232">
        <v>1591.9333333333334</v>
      </c>
      <c r="J354" s="232">
        <v>1608.1666666666667</v>
      </c>
      <c r="K354" s="231">
        <v>1575.7</v>
      </c>
      <c r="L354" s="231">
        <v>1536</v>
      </c>
      <c r="M354" s="231">
        <v>2.1229399999999998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38597.449999999997</v>
      </c>
      <c r="D355" s="232">
        <v>38523.366666666669</v>
      </c>
      <c r="E355" s="232">
        <v>38295.333333333336</v>
      </c>
      <c r="F355" s="232">
        <v>37993.216666666667</v>
      </c>
      <c r="G355" s="232">
        <v>37765.183333333334</v>
      </c>
      <c r="H355" s="232">
        <v>38825.483333333337</v>
      </c>
      <c r="I355" s="232">
        <v>39053.516666666663</v>
      </c>
      <c r="J355" s="232">
        <v>39355.633333333339</v>
      </c>
      <c r="K355" s="231">
        <v>38751.4</v>
      </c>
      <c r="L355" s="231">
        <v>38221.25</v>
      </c>
      <c r="M355" s="231">
        <v>0.18711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892.55</v>
      </c>
      <c r="D356" s="232">
        <v>897.51666666666677</v>
      </c>
      <c r="E356" s="232">
        <v>880.03333333333353</v>
      </c>
      <c r="F356" s="232">
        <v>867.51666666666677</v>
      </c>
      <c r="G356" s="232">
        <v>850.03333333333353</v>
      </c>
      <c r="H356" s="232">
        <v>910.03333333333353</v>
      </c>
      <c r="I356" s="232">
        <v>927.51666666666688</v>
      </c>
      <c r="J356" s="232">
        <v>940.03333333333353</v>
      </c>
      <c r="K356" s="231">
        <v>915</v>
      </c>
      <c r="L356" s="231">
        <v>885</v>
      </c>
      <c r="M356" s="231">
        <v>4.2551399999999999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4492.55</v>
      </c>
      <c r="D357" s="232">
        <v>4514.9833333333336</v>
      </c>
      <c r="E357" s="232">
        <v>4461.6166666666668</v>
      </c>
      <c r="F357" s="232">
        <v>4430.6833333333334</v>
      </c>
      <c r="G357" s="232">
        <v>4377.3166666666666</v>
      </c>
      <c r="H357" s="232">
        <v>4545.916666666667</v>
      </c>
      <c r="I357" s="232">
        <v>4599.2833333333338</v>
      </c>
      <c r="J357" s="232">
        <v>4630.2166666666672</v>
      </c>
      <c r="K357" s="231">
        <v>4568.3500000000004</v>
      </c>
      <c r="L357" s="231">
        <v>4484.05</v>
      </c>
      <c r="M357" s="231">
        <v>2.5828600000000002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232.45</v>
      </c>
      <c r="D358" s="232">
        <v>233.41666666666666</v>
      </c>
      <c r="E358" s="232">
        <v>230.5333333333333</v>
      </c>
      <c r="F358" s="232">
        <v>228.61666666666665</v>
      </c>
      <c r="G358" s="232">
        <v>225.73333333333329</v>
      </c>
      <c r="H358" s="232">
        <v>235.33333333333331</v>
      </c>
      <c r="I358" s="232">
        <v>238.2166666666667</v>
      </c>
      <c r="J358" s="232">
        <v>240.13333333333333</v>
      </c>
      <c r="K358" s="231">
        <v>236.3</v>
      </c>
      <c r="L358" s="231">
        <v>231.5</v>
      </c>
      <c r="M358" s="231">
        <v>11.702999999999999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3525.45</v>
      </c>
      <c r="D359" s="232">
        <v>3523.2833333333333</v>
      </c>
      <c r="E359" s="232">
        <v>3506.5666666666666</v>
      </c>
      <c r="F359" s="232">
        <v>3487.6833333333334</v>
      </c>
      <c r="G359" s="232">
        <v>3470.9666666666667</v>
      </c>
      <c r="H359" s="232">
        <v>3542.1666666666665</v>
      </c>
      <c r="I359" s="232">
        <v>3558.8833333333328</v>
      </c>
      <c r="J359" s="232">
        <v>3577.7666666666664</v>
      </c>
      <c r="K359" s="231">
        <v>3540</v>
      </c>
      <c r="L359" s="231">
        <v>3504.4</v>
      </c>
      <c r="M359" s="231">
        <v>7.6630000000000004E-2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1341.3</v>
      </c>
      <c r="D360" s="232">
        <v>1338.7</v>
      </c>
      <c r="E360" s="232">
        <v>1325.25</v>
      </c>
      <c r="F360" s="232">
        <v>1309.2</v>
      </c>
      <c r="G360" s="232">
        <v>1295.75</v>
      </c>
      <c r="H360" s="232">
        <v>1354.75</v>
      </c>
      <c r="I360" s="232">
        <v>1368.2000000000003</v>
      </c>
      <c r="J360" s="232">
        <v>1384.25</v>
      </c>
      <c r="K360" s="231">
        <v>1352.15</v>
      </c>
      <c r="L360" s="231">
        <v>1322.65</v>
      </c>
      <c r="M360" s="231">
        <v>1.87985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2377.0500000000002</v>
      </c>
      <c r="D361" s="232">
        <v>2380.15</v>
      </c>
      <c r="E361" s="232">
        <v>2361.9</v>
      </c>
      <c r="F361" s="232">
        <v>2346.75</v>
      </c>
      <c r="G361" s="232">
        <v>2328.5</v>
      </c>
      <c r="H361" s="232">
        <v>2395.3000000000002</v>
      </c>
      <c r="I361" s="232">
        <v>2413.5500000000002</v>
      </c>
      <c r="J361" s="232">
        <v>2428.7000000000003</v>
      </c>
      <c r="K361" s="231">
        <v>2398.4</v>
      </c>
      <c r="L361" s="231">
        <v>2365</v>
      </c>
      <c r="M361" s="231">
        <v>10.26637</v>
      </c>
      <c r="N361" s="1"/>
      <c r="O361" s="1"/>
    </row>
    <row r="362" spans="1:15" ht="12.75" customHeight="1">
      <c r="A362" s="30">
        <v>352</v>
      </c>
      <c r="B362" s="217" t="s">
        <v>1014</v>
      </c>
      <c r="C362" s="231">
        <v>68.45</v>
      </c>
      <c r="D362" s="232">
        <v>69.033333333333346</v>
      </c>
      <c r="E362" s="232">
        <v>67.616666666666688</v>
      </c>
      <c r="F362" s="232">
        <v>66.783333333333346</v>
      </c>
      <c r="G362" s="232">
        <v>65.366666666666688</v>
      </c>
      <c r="H362" s="232">
        <v>69.866666666666688</v>
      </c>
      <c r="I362" s="232">
        <v>71.283333333333346</v>
      </c>
      <c r="J362" s="232">
        <v>72.116666666666688</v>
      </c>
      <c r="K362" s="231">
        <v>70.45</v>
      </c>
      <c r="L362" s="231">
        <v>68.2</v>
      </c>
      <c r="M362" s="231">
        <v>37.612470000000002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968.75</v>
      </c>
      <c r="D363" s="232">
        <v>957.18333333333339</v>
      </c>
      <c r="E363" s="232">
        <v>934.56666666666683</v>
      </c>
      <c r="F363" s="232">
        <v>900.38333333333344</v>
      </c>
      <c r="G363" s="232">
        <v>877.76666666666688</v>
      </c>
      <c r="H363" s="232">
        <v>991.36666666666679</v>
      </c>
      <c r="I363" s="232">
        <v>1013.9833333333333</v>
      </c>
      <c r="J363" s="232">
        <v>1048.1666666666667</v>
      </c>
      <c r="K363" s="231">
        <v>979.8</v>
      </c>
      <c r="L363" s="231">
        <v>923</v>
      </c>
      <c r="M363" s="231">
        <v>1.11991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2878.5</v>
      </c>
      <c r="D364" s="232">
        <v>2885.2000000000003</v>
      </c>
      <c r="E364" s="232">
        <v>2864.3000000000006</v>
      </c>
      <c r="F364" s="232">
        <v>2850.1000000000004</v>
      </c>
      <c r="G364" s="232">
        <v>2829.2000000000007</v>
      </c>
      <c r="H364" s="232">
        <v>2899.4000000000005</v>
      </c>
      <c r="I364" s="232">
        <v>2920.3</v>
      </c>
      <c r="J364" s="232">
        <v>2934.5000000000005</v>
      </c>
      <c r="K364" s="231">
        <v>2906.1</v>
      </c>
      <c r="L364" s="231">
        <v>2871</v>
      </c>
      <c r="M364" s="231">
        <v>2.6483099999999999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1264.5</v>
      </c>
      <c r="D365" s="232">
        <v>1270.8</v>
      </c>
      <c r="E365" s="232">
        <v>1251.6999999999998</v>
      </c>
      <c r="F365" s="232">
        <v>1238.8999999999999</v>
      </c>
      <c r="G365" s="232">
        <v>1219.7999999999997</v>
      </c>
      <c r="H365" s="232">
        <v>1283.5999999999999</v>
      </c>
      <c r="I365" s="232">
        <v>1302.6999999999998</v>
      </c>
      <c r="J365" s="232">
        <v>1315.5</v>
      </c>
      <c r="K365" s="231">
        <v>1289.9000000000001</v>
      </c>
      <c r="L365" s="231">
        <v>1258</v>
      </c>
      <c r="M365" s="231">
        <v>0.73155999999999999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285.2</v>
      </c>
      <c r="D366" s="232">
        <v>285.03333333333336</v>
      </c>
      <c r="E366" s="232">
        <v>282.26666666666671</v>
      </c>
      <c r="F366" s="232">
        <v>279.33333333333337</v>
      </c>
      <c r="G366" s="232">
        <v>276.56666666666672</v>
      </c>
      <c r="H366" s="232">
        <v>287.9666666666667</v>
      </c>
      <c r="I366" s="232">
        <v>290.73333333333335</v>
      </c>
      <c r="J366" s="232">
        <v>293.66666666666669</v>
      </c>
      <c r="K366" s="231">
        <v>287.8</v>
      </c>
      <c r="L366" s="231">
        <v>282.10000000000002</v>
      </c>
      <c r="M366" s="231">
        <v>11.396509999999999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154.1</v>
      </c>
      <c r="D367" s="232">
        <v>154.65</v>
      </c>
      <c r="E367" s="232">
        <v>152.95000000000002</v>
      </c>
      <c r="F367" s="232">
        <v>151.80000000000001</v>
      </c>
      <c r="G367" s="232">
        <v>150.10000000000002</v>
      </c>
      <c r="H367" s="232">
        <v>155.80000000000001</v>
      </c>
      <c r="I367" s="232">
        <v>157.5</v>
      </c>
      <c r="J367" s="232">
        <v>158.65</v>
      </c>
      <c r="K367" s="231">
        <v>156.35</v>
      </c>
      <c r="L367" s="231">
        <v>153.5</v>
      </c>
      <c r="M367" s="231">
        <v>44.060160000000003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224.1</v>
      </c>
      <c r="D368" s="232">
        <v>223.19999999999996</v>
      </c>
      <c r="E368" s="232">
        <v>221.69999999999993</v>
      </c>
      <c r="F368" s="232">
        <v>219.29999999999998</v>
      </c>
      <c r="G368" s="232">
        <v>217.79999999999995</v>
      </c>
      <c r="H368" s="232">
        <v>225.59999999999991</v>
      </c>
      <c r="I368" s="232">
        <v>227.09999999999997</v>
      </c>
      <c r="J368" s="232">
        <v>229.49999999999989</v>
      </c>
      <c r="K368" s="231">
        <v>224.7</v>
      </c>
      <c r="L368" s="231">
        <v>220.8</v>
      </c>
      <c r="M368" s="231">
        <v>56.923850000000002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328.55</v>
      </c>
      <c r="D369" s="232">
        <v>329.75</v>
      </c>
      <c r="E369" s="232">
        <v>325.8</v>
      </c>
      <c r="F369" s="232">
        <v>323.05</v>
      </c>
      <c r="G369" s="232">
        <v>319.10000000000002</v>
      </c>
      <c r="H369" s="232">
        <v>332.5</v>
      </c>
      <c r="I369" s="232">
        <v>336.45000000000005</v>
      </c>
      <c r="J369" s="232">
        <v>339.2</v>
      </c>
      <c r="K369" s="231">
        <v>333.7</v>
      </c>
      <c r="L369" s="231">
        <v>327</v>
      </c>
      <c r="M369" s="231">
        <v>2.8864999999999998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410.55</v>
      </c>
      <c r="D370" s="232">
        <v>411.98333333333335</v>
      </c>
      <c r="E370" s="232">
        <v>406.06666666666672</v>
      </c>
      <c r="F370" s="232">
        <v>401.58333333333337</v>
      </c>
      <c r="G370" s="232">
        <v>395.66666666666674</v>
      </c>
      <c r="H370" s="232">
        <v>416.4666666666667</v>
      </c>
      <c r="I370" s="232">
        <v>422.38333333333333</v>
      </c>
      <c r="J370" s="232">
        <v>426.86666666666667</v>
      </c>
      <c r="K370" s="231">
        <v>417.9</v>
      </c>
      <c r="L370" s="231">
        <v>407.5</v>
      </c>
      <c r="M370" s="231">
        <v>5.8590299999999997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578.29999999999995</v>
      </c>
      <c r="D371" s="232">
        <v>579.86666666666667</v>
      </c>
      <c r="E371" s="232">
        <v>575.73333333333335</v>
      </c>
      <c r="F371" s="232">
        <v>573.16666666666663</v>
      </c>
      <c r="G371" s="232">
        <v>569.0333333333333</v>
      </c>
      <c r="H371" s="232">
        <v>582.43333333333339</v>
      </c>
      <c r="I371" s="232">
        <v>586.56666666666683</v>
      </c>
      <c r="J371" s="232">
        <v>589.13333333333344</v>
      </c>
      <c r="K371" s="231">
        <v>584</v>
      </c>
      <c r="L371" s="231">
        <v>577.29999999999995</v>
      </c>
      <c r="M371" s="231">
        <v>0.24201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103.35</v>
      </c>
      <c r="D372" s="232">
        <v>103.71666666666665</v>
      </c>
      <c r="E372" s="232">
        <v>102.63333333333331</v>
      </c>
      <c r="F372" s="232">
        <v>101.91666666666666</v>
      </c>
      <c r="G372" s="232">
        <v>100.83333333333331</v>
      </c>
      <c r="H372" s="232">
        <v>104.43333333333331</v>
      </c>
      <c r="I372" s="232">
        <v>105.51666666666665</v>
      </c>
      <c r="J372" s="232">
        <v>106.23333333333331</v>
      </c>
      <c r="K372" s="231">
        <v>104.8</v>
      </c>
      <c r="L372" s="231">
        <v>103</v>
      </c>
      <c r="M372" s="231">
        <v>0.93472999999999995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1045.3499999999999</v>
      </c>
      <c r="D373" s="232">
        <v>1047.5</v>
      </c>
      <c r="E373" s="232">
        <v>1030</v>
      </c>
      <c r="F373" s="232">
        <v>1014.6500000000001</v>
      </c>
      <c r="G373" s="232">
        <v>997.15000000000009</v>
      </c>
      <c r="H373" s="232">
        <v>1062.8499999999999</v>
      </c>
      <c r="I373" s="232">
        <v>1080.3499999999999</v>
      </c>
      <c r="J373" s="232">
        <v>1095.6999999999998</v>
      </c>
      <c r="K373" s="231">
        <v>1065</v>
      </c>
      <c r="L373" s="231">
        <v>1032.1500000000001</v>
      </c>
      <c r="M373" s="231">
        <v>0.38229999999999997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4938.3500000000004</v>
      </c>
      <c r="D374" s="232">
        <v>4894.8833333333341</v>
      </c>
      <c r="E374" s="232">
        <v>4839.7666666666682</v>
      </c>
      <c r="F374" s="232">
        <v>4741.1833333333343</v>
      </c>
      <c r="G374" s="232">
        <v>4686.0666666666684</v>
      </c>
      <c r="H374" s="232">
        <v>4993.4666666666681</v>
      </c>
      <c r="I374" s="232">
        <v>5048.5833333333348</v>
      </c>
      <c r="J374" s="232">
        <v>5147.1666666666679</v>
      </c>
      <c r="K374" s="231">
        <v>4950</v>
      </c>
      <c r="L374" s="231">
        <v>4796.3</v>
      </c>
      <c r="M374" s="231">
        <v>7.4079999999999993E-2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13958.2</v>
      </c>
      <c r="D375" s="232">
        <v>13921.766666666668</v>
      </c>
      <c r="E375" s="232">
        <v>13853.533333333336</v>
      </c>
      <c r="F375" s="232">
        <v>13748.866666666669</v>
      </c>
      <c r="G375" s="232">
        <v>13680.633333333337</v>
      </c>
      <c r="H375" s="232">
        <v>14026.433333333336</v>
      </c>
      <c r="I375" s="232">
        <v>14094.66666666667</v>
      </c>
      <c r="J375" s="232">
        <v>14199.333333333336</v>
      </c>
      <c r="K375" s="231">
        <v>13990</v>
      </c>
      <c r="L375" s="231">
        <v>13817.1</v>
      </c>
      <c r="M375" s="231">
        <v>1.4789999999999999E-2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47.85</v>
      </c>
      <c r="D376" s="232">
        <v>47.966666666666669</v>
      </c>
      <c r="E376" s="232">
        <v>47.583333333333336</v>
      </c>
      <c r="F376" s="232">
        <v>47.31666666666667</v>
      </c>
      <c r="G376" s="232">
        <v>46.933333333333337</v>
      </c>
      <c r="H376" s="232">
        <v>48.233333333333334</v>
      </c>
      <c r="I376" s="232">
        <v>48.61666666666666</v>
      </c>
      <c r="J376" s="232">
        <v>48.883333333333333</v>
      </c>
      <c r="K376" s="231">
        <v>48.35</v>
      </c>
      <c r="L376" s="231">
        <v>47.7</v>
      </c>
      <c r="M376" s="231">
        <v>286.30221999999998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351.1</v>
      </c>
      <c r="D377" s="232">
        <v>350.63333333333338</v>
      </c>
      <c r="E377" s="232">
        <v>346.96666666666675</v>
      </c>
      <c r="F377" s="232">
        <v>342.83333333333337</v>
      </c>
      <c r="G377" s="232">
        <v>339.16666666666674</v>
      </c>
      <c r="H377" s="232">
        <v>354.76666666666677</v>
      </c>
      <c r="I377" s="232">
        <v>358.43333333333339</v>
      </c>
      <c r="J377" s="232">
        <v>362.56666666666678</v>
      </c>
      <c r="K377" s="231">
        <v>354.3</v>
      </c>
      <c r="L377" s="231">
        <v>346.5</v>
      </c>
      <c r="M377" s="231">
        <v>1.5632999999999999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143.55000000000001</v>
      </c>
      <c r="D378" s="232">
        <v>143.5</v>
      </c>
      <c r="E378" s="232">
        <v>141.65</v>
      </c>
      <c r="F378" s="232">
        <v>139.75</v>
      </c>
      <c r="G378" s="232">
        <v>137.9</v>
      </c>
      <c r="H378" s="232">
        <v>145.4</v>
      </c>
      <c r="I378" s="232">
        <v>147.25000000000003</v>
      </c>
      <c r="J378" s="232">
        <v>149.15</v>
      </c>
      <c r="K378" s="231">
        <v>145.35</v>
      </c>
      <c r="L378" s="231">
        <v>141.6</v>
      </c>
      <c r="M378" s="231">
        <v>78.257570000000001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118.5</v>
      </c>
      <c r="D379" s="232">
        <v>118.93333333333334</v>
      </c>
      <c r="E379" s="232">
        <v>117.76666666666668</v>
      </c>
      <c r="F379" s="232">
        <v>117.03333333333335</v>
      </c>
      <c r="G379" s="232">
        <v>115.86666666666669</v>
      </c>
      <c r="H379" s="232">
        <v>119.66666666666667</v>
      </c>
      <c r="I379" s="232">
        <v>120.83333333333333</v>
      </c>
      <c r="J379" s="232">
        <v>121.56666666666666</v>
      </c>
      <c r="K379" s="231">
        <v>120.1</v>
      </c>
      <c r="L379" s="231">
        <v>118.2</v>
      </c>
      <c r="M379" s="231">
        <v>49.093589999999999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619.9</v>
      </c>
      <c r="D380" s="232">
        <v>619.0333333333333</v>
      </c>
      <c r="E380" s="232">
        <v>605.66666666666663</v>
      </c>
      <c r="F380" s="232">
        <v>591.43333333333328</v>
      </c>
      <c r="G380" s="232">
        <v>578.06666666666661</v>
      </c>
      <c r="H380" s="232">
        <v>633.26666666666665</v>
      </c>
      <c r="I380" s="232">
        <v>646.63333333333344</v>
      </c>
      <c r="J380" s="232">
        <v>660.86666666666667</v>
      </c>
      <c r="K380" s="231">
        <v>632.4</v>
      </c>
      <c r="L380" s="231">
        <v>604.79999999999995</v>
      </c>
      <c r="M380" s="231">
        <v>2.1442000000000001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351.3</v>
      </c>
      <c r="D381" s="232">
        <v>353.08333333333331</v>
      </c>
      <c r="E381" s="232">
        <v>348.91666666666663</v>
      </c>
      <c r="F381" s="232">
        <v>346.5333333333333</v>
      </c>
      <c r="G381" s="232">
        <v>342.36666666666662</v>
      </c>
      <c r="H381" s="232">
        <v>355.46666666666664</v>
      </c>
      <c r="I381" s="232">
        <v>359.63333333333327</v>
      </c>
      <c r="J381" s="232">
        <v>362.01666666666665</v>
      </c>
      <c r="K381" s="231">
        <v>357.25</v>
      </c>
      <c r="L381" s="231">
        <v>350.7</v>
      </c>
      <c r="M381" s="231">
        <v>1.99417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1190</v>
      </c>
      <c r="D382" s="232">
        <v>1191.3999999999999</v>
      </c>
      <c r="E382" s="232">
        <v>1181.7999999999997</v>
      </c>
      <c r="F382" s="232">
        <v>1173.5999999999999</v>
      </c>
      <c r="G382" s="232">
        <v>1163.9999999999998</v>
      </c>
      <c r="H382" s="232">
        <v>1199.5999999999997</v>
      </c>
      <c r="I382" s="232">
        <v>1209.1999999999996</v>
      </c>
      <c r="J382" s="232">
        <v>1217.3999999999996</v>
      </c>
      <c r="K382" s="231">
        <v>1201</v>
      </c>
      <c r="L382" s="231">
        <v>1183.2</v>
      </c>
      <c r="M382" s="231">
        <v>2.0663299999999998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65.599999999999994</v>
      </c>
      <c r="D383" s="232">
        <v>65.05</v>
      </c>
      <c r="E383" s="232">
        <v>64.25</v>
      </c>
      <c r="F383" s="232">
        <v>62.900000000000006</v>
      </c>
      <c r="G383" s="232">
        <v>62.100000000000009</v>
      </c>
      <c r="H383" s="232">
        <v>66.399999999999991</v>
      </c>
      <c r="I383" s="232">
        <v>67.199999999999974</v>
      </c>
      <c r="J383" s="232">
        <v>68.549999999999983</v>
      </c>
      <c r="K383" s="231">
        <v>65.849999999999994</v>
      </c>
      <c r="L383" s="231">
        <v>63.7</v>
      </c>
      <c r="M383" s="231">
        <v>83.52816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155.05000000000001</v>
      </c>
      <c r="D384" s="232">
        <v>155.58333333333334</v>
      </c>
      <c r="E384" s="232">
        <v>154.16666666666669</v>
      </c>
      <c r="F384" s="232">
        <v>153.28333333333333</v>
      </c>
      <c r="G384" s="232">
        <v>151.86666666666667</v>
      </c>
      <c r="H384" s="232">
        <v>156.4666666666667</v>
      </c>
      <c r="I384" s="232">
        <v>157.88333333333338</v>
      </c>
      <c r="J384" s="232">
        <v>158.76666666666671</v>
      </c>
      <c r="K384" s="231">
        <v>157</v>
      </c>
      <c r="L384" s="231">
        <v>154.69999999999999</v>
      </c>
      <c r="M384" s="231">
        <v>4.4204600000000003</v>
      </c>
      <c r="N384" s="1"/>
      <c r="O384" s="1"/>
    </row>
    <row r="385" spans="1:15" ht="12.75" customHeight="1">
      <c r="A385" s="30">
        <v>375</v>
      </c>
      <c r="B385" s="217" t="s">
        <v>1015</v>
      </c>
      <c r="C385" s="231">
        <v>740.6</v>
      </c>
      <c r="D385" s="232">
        <v>741.63333333333333</v>
      </c>
      <c r="E385" s="232">
        <v>737.31666666666661</v>
      </c>
      <c r="F385" s="232">
        <v>734.0333333333333</v>
      </c>
      <c r="G385" s="232">
        <v>729.71666666666658</v>
      </c>
      <c r="H385" s="232">
        <v>744.91666666666663</v>
      </c>
      <c r="I385" s="232">
        <v>749.23333333333346</v>
      </c>
      <c r="J385" s="232">
        <v>752.51666666666665</v>
      </c>
      <c r="K385" s="231">
        <v>745.95</v>
      </c>
      <c r="L385" s="231">
        <v>738.35</v>
      </c>
      <c r="M385" s="231">
        <v>0.31453999999999999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647.5</v>
      </c>
      <c r="D386" s="232">
        <v>647.83333333333337</v>
      </c>
      <c r="E386" s="232">
        <v>638.66666666666674</v>
      </c>
      <c r="F386" s="232">
        <v>629.83333333333337</v>
      </c>
      <c r="G386" s="232">
        <v>620.66666666666674</v>
      </c>
      <c r="H386" s="232">
        <v>656.66666666666674</v>
      </c>
      <c r="I386" s="232">
        <v>665.83333333333348</v>
      </c>
      <c r="J386" s="232">
        <v>674.66666666666674</v>
      </c>
      <c r="K386" s="231">
        <v>657</v>
      </c>
      <c r="L386" s="231">
        <v>639</v>
      </c>
      <c r="M386" s="231">
        <v>2.0266600000000001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200.2</v>
      </c>
      <c r="D387" s="232">
        <v>201.06666666666669</v>
      </c>
      <c r="E387" s="232">
        <v>197.33333333333337</v>
      </c>
      <c r="F387" s="232">
        <v>194.46666666666667</v>
      </c>
      <c r="G387" s="232">
        <v>190.73333333333335</v>
      </c>
      <c r="H387" s="232">
        <v>203.93333333333339</v>
      </c>
      <c r="I387" s="232">
        <v>207.66666666666669</v>
      </c>
      <c r="J387" s="232">
        <v>210.53333333333342</v>
      </c>
      <c r="K387" s="231">
        <v>204.8</v>
      </c>
      <c r="L387" s="231">
        <v>198.2</v>
      </c>
      <c r="M387" s="231">
        <v>3.4986199999999998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98.6</v>
      </c>
      <c r="D388" s="232">
        <v>98.983333333333334</v>
      </c>
      <c r="E388" s="232">
        <v>97.166666666666671</v>
      </c>
      <c r="F388" s="232">
        <v>95.733333333333334</v>
      </c>
      <c r="G388" s="232">
        <v>93.916666666666671</v>
      </c>
      <c r="H388" s="232">
        <v>100.41666666666667</v>
      </c>
      <c r="I388" s="232">
        <v>102.23333333333333</v>
      </c>
      <c r="J388" s="232">
        <v>103.66666666666667</v>
      </c>
      <c r="K388" s="231">
        <v>100.8</v>
      </c>
      <c r="L388" s="231">
        <v>97.55</v>
      </c>
      <c r="M388" s="231">
        <v>22.407509999999998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2086.25</v>
      </c>
      <c r="D389" s="232">
        <v>2097.7833333333333</v>
      </c>
      <c r="E389" s="232">
        <v>2069.5166666666664</v>
      </c>
      <c r="F389" s="232">
        <v>2052.7833333333333</v>
      </c>
      <c r="G389" s="232">
        <v>2024.5166666666664</v>
      </c>
      <c r="H389" s="232">
        <v>2114.5166666666664</v>
      </c>
      <c r="I389" s="232">
        <v>2142.7833333333338</v>
      </c>
      <c r="J389" s="232">
        <v>2159.5166666666664</v>
      </c>
      <c r="K389" s="231">
        <v>2126.0500000000002</v>
      </c>
      <c r="L389" s="231">
        <v>2081.0500000000002</v>
      </c>
      <c r="M389" s="231">
        <v>7.6300000000000007E-2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36.1</v>
      </c>
      <c r="D390" s="232">
        <v>36.35</v>
      </c>
      <c r="E390" s="232">
        <v>35.75</v>
      </c>
      <c r="F390" s="232">
        <v>35.4</v>
      </c>
      <c r="G390" s="232">
        <v>34.799999999999997</v>
      </c>
      <c r="H390" s="232">
        <v>36.700000000000003</v>
      </c>
      <c r="I390" s="232">
        <v>37.300000000000011</v>
      </c>
      <c r="J390" s="232">
        <v>37.650000000000006</v>
      </c>
      <c r="K390" s="231">
        <v>36.950000000000003</v>
      </c>
      <c r="L390" s="231">
        <v>36</v>
      </c>
      <c r="M390" s="231">
        <v>8.1755200000000006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1261.3</v>
      </c>
      <c r="D391" s="232">
        <v>1261.4333333333334</v>
      </c>
      <c r="E391" s="232">
        <v>1250.8666666666668</v>
      </c>
      <c r="F391" s="232">
        <v>1240.4333333333334</v>
      </c>
      <c r="G391" s="232">
        <v>1229.8666666666668</v>
      </c>
      <c r="H391" s="232">
        <v>1271.8666666666668</v>
      </c>
      <c r="I391" s="232">
        <v>1282.4333333333334</v>
      </c>
      <c r="J391" s="232">
        <v>1292.8666666666668</v>
      </c>
      <c r="K391" s="231">
        <v>1272</v>
      </c>
      <c r="L391" s="231">
        <v>1251</v>
      </c>
      <c r="M391" s="231">
        <v>1.1379300000000001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166.7</v>
      </c>
      <c r="D392" s="232">
        <v>165.38333333333335</v>
      </c>
      <c r="E392" s="232">
        <v>163.3666666666667</v>
      </c>
      <c r="F392" s="232">
        <v>160.03333333333336</v>
      </c>
      <c r="G392" s="232">
        <v>158.01666666666671</v>
      </c>
      <c r="H392" s="232">
        <v>168.7166666666667</v>
      </c>
      <c r="I392" s="232">
        <v>170.73333333333335</v>
      </c>
      <c r="J392" s="232">
        <v>174.06666666666669</v>
      </c>
      <c r="K392" s="231">
        <v>167.4</v>
      </c>
      <c r="L392" s="231">
        <v>162.05000000000001</v>
      </c>
      <c r="M392" s="231">
        <v>10.456020000000001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838.5</v>
      </c>
      <c r="D393" s="232">
        <v>830.73333333333323</v>
      </c>
      <c r="E393" s="232">
        <v>819.41666666666652</v>
      </c>
      <c r="F393" s="232">
        <v>800.33333333333326</v>
      </c>
      <c r="G393" s="232">
        <v>789.01666666666654</v>
      </c>
      <c r="H393" s="232">
        <v>849.81666666666649</v>
      </c>
      <c r="I393" s="232">
        <v>861.13333333333333</v>
      </c>
      <c r="J393" s="232">
        <v>880.21666666666647</v>
      </c>
      <c r="K393" s="231">
        <v>842.05</v>
      </c>
      <c r="L393" s="231">
        <v>811.65</v>
      </c>
      <c r="M393" s="231">
        <v>2.0749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2276.6</v>
      </c>
      <c r="D394" s="232">
        <v>2279.35</v>
      </c>
      <c r="E394" s="232">
        <v>2267.25</v>
      </c>
      <c r="F394" s="232">
        <v>2257.9</v>
      </c>
      <c r="G394" s="232">
        <v>2245.8000000000002</v>
      </c>
      <c r="H394" s="232">
        <v>2288.6999999999998</v>
      </c>
      <c r="I394" s="232">
        <v>2300.7999999999993</v>
      </c>
      <c r="J394" s="232">
        <v>2310.1499999999996</v>
      </c>
      <c r="K394" s="231">
        <v>2291.4499999999998</v>
      </c>
      <c r="L394" s="231">
        <v>2270</v>
      </c>
      <c r="M394" s="231">
        <v>50.39622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91.25</v>
      </c>
      <c r="D395" s="232">
        <v>91.566666666666663</v>
      </c>
      <c r="E395" s="232">
        <v>90.48333333333332</v>
      </c>
      <c r="F395" s="232">
        <v>89.716666666666654</v>
      </c>
      <c r="G395" s="232">
        <v>88.633333333333312</v>
      </c>
      <c r="H395" s="232">
        <v>92.333333333333329</v>
      </c>
      <c r="I395" s="232">
        <v>93.416666666666671</v>
      </c>
      <c r="J395" s="232">
        <v>94.183333333333337</v>
      </c>
      <c r="K395" s="231">
        <v>92.65</v>
      </c>
      <c r="L395" s="231">
        <v>90.8</v>
      </c>
      <c r="M395" s="231">
        <v>5.42957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599.95000000000005</v>
      </c>
      <c r="D396" s="232">
        <v>598.85</v>
      </c>
      <c r="E396" s="232">
        <v>593.70000000000005</v>
      </c>
      <c r="F396" s="232">
        <v>587.45000000000005</v>
      </c>
      <c r="G396" s="232">
        <v>582.30000000000007</v>
      </c>
      <c r="H396" s="232">
        <v>605.1</v>
      </c>
      <c r="I396" s="232">
        <v>610.24999999999989</v>
      </c>
      <c r="J396" s="232">
        <v>616.5</v>
      </c>
      <c r="K396" s="231">
        <v>604</v>
      </c>
      <c r="L396" s="231">
        <v>592.6</v>
      </c>
      <c r="M396" s="231">
        <v>0.35952000000000001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1334.5</v>
      </c>
      <c r="D397" s="232">
        <v>1340.8166666666666</v>
      </c>
      <c r="E397" s="232">
        <v>1318.6833333333332</v>
      </c>
      <c r="F397" s="232">
        <v>1302.8666666666666</v>
      </c>
      <c r="G397" s="232">
        <v>1280.7333333333331</v>
      </c>
      <c r="H397" s="232">
        <v>1356.6333333333332</v>
      </c>
      <c r="I397" s="232">
        <v>1378.7666666666664</v>
      </c>
      <c r="J397" s="232">
        <v>1394.5833333333333</v>
      </c>
      <c r="K397" s="231">
        <v>1362.95</v>
      </c>
      <c r="L397" s="231">
        <v>1325</v>
      </c>
      <c r="M397" s="231">
        <v>1.3187599999999999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727.25</v>
      </c>
      <c r="D398" s="232">
        <v>724.48333333333323</v>
      </c>
      <c r="E398" s="232">
        <v>720.31666666666649</v>
      </c>
      <c r="F398" s="232">
        <v>713.38333333333321</v>
      </c>
      <c r="G398" s="232">
        <v>709.21666666666647</v>
      </c>
      <c r="H398" s="232">
        <v>731.41666666666652</v>
      </c>
      <c r="I398" s="232">
        <v>735.58333333333326</v>
      </c>
      <c r="J398" s="232">
        <v>742.51666666666654</v>
      </c>
      <c r="K398" s="231">
        <v>728.65</v>
      </c>
      <c r="L398" s="231">
        <v>717.55</v>
      </c>
      <c r="M398" s="231">
        <v>7.7743399999999996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1113.0999999999999</v>
      </c>
      <c r="D399" s="232">
        <v>1114.6000000000001</v>
      </c>
      <c r="E399" s="232">
        <v>1101.5500000000002</v>
      </c>
      <c r="F399" s="232">
        <v>1090</v>
      </c>
      <c r="G399" s="232">
        <v>1076.95</v>
      </c>
      <c r="H399" s="232">
        <v>1126.1500000000003</v>
      </c>
      <c r="I399" s="232">
        <v>1139.2</v>
      </c>
      <c r="J399" s="232">
        <v>1150.7500000000005</v>
      </c>
      <c r="K399" s="231">
        <v>1127.6500000000001</v>
      </c>
      <c r="L399" s="231">
        <v>1103.05</v>
      </c>
      <c r="M399" s="231">
        <v>13.99723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348.8</v>
      </c>
      <c r="D400" s="232">
        <v>345.89999999999992</v>
      </c>
      <c r="E400" s="232">
        <v>338.29999999999984</v>
      </c>
      <c r="F400" s="232">
        <v>327.7999999999999</v>
      </c>
      <c r="G400" s="232">
        <v>320.19999999999982</v>
      </c>
      <c r="H400" s="232">
        <v>356.39999999999986</v>
      </c>
      <c r="I400" s="232">
        <v>363.99999999999989</v>
      </c>
      <c r="J400" s="232">
        <v>374.49999999999989</v>
      </c>
      <c r="K400" s="231">
        <v>353.5</v>
      </c>
      <c r="L400" s="231">
        <v>335.4</v>
      </c>
      <c r="M400" s="231">
        <v>1.02939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30.95</v>
      </c>
      <c r="D401" s="232">
        <v>31.05</v>
      </c>
      <c r="E401" s="232">
        <v>30.75</v>
      </c>
      <c r="F401" s="232">
        <v>30.55</v>
      </c>
      <c r="G401" s="232">
        <v>30.25</v>
      </c>
      <c r="H401" s="232">
        <v>31.25</v>
      </c>
      <c r="I401" s="232">
        <v>31.550000000000004</v>
      </c>
      <c r="J401" s="232">
        <v>31.75</v>
      </c>
      <c r="K401" s="231">
        <v>31.35</v>
      </c>
      <c r="L401" s="231">
        <v>30.85</v>
      </c>
      <c r="M401" s="231">
        <v>15.90798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4248.3</v>
      </c>
      <c r="D402" s="232">
        <v>4265.416666666667</v>
      </c>
      <c r="E402" s="232">
        <v>4218.8833333333341</v>
      </c>
      <c r="F402" s="232">
        <v>4189.4666666666672</v>
      </c>
      <c r="G402" s="232">
        <v>4142.9333333333343</v>
      </c>
      <c r="H402" s="232">
        <v>4294.8333333333339</v>
      </c>
      <c r="I402" s="232">
        <v>4341.3666666666668</v>
      </c>
      <c r="J402" s="232">
        <v>4370.7833333333338</v>
      </c>
      <c r="K402" s="231">
        <v>4311.95</v>
      </c>
      <c r="L402" s="231">
        <v>4236</v>
      </c>
      <c r="M402" s="231">
        <v>0.12114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2381.25</v>
      </c>
      <c r="D403" s="232">
        <v>2371.6333333333332</v>
      </c>
      <c r="E403" s="232">
        <v>2355.6166666666663</v>
      </c>
      <c r="F403" s="232">
        <v>2329.9833333333331</v>
      </c>
      <c r="G403" s="232">
        <v>2313.9666666666662</v>
      </c>
      <c r="H403" s="232">
        <v>2397.2666666666664</v>
      </c>
      <c r="I403" s="232">
        <v>2413.2833333333328</v>
      </c>
      <c r="J403" s="232">
        <v>2438.9166666666665</v>
      </c>
      <c r="K403" s="231">
        <v>2387.65</v>
      </c>
      <c r="L403" s="231">
        <v>2346</v>
      </c>
      <c r="M403" s="231">
        <v>10.42488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65.45</v>
      </c>
      <c r="D404" s="232">
        <v>65.666666666666671</v>
      </c>
      <c r="E404" s="232">
        <v>64.933333333333337</v>
      </c>
      <c r="F404" s="232">
        <v>64.416666666666671</v>
      </c>
      <c r="G404" s="232">
        <v>63.683333333333337</v>
      </c>
      <c r="H404" s="232">
        <v>66.183333333333337</v>
      </c>
      <c r="I404" s="232">
        <v>66.916666666666657</v>
      </c>
      <c r="J404" s="232">
        <v>67.433333333333337</v>
      </c>
      <c r="K404" s="231">
        <v>66.400000000000006</v>
      </c>
      <c r="L404" s="231">
        <v>65.150000000000006</v>
      </c>
      <c r="M404" s="231">
        <v>213.75536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5704.5</v>
      </c>
      <c r="D405" s="232">
        <v>5714.8166666666666</v>
      </c>
      <c r="E405" s="232">
        <v>5689.6833333333334</v>
      </c>
      <c r="F405" s="232">
        <v>5674.8666666666668</v>
      </c>
      <c r="G405" s="232">
        <v>5649.7333333333336</v>
      </c>
      <c r="H405" s="232">
        <v>5729.6333333333332</v>
      </c>
      <c r="I405" s="232">
        <v>5754.7666666666664</v>
      </c>
      <c r="J405" s="232">
        <v>5769.583333333333</v>
      </c>
      <c r="K405" s="231">
        <v>5739.95</v>
      </c>
      <c r="L405" s="231">
        <v>5700</v>
      </c>
      <c r="M405" s="231">
        <v>8.1420000000000006E-2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1195.5</v>
      </c>
      <c r="D406" s="232">
        <v>1196.6499999999999</v>
      </c>
      <c r="E406" s="232">
        <v>1185.3499999999997</v>
      </c>
      <c r="F406" s="232">
        <v>1175.1999999999998</v>
      </c>
      <c r="G406" s="232">
        <v>1163.8999999999996</v>
      </c>
      <c r="H406" s="232">
        <v>1206.7999999999997</v>
      </c>
      <c r="I406" s="232">
        <v>1218.0999999999999</v>
      </c>
      <c r="J406" s="232">
        <v>1228.2499999999998</v>
      </c>
      <c r="K406" s="231">
        <v>1207.95</v>
      </c>
      <c r="L406" s="231">
        <v>1186.5</v>
      </c>
      <c r="M406" s="231">
        <v>0.39590999999999998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2765.2</v>
      </c>
      <c r="D407" s="232">
        <v>2767.0666666666671</v>
      </c>
      <c r="E407" s="232">
        <v>2752.1833333333343</v>
      </c>
      <c r="F407" s="232">
        <v>2739.1666666666674</v>
      </c>
      <c r="G407" s="232">
        <v>2724.2833333333347</v>
      </c>
      <c r="H407" s="232">
        <v>2780.0833333333339</v>
      </c>
      <c r="I407" s="232">
        <v>2794.9666666666662</v>
      </c>
      <c r="J407" s="232">
        <v>2807.9833333333336</v>
      </c>
      <c r="K407" s="231">
        <v>2781.95</v>
      </c>
      <c r="L407" s="231">
        <v>2754.05</v>
      </c>
      <c r="M407" s="231">
        <v>1.29657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453.95</v>
      </c>
      <c r="D408" s="232">
        <v>453.63333333333338</v>
      </c>
      <c r="E408" s="232">
        <v>449.31666666666678</v>
      </c>
      <c r="F408" s="232">
        <v>444.68333333333339</v>
      </c>
      <c r="G408" s="232">
        <v>440.36666666666679</v>
      </c>
      <c r="H408" s="232">
        <v>458.26666666666677</v>
      </c>
      <c r="I408" s="232">
        <v>462.58333333333337</v>
      </c>
      <c r="J408" s="232">
        <v>467.21666666666675</v>
      </c>
      <c r="K408" s="231">
        <v>457.95</v>
      </c>
      <c r="L408" s="231">
        <v>449</v>
      </c>
      <c r="M408" s="231">
        <v>0.51075999999999999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1084.3499999999999</v>
      </c>
      <c r="D409" s="232">
        <v>1088.1000000000001</v>
      </c>
      <c r="E409" s="232">
        <v>1076.2500000000002</v>
      </c>
      <c r="F409" s="232">
        <v>1068.1500000000001</v>
      </c>
      <c r="G409" s="232">
        <v>1056.3000000000002</v>
      </c>
      <c r="H409" s="232">
        <v>1096.2000000000003</v>
      </c>
      <c r="I409" s="232">
        <v>1108.0500000000002</v>
      </c>
      <c r="J409" s="232">
        <v>1116.1500000000003</v>
      </c>
      <c r="K409" s="231">
        <v>1099.95</v>
      </c>
      <c r="L409" s="231">
        <v>1080</v>
      </c>
      <c r="M409" s="231">
        <v>5.5599999999999997E-2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242.9</v>
      </c>
      <c r="D410" s="232">
        <v>243.68333333333331</v>
      </c>
      <c r="E410" s="232">
        <v>240.16666666666663</v>
      </c>
      <c r="F410" s="232">
        <v>237.43333333333331</v>
      </c>
      <c r="G410" s="232">
        <v>233.91666666666663</v>
      </c>
      <c r="H410" s="232">
        <v>246.41666666666663</v>
      </c>
      <c r="I410" s="232">
        <v>249.93333333333334</v>
      </c>
      <c r="J410" s="232">
        <v>252.66666666666663</v>
      </c>
      <c r="K410" s="231">
        <v>247.2</v>
      </c>
      <c r="L410" s="231">
        <v>240.95</v>
      </c>
      <c r="M410" s="231">
        <v>3.2213799999999999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640.5</v>
      </c>
      <c r="D411" s="232">
        <v>636.88333333333333</v>
      </c>
      <c r="E411" s="232">
        <v>629.31666666666661</v>
      </c>
      <c r="F411" s="232">
        <v>618.13333333333333</v>
      </c>
      <c r="G411" s="232">
        <v>610.56666666666661</v>
      </c>
      <c r="H411" s="232">
        <v>648.06666666666661</v>
      </c>
      <c r="I411" s="232">
        <v>655.63333333333344</v>
      </c>
      <c r="J411" s="232">
        <v>666.81666666666661</v>
      </c>
      <c r="K411" s="231">
        <v>644.45000000000005</v>
      </c>
      <c r="L411" s="231">
        <v>625.70000000000005</v>
      </c>
      <c r="M411" s="231">
        <v>0.49620999999999998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25494</v>
      </c>
      <c r="D412" s="232">
        <v>25434.066666666666</v>
      </c>
      <c r="E412" s="232">
        <v>25168.133333333331</v>
      </c>
      <c r="F412" s="232">
        <v>24842.266666666666</v>
      </c>
      <c r="G412" s="232">
        <v>24576.333333333332</v>
      </c>
      <c r="H412" s="232">
        <v>25759.933333333331</v>
      </c>
      <c r="I412" s="232">
        <v>26025.866666666665</v>
      </c>
      <c r="J412" s="232">
        <v>26351.73333333333</v>
      </c>
      <c r="K412" s="231">
        <v>25700</v>
      </c>
      <c r="L412" s="231">
        <v>25108.2</v>
      </c>
      <c r="M412" s="231">
        <v>0.52197000000000005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44</v>
      </c>
      <c r="D413" s="232">
        <v>44.20000000000001</v>
      </c>
      <c r="E413" s="232">
        <v>43.500000000000021</v>
      </c>
      <c r="F413" s="232">
        <v>43.000000000000014</v>
      </c>
      <c r="G413" s="232">
        <v>42.300000000000026</v>
      </c>
      <c r="H413" s="232">
        <v>44.700000000000017</v>
      </c>
      <c r="I413" s="232">
        <v>45.400000000000006</v>
      </c>
      <c r="J413" s="232">
        <v>45.900000000000013</v>
      </c>
      <c r="K413" s="231">
        <v>44.9</v>
      </c>
      <c r="L413" s="231">
        <v>43.7</v>
      </c>
      <c r="M413" s="231">
        <v>31.76641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1246.1500000000001</v>
      </c>
      <c r="D414" s="232">
        <v>1250.8833333333332</v>
      </c>
      <c r="E414" s="232">
        <v>1236.9666666666665</v>
      </c>
      <c r="F414" s="232">
        <v>1227.7833333333333</v>
      </c>
      <c r="G414" s="232">
        <v>1213.8666666666666</v>
      </c>
      <c r="H414" s="232">
        <v>1260.0666666666664</v>
      </c>
      <c r="I414" s="232">
        <v>1273.9833333333333</v>
      </c>
      <c r="J414" s="232">
        <v>1283.1666666666663</v>
      </c>
      <c r="K414" s="231">
        <v>1264.8</v>
      </c>
      <c r="L414" s="231">
        <v>1241.7</v>
      </c>
      <c r="M414" s="231">
        <v>3.6295000000000002</v>
      </c>
      <c r="N414" s="1"/>
      <c r="O414" s="1"/>
    </row>
    <row r="415" spans="1:15" ht="12.75" customHeight="1">
      <c r="A415" s="30">
        <v>405</v>
      </c>
      <c r="B415" t="s">
        <v>827</v>
      </c>
      <c r="C415" s="279">
        <v>275.10000000000002</v>
      </c>
      <c r="D415" s="280">
        <v>276.16666666666669</v>
      </c>
      <c r="E415" s="280">
        <v>273.03333333333336</v>
      </c>
      <c r="F415" s="280">
        <v>270.9666666666667</v>
      </c>
      <c r="G415" s="280">
        <v>267.83333333333337</v>
      </c>
      <c r="H415" s="280">
        <v>278.23333333333335</v>
      </c>
      <c r="I415" s="280">
        <v>281.36666666666667</v>
      </c>
      <c r="J415" s="280">
        <v>283.43333333333334</v>
      </c>
      <c r="K415" s="279">
        <v>279.3</v>
      </c>
      <c r="L415" s="279">
        <v>274.10000000000002</v>
      </c>
      <c r="M415" s="279">
        <v>1.60551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3307.4</v>
      </c>
      <c r="D416" s="232">
        <v>3310.0166666666664</v>
      </c>
      <c r="E416" s="232">
        <v>3273.083333333333</v>
      </c>
      <c r="F416" s="232">
        <v>3238.7666666666664</v>
      </c>
      <c r="G416" s="232">
        <v>3201.833333333333</v>
      </c>
      <c r="H416" s="232">
        <v>3344.333333333333</v>
      </c>
      <c r="I416" s="232">
        <v>3381.2666666666664</v>
      </c>
      <c r="J416" s="232">
        <v>3415.583333333333</v>
      </c>
      <c r="K416" s="231">
        <v>3346.95</v>
      </c>
      <c r="L416" s="231">
        <v>3275.7</v>
      </c>
      <c r="M416" s="231">
        <v>3.5967500000000001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452.55</v>
      </c>
      <c r="D417" s="232">
        <v>467.39999999999992</v>
      </c>
      <c r="E417" s="232">
        <v>416.79999999999984</v>
      </c>
      <c r="F417" s="232">
        <v>381.0499999999999</v>
      </c>
      <c r="G417" s="232">
        <v>330.44999999999982</v>
      </c>
      <c r="H417" s="232">
        <v>503.14999999999986</v>
      </c>
      <c r="I417" s="232">
        <v>553.74999999999989</v>
      </c>
      <c r="J417" s="232">
        <v>589.49999999999989</v>
      </c>
      <c r="K417" s="231">
        <v>518</v>
      </c>
      <c r="L417" s="231">
        <v>431.65</v>
      </c>
      <c r="M417" s="231">
        <v>49.363340000000001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3820.7</v>
      </c>
      <c r="D418" s="232">
        <v>3847.5499999999997</v>
      </c>
      <c r="E418" s="232">
        <v>3776.1499999999996</v>
      </c>
      <c r="F418" s="232">
        <v>3731.6</v>
      </c>
      <c r="G418" s="232">
        <v>3660.2</v>
      </c>
      <c r="H418" s="232">
        <v>3892.0999999999995</v>
      </c>
      <c r="I418" s="232">
        <v>3963.5</v>
      </c>
      <c r="J418" s="232">
        <v>4008.0499999999993</v>
      </c>
      <c r="K418" s="231">
        <v>3918.95</v>
      </c>
      <c r="L418" s="231">
        <v>3803</v>
      </c>
      <c r="M418" s="231">
        <v>0.25002000000000002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413.7</v>
      </c>
      <c r="D419" s="232">
        <v>413.13333333333338</v>
      </c>
      <c r="E419" s="232">
        <v>410.56666666666678</v>
      </c>
      <c r="F419" s="232">
        <v>407.43333333333339</v>
      </c>
      <c r="G419" s="232">
        <v>404.86666666666679</v>
      </c>
      <c r="H419" s="232">
        <v>416.26666666666677</v>
      </c>
      <c r="I419" s="232">
        <v>418.83333333333337</v>
      </c>
      <c r="J419" s="232">
        <v>421.96666666666675</v>
      </c>
      <c r="K419" s="231">
        <v>415.7</v>
      </c>
      <c r="L419" s="231">
        <v>410</v>
      </c>
      <c r="M419" s="231">
        <v>12.567640000000001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805.9</v>
      </c>
      <c r="D420" s="232">
        <v>816.98333333333323</v>
      </c>
      <c r="E420" s="232">
        <v>788.96666666666647</v>
      </c>
      <c r="F420" s="232">
        <v>772.03333333333319</v>
      </c>
      <c r="G420" s="232">
        <v>744.01666666666642</v>
      </c>
      <c r="H420" s="232">
        <v>833.91666666666652</v>
      </c>
      <c r="I420" s="232">
        <v>861.93333333333317</v>
      </c>
      <c r="J420" s="232">
        <v>878.86666666666656</v>
      </c>
      <c r="K420" s="231">
        <v>845</v>
      </c>
      <c r="L420" s="231">
        <v>800.05</v>
      </c>
      <c r="M420" s="231">
        <v>16.010619999999999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552.9</v>
      </c>
      <c r="D421" s="232">
        <v>552.59999999999991</v>
      </c>
      <c r="E421" s="232">
        <v>547.39999999999986</v>
      </c>
      <c r="F421" s="232">
        <v>541.9</v>
      </c>
      <c r="G421" s="232">
        <v>536.69999999999993</v>
      </c>
      <c r="H421" s="232">
        <v>558.0999999999998</v>
      </c>
      <c r="I421" s="232">
        <v>563.29999999999984</v>
      </c>
      <c r="J421" s="232">
        <v>568.79999999999973</v>
      </c>
      <c r="K421" s="231">
        <v>557.79999999999995</v>
      </c>
      <c r="L421" s="231">
        <v>547.1</v>
      </c>
      <c r="M421" s="231">
        <v>0.83148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521.54999999999995</v>
      </c>
      <c r="D422" s="232">
        <v>522.88333333333333</v>
      </c>
      <c r="E422" s="232">
        <v>518.76666666666665</v>
      </c>
      <c r="F422" s="232">
        <v>515.98333333333335</v>
      </c>
      <c r="G422" s="232">
        <v>511.86666666666667</v>
      </c>
      <c r="H422" s="232">
        <v>525.66666666666663</v>
      </c>
      <c r="I422" s="232">
        <v>529.78333333333319</v>
      </c>
      <c r="J422" s="232">
        <v>532.56666666666661</v>
      </c>
      <c r="K422" s="231">
        <v>527</v>
      </c>
      <c r="L422" s="231">
        <v>520.1</v>
      </c>
      <c r="M422" s="231">
        <v>116.19538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85.05</v>
      </c>
      <c r="D423" s="232">
        <v>85.566666666666677</v>
      </c>
      <c r="E423" s="232">
        <v>83.883333333333354</v>
      </c>
      <c r="F423" s="232">
        <v>82.716666666666683</v>
      </c>
      <c r="G423" s="232">
        <v>81.03333333333336</v>
      </c>
      <c r="H423" s="232">
        <v>86.733333333333348</v>
      </c>
      <c r="I423" s="232">
        <v>88.416666666666657</v>
      </c>
      <c r="J423" s="232">
        <v>89.583333333333343</v>
      </c>
      <c r="K423" s="231">
        <v>87.25</v>
      </c>
      <c r="L423" s="231">
        <v>84.4</v>
      </c>
      <c r="M423" s="231">
        <v>198.51740000000001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320.5</v>
      </c>
      <c r="D424" s="232">
        <v>319.90000000000003</v>
      </c>
      <c r="E424" s="232">
        <v>315.60000000000008</v>
      </c>
      <c r="F424" s="232">
        <v>310.70000000000005</v>
      </c>
      <c r="G424" s="232">
        <v>306.40000000000009</v>
      </c>
      <c r="H424" s="232">
        <v>324.80000000000007</v>
      </c>
      <c r="I424" s="232">
        <v>329.1</v>
      </c>
      <c r="J424" s="232">
        <v>334.00000000000006</v>
      </c>
      <c r="K424" s="231">
        <v>324.2</v>
      </c>
      <c r="L424" s="231">
        <v>315</v>
      </c>
      <c r="M424" s="231">
        <v>3.8313999999999999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159.44999999999999</v>
      </c>
      <c r="D425" s="232">
        <v>160.26666666666665</v>
      </c>
      <c r="E425" s="232">
        <v>158.18333333333331</v>
      </c>
      <c r="F425" s="232">
        <v>156.91666666666666</v>
      </c>
      <c r="G425" s="232">
        <v>154.83333333333331</v>
      </c>
      <c r="H425" s="232">
        <v>161.5333333333333</v>
      </c>
      <c r="I425" s="232">
        <v>163.61666666666667</v>
      </c>
      <c r="J425" s="232">
        <v>164.8833333333333</v>
      </c>
      <c r="K425" s="231">
        <v>162.35</v>
      </c>
      <c r="L425" s="231">
        <v>159</v>
      </c>
      <c r="M425" s="231">
        <v>3.0337100000000001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416.1</v>
      </c>
      <c r="D426" s="232">
        <v>412.91666666666669</v>
      </c>
      <c r="E426" s="232">
        <v>406.58333333333337</v>
      </c>
      <c r="F426" s="232">
        <v>397.06666666666666</v>
      </c>
      <c r="G426" s="232">
        <v>390.73333333333335</v>
      </c>
      <c r="H426" s="232">
        <v>422.43333333333339</v>
      </c>
      <c r="I426" s="232">
        <v>428.76666666666677</v>
      </c>
      <c r="J426" s="232">
        <v>438.28333333333342</v>
      </c>
      <c r="K426" s="231">
        <v>419.25</v>
      </c>
      <c r="L426" s="231">
        <v>403.4</v>
      </c>
      <c r="M426" s="231">
        <v>6.7885299999999997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430.8</v>
      </c>
      <c r="D427" s="232">
        <v>432.2166666666667</v>
      </c>
      <c r="E427" s="232">
        <v>427.73333333333341</v>
      </c>
      <c r="F427" s="232">
        <v>424.66666666666669</v>
      </c>
      <c r="G427" s="232">
        <v>420.18333333333339</v>
      </c>
      <c r="H427" s="232">
        <v>435.28333333333342</v>
      </c>
      <c r="I427" s="232">
        <v>439.76666666666677</v>
      </c>
      <c r="J427" s="232">
        <v>442.83333333333343</v>
      </c>
      <c r="K427" s="231">
        <v>436.7</v>
      </c>
      <c r="L427" s="231">
        <v>429.15</v>
      </c>
      <c r="M427" s="231">
        <v>1.26267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162.9</v>
      </c>
      <c r="D428" s="232">
        <v>163.53333333333333</v>
      </c>
      <c r="E428" s="232">
        <v>161.56666666666666</v>
      </c>
      <c r="F428" s="232">
        <v>160.23333333333332</v>
      </c>
      <c r="G428" s="232">
        <v>158.26666666666665</v>
      </c>
      <c r="H428" s="232">
        <v>164.86666666666667</v>
      </c>
      <c r="I428" s="232">
        <v>166.83333333333331</v>
      </c>
      <c r="J428" s="232">
        <v>168.16666666666669</v>
      </c>
      <c r="K428" s="231">
        <v>165.5</v>
      </c>
      <c r="L428" s="231">
        <v>162.19999999999999</v>
      </c>
      <c r="M428" s="231">
        <v>2.7385100000000002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972.05</v>
      </c>
      <c r="D429" s="232">
        <v>967.68333333333328</v>
      </c>
      <c r="E429" s="232">
        <v>960.96666666666658</v>
      </c>
      <c r="F429" s="232">
        <v>949.88333333333333</v>
      </c>
      <c r="G429" s="232">
        <v>943.16666666666663</v>
      </c>
      <c r="H429" s="232">
        <v>978.76666666666654</v>
      </c>
      <c r="I429" s="232">
        <v>985.48333333333323</v>
      </c>
      <c r="J429" s="232">
        <v>996.56666666666649</v>
      </c>
      <c r="K429" s="231">
        <v>974.4</v>
      </c>
      <c r="L429" s="231">
        <v>956.6</v>
      </c>
      <c r="M429" s="231">
        <v>16.261289999999999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431.85</v>
      </c>
      <c r="D430" s="232">
        <v>433.08333333333331</v>
      </c>
      <c r="E430" s="232">
        <v>427.41666666666663</v>
      </c>
      <c r="F430" s="232">
        <v>422.98333333333329</v>
      </c>
      <c r="G430" s="232">
        <v>417.31666666666661</v>
      </c>
      <c r="H430" s="232">
        <v>437.51666666666665</v>
      </c>
      <c r="I430" s="232">
        <v>443.18333333333328</v>
      </c>
      <c r="J430" s="232">
        <v>447.61666666666667</v>
      </c>
      <c r="K430" s="231">
        <v>438.75</v>
      </c>
      <c r="L430" s="231">
        <v>428.65</v>
      </c>
      <c r="M430" s="231">
        <v>3.0891000000000002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2276.85</v>
      </c>
      <c r="D431" s="232">
        <v>2270.1999999999998</v>
      </c>
      <c r="E431" s="232">
        <v>2235.6999999999998</v>
      </c>
      <c r="F431" s="232">
        <v>2194.5500000000002</v>
      </c>
      <c r="G431" s="232">
        <v>2160.0500000000002</v>
      </c>
      <c r="H431" s="232">
        <v>2311.3499999999995</v>
      </c>
      <c r="I431" s="232">
        <v>2345.8499999999995</v>
      </c>
      <c r="J431" s="232">
        <v>2386.9999999999991</v>
      </c>
      <c r="K431" s="231">
        <v>2304.6999999999998</v>
      </c>
      <c r="L431" s="231">
        <v>2229.0500000000002</v>
      </c>
      <c r="M431" s="231">
        <v>0.19608999999999999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986.95</v>
      </c>
      <c r="D432" s="232">
        <v>984.65</v>
      </c>
      <c r="E432" s="232">
        <v>977.3</v>
      </c>
      <c r="F432" s="232">
        <v>967.65</v>
      </c>
      <c r="G432" s="232">
        <v>960.3</v>
      </c>
      <c r="H432" s="232">
        <v>994.3</v>
      </c>
      <c r="I432" s="232">
        <v>1001.6500000000001</v>
      </c>
      <c r="J432" s="232">
        <v>1011.3</v>
      </c>
      <c r="K432" s="231">
        <v>992</v>
      </c>
      <c r="L432" s="231">
        <v>975</v>
      </c>
      <c r="M432" s="231">
        <v>0.36820999999999998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298.8</v>
      </c>
      <c r="D433" s="232">
        <v>298.93333333333334</v>
      </c>
      <c r="E433" s="232">
        <v>296.36666666666667</v>
      </c>
      <c r="F433" s="232">
        <v>293.93333333333334</v>
      </c>
      <c r="G433" s="232">
        <v>291.36666666666667</v>
      </c>
      <c r="H433" s="232">
        <v>301.36666666666667</v>
      </c>
      <c r="I433" s="232">
        <v>303.93333333333339</v>
      </c>
      <c r="J433" s="232">
        <v>306.36666666666667</v>
      </c>
      <c r="K433" s="231">
        <v>301.5</v>
      </c>
      <c r="L433" s="231">
        <v>296.5</v>
      </c>
      <c r="M433" s="231">
        <v>0.95540000000000003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356.5</v>
      </c>
      <c r="D434" s="232">
        <v>356.93333333333334</v>
      </c>
      <c r="E434" s="232">
        <v>353.31666666666666</v>
      </c>
      <c r="F434" s="232">
        <v>350.13333333333333</v>
      </c>
      <c r="G434" s="232">
        <v>346.51666666666665</v>
      </c>
      <c r="H434" s="232">
        <v>360.11666666666667</v>
      </c>
      <c r="I434" s="232">
        <v>363.73333333333335</v>
      </c>
      <c r="J434" s="232">
        <v>366.91666666666669</v>
      </c>
      <c r="K434" s="231">
        <v>360.55</v>
      </c>
      <c r="L434" s="231">
        <v>353.75</v>
      </c>
      <c r="M434" s="231">
        <v>0.85953000000000002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2576.1</v>
      </c>
      <c r="D435" s="232">
        <v>2578.6</v>
      </c>
      <c r="E435" s="232">
        <v>2558.4499999999998</v>
      </c>
      <c r="F435" s="232">
        <v>2540.7999999999997</v>
      </c>
      <c r="G435" s="232">
        <v>2520.6499999999996</v>
      </c>
      <c r="H435" s="232">
        <v>2596.25</v>
      </c>
      <c r="I435" s="232">
        <v>2616.4000000000005</v>
      </c>
      <c r="J435" s="232">
        <v>2634.05</v>
      </c>
      <c r="K435" s="231">
        <v>2598.75</v>
      </c>
      <c r="L435" s="231">
        <v>2560.9499999999998</v>
      </c>
      <c r="M435" s="231">
        <v>0.29770000000000002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471.45</v>
      </c>
      <c r="D436" s="232">
        <v>470.95</v>
      </c>
      <c r="E436" s="232">
        <v>469.09999999999997</v>
      </c>
      <c r="F436" s="232">
        <v>466.75</v>
      </c>
      <c r="G436" s="232">
        <v>464.9</v>
      </c>
      <c r="H436" s="232">
        <v>473.29999999999995</v>
      </c>
      <c r="I436" s="232">
        <v>475.15</v>
      </c>
      <c r="J436" s="232">
        <v>477.49999999999994</v>
      </c>
      <c r="K436" s="231">
        <v>472.8</v>
      </c>
      <c r="L436" s="231">
        <v>468.6</v>
      </c>
      <c r="M436" s="231">
        <v>2.2505000000000002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7.8</v>
      </c>
      <c r="D437" s="232">
        <v>7.8500000000000005</v>
      </c>
      <c r="E437" s="232">
        <v>7.7500000000000009</v>
      </c>
      <c r="F437" s="232">
        <v>7.7</v>
      </c>
      <c r="G437" s="232">
        <v>7.6000000000000005</v>
      </c>
      <c r="H437" s="232">
        <v>7.9000000000000012</v>
      </c>
      <c r="I437" s="232">
        <v>8</v>
      </c>
      <c r="J437" s="232">
        <v>8.0500000000000007</v>
      </c>
      <c r="K437" s="231">
        <v>7.95</v>
      </c>
      <c r="L437" s="231">
        <v>7.8</v>
      </c>
      <c r="M437" s="231">
        <v>229.56081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223.6</v>
      </c>
      <c r="D438" s="232">
        <v>225.53333333333333</v>
      </c>
      <c r="E438" s="232">
        <v>220.56666666666666</v>
      </c>
      <c r="F438" s="232">
        <v>217.53333333333333</v>
      </c>
      <c r="G438" s="232">
        <v>212.56666666666666</v>
      </c>
      <c r="H438" s="232">
        <v>228.56666666666666</v>
      </c>
      <c r="I438" s="232">
        <v>233.5333333333333</v>
      </c>
      <c r="J438" s="232">
        <v>236.56666666666666</v>
      </c>
      <c r="K438" s="231">
        <v>230.5</v>
      </c>
      <c r="L438" s="231">
        <v>222.5</v>
      </c>
      <c r="M438" s="231">
        <v>5.1067600000000004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1119.75</v>
      </c>
      <c r="D439" s="232">
        <v>1124.9166666666667</v>
      </c>
      <c r="E439" s="232">
        <v>1112.8333333333335</v>
      </c>
      <c r="F439" s="232">
        <v>1105.9166666666667</v>
      </c>
      <c r="G439" s="232">
        <v>1093.8333333333335</v>
      </c>
      <c r="H439" s="232">
        <v>1131.8333333333335</v>
      </c>
      <c r="I439" s="232">
        <v>1143.916666666667</v>
      </c>
      <c r="J439" s="232">
        <v>1150.8333333333335</v>
      </c>
      <c r="K439" s="231">
        <v>1137</v>
      </c>
      <c r="L439" s="231">
        <v>1118</v>
      </c>
      <c r="M439" s="231">
        <v>0.40992000000000001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576.70000000000005</v>
      </c>
      <c r="D440" s="232">
        <v>578.04999999999995</v>
      </c>
      <c r="E440" s="232">
        <v>571.94999999999993</v>
      </c>
      <c r="F440" s="232">
        <v>567.19999999999993</v>
      </c>
      <c r="G440" s="232">
        <v>561.09999999999991</v>
      </c>
      <c r="H440" s="232">
        <v>582.79999999999995</v>
      </c>
      <c r="I440" s="232">
        <v>588.89999999999986</v>
      </c>
      <c r="J440" s="232">
        <v>593.65</v>
      </c>
      <c r="K440" s="231">
        <v>584.15</v>
      </c>
      <c r="L440" s="231">
        <v>573.29999999999995</v>
      </c>
      <c r="M440" s="231">
        <v>1.59287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1445.35</v>
      </c>
      <c r="D441" s="232">
        <v>1455.6666666666667</v>
      </c>
      <c r="E441" s="232">
        <v>1425.6833333333334</v>
      </c>
      <c r="F441" s="232">
        <v>1406.0166666666667</v>
      </c>
      <c r="G441" s="232">
        <v>1376.0333333333333</v>
      </c>
      <c r="H441" s="232">
        <v>1475.3333333333335</v>
      </c>
      <c r="I441" s="232">
        <v>1505.3166666666666</v>
      </c>
      <c r="J441" s="232">
        <v>1524.9833333333336</v>
      </c>
      <c r="K441" s="231">
        <v>1485.65</v>
      </c>
      <c r="L441" s="231">
        <v>1436</v>
      </c>
      <c r="M441" s="231">
        <v>0.13935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452.6</v>
      </c>
      <c r="D442" s="232">
        <v>455.18333333333339</v>
      </c>
      <c r="E442" s="232">
        <v>447.81666666666678</v>
      </c>
      <c r="F442" s="232">
        <v>443.03333333333336</v>
      </c>
      <c r="G442" s="232">
        <v>435.66666666666674</v>
      </c>
      <c r="H442" s="232">
        <v>459.96666666666681</v>
      </c>
      <c r="I442" s="232">
        <v>467.33333333333337</v>
      </c>
      <c r="J442" s="232">
        <v>472.11666666666684</v>
      </c>
      <c r="K442" s="231">
        <v>462.55</v>
      </c>
      <c r="L442" s="231">
        <v>450.4</v>
      </c>
      <c r="M442" s="231">
        <v>0.45501999999999998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697.6</v>
      </c>
      <c r="D443" s="232">
        <v>702.23333333333323</v>
      </c>
      <c r="E443" s="232">
        <v>685.11666666666645</v>
      </c>
      <c r="F443" s="232">
        <v>672.63333333333321</v>
      </c>
      <c r="G443" s="232">
        <v>655.51666666666642</v>
      </c>
      <c r="H443" s="232">
        <v>714.71666666666647</v>
      </c>
      <c r="I443" s="232">
        <v>731.83333333333326</v>
      </c>
      <c r="J443" s="232">
        <v>744.31666666666649</v>
      </c>
      <c r="K443" s="231">
        <v>719.35</v>
      </c>
      <c r="L443" s="231">
        <v>689.75</v>
      </c>
      <c r="M443" s="231">
        <v>1.14012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30.2</v>
      </c>
      <c r="D444" s="232">
        <v>30.366666666666664</v>
      </c>
      <c r="E444" s="232">
        <v>29.933333333333326</v>
      </c>
      <c r="F444" s="232">
        <v>29.666666666666664</v>
      </c>
      <c r="G444" s="232">
        <v>29.233333333333327</v>
      </c>
      <c r="H444" s="232">
        <v>30.633333333333326</v>
      </c>
      <c r="I444" s="232">
        <v>31.066666666666663</v>
      </c>
      <c r="J444" s="232">
        <v>31.333333333333325</v>
      </c>
      <c r="K444" s="231">
        <v>30.8</v>
      </c>
      <c r="L444" s="231">
        <v>30.1</v>
      </c>
      <c r="M444" s="231">
        <v>33.056220000000003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1054.8</v>
      </c>
      <c r="D445" s="232">
        <v>1060.6833333333334</v>
      </c>
      <c r="E445" s="232">
        <v>1045.1666666666667</v>
      </c>
      <c r="F445" s="232">
        <v>1035.5333333333333</v>
      </c>
      <c r="G445" s="232">
        <v>1020.0166666666667</v>
      </c>
      <c r="H445" s="232">
        <v>1070.3166666666668</v>
      </c>
      <c r="I445" s="232">
        <v>1085.8333333333333</v>
      </c>
      <c r="J445" s="232">
        <v>1095.4666666666669</v>
      </c>
      <c r="K445" s="231">
        <v>1076.2</v>
      </c>
      <c r="L445" s="231">
        <v>1051.05</v>
      </c>
      <c r="M445" s="231">
        <v>6.5831200000000001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567.04999999999995</v>
      </c>
      <c r="D446" s="232">
        <v>570.5333333333333</v>
      </c>
      <c r="E446" s="232">
        <v>558.91666666666663</v>
      </c>
      <c r="F446" s="232">
        <v>550.7833333333333</v>
      </c>
      <c r="G446" s="232">
        <v>539.16666666666663</v>
      </c>
      <c r="H446" s="232">
        <v>578.66666666666663</v>
      </c>
      <c r="I446" s="232">
        <v>590.28333333333342</v>
      </c>
      <c r="J446" s="232">
        <v>598.41666666666663</v>
      </c>
      <c r="K446" s="231">
        <v>582.15</v>
      </c>
      <c r="L446" s="231">
        <v>562.4</v>
      </c>
      <c r="M446" s="231">
        <v>3.0514000000000001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961.5</v>
      </c>
      <c r="D447" s="232">
        <v>959.5333333333333</v>
      </c>
      <c r="E447" s="232">
        <v>953.26666666666665</v>
      </c>
      <c r="F447" s="232">
        <v>945.0333333333333</v>
      </c>
      <c r="G447" s="232">
        <v>938.76666666666665</v>
      </c>
      <c r="H447" s="232">
        <v>967.76666666666665</v>
      </c>
      <c r="I447" s="232">
        <v>974.0333333333333</v>
      </c>
      <c r="J447" s="232">
        <v>982.26666666666665</v>
      </c>
      <c r="K447" s="231">
        <v>965.8</v>
      </c>
      <c r="L447" s="231">
        <v>951.3</v>
      </c>
      <c r="M447" s="231">
        <v>3.5072100000000002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205.55</v>
      </c>
      <c r="D448" s="232">
        <v>205.73333333333335</v>
      </c>
      <c r="E448" s="232">
        <v>202.4666666666667</v>
      </c>
      <c r="F448" s="232">
        <v>199.38333333333335</v>
      </c>
      <c r="G448" s="232">
        <v>196.1166666666667</v>
      </c>
      <c r="H448" s="232">
        <v>208.81666666666669</v>
      </c>
      <c r="I448" s="232">
        <v>212.08333333333334</v>
      </c>
      <c r="J448" s="232">
        <v>215.16666666666669</v>
      </c>
      <c r="K448" s="231">
        <v>209</v>
      </c>
      <c r="L448" s="231">
        <v>202.65</v>
      </c>
      <c r="M448" s="231">
        <v>11.27697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1203.2</v>
      </c>
      <c r="D449" s="232">
        <v>1207.9833333333333</v>
      </c>
      <c r="E449" s="232">
        <v>1196.2166666666667</v>
      </c>
      <c r="F449" s="232">
        <v>1189.2333333333333</v>
      </c>
      <c r="G449" s="232">
        <v>1177.4666666666667</v>
      </c>
      <c r="H449" s="232">
        <v>1214.9666666666667</v>
      </c>
      <c r="I449" s="232">
        <v>1226.7333333333336</v>
      </c>
      <c r="J449" s="232">
        <v>1233.7166666666667</v>
      </c>
      <c r="K449" s="231">
        <v>1219.75</v>
      </c>
      <c r="L449" s="231">
        <v>1201</v>
      </c>
      <c r="M449" s="231">
        <v>0.97072000000000003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3130.8</v>
      </c>
      <c r="D450" s="232">
        <v>3126.7999999999997</v>
      </c>
      <c r="E450" s="232">
        <v>3110.0999999999995</v>
      </c>
      <c r="F450" s="232">
        <v>3089.3999999999996</v>
      </c>
      <c r="G450" s="232">
        <v>3072.6999999999994</v>
      </c>
      <c r="H450" s="232">
        <v>3147.4999999999995</v>
      </c>
      <c r="I450" s="232">
        <v>3164.1999999999994</v>
      </c>
      <c r="J450" s="232">
        <v>3184.8999999999996</v>
      </c>
      <c r="K450" s="231">
        <v>3143.5</v>
      </c>
      <c r="L450" s="231">
        <v>3106.1</v>
      </c>
      <c r="M450" s="231">
        <v>11.23939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710.9</v>
      </c>
      <c r="D451" s="232">
        <v>709.36666666666667</v>
      </c>
      <c r="E451" s="232">
        <v>702.5333333333333</v>
      </c>
      <c r="F451" s="232">
        <v>694.16666666666663</v>
      </c>
      <c r="G451" s="232">
        <v>687.33333333333326</v>
      </c>
      <c r="H451" s="232">
        <v>717.73333333333335</v>
      </c>
      <c r="I451" s="232">
        <v>724.56666666666661</v>
      </c>
      <c r="J451" s="232">
        <v>732.93333333333339</v>
      </c>
      <c r="K451" s="231">
        <v>716.2</v>
      </c>
      <c r="L451" s="231">
        <v>701</v>
      </c>
      <c r="M451" s="231">
        <v>7.7621399999999996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6055.4</v>
      </c>
      <c r="D452" s="232">
        <v>6079.916666666667</v>
      </c>
      <c r="E452" s="232">
        <v>6009.9833333333336</v>
      </c>
      <c r="F452" s="232">
        <v>5964.5666666666666</v>
      </c>
      <c r="G452" s="232">
        <v>5894.6333333333332</v>
      </c>
      <c r="H452" s="232">
        <v>6125.3333333333339</v>
      </c>
      <c r="I452" s="232">
        <v>6195.2666666666664</v>
      </c>
      <c r="J452" s="232">
        <v>6240.6833333333343</v>
      </c>
      <c r="K452" s="231">
        <v>6149.85</v>
      </c>
      <c r="L452" s="231">
        <v>6034.5</v>
      </c>
      <c r="M452" s="231">
        <v>0.63280000000000003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1948.2</v>
      </c>
      <c r="D453" s="232">
        <v>1947.2333333333333</v>
      </c>
      <c r="E453" s="232">
        <v>1936.4666666666667</v>
      </c>
      <c r="F453" s="232">
        <v>1924.7333333333333</v>
      </c>
      <c r="G453" s="232">
        <v>1913.9666666666667</v>
      </c>
      <c r="H453" s="232">
        <v>1958.9666666666667</v>
      </c>
      <c r="I453" s="232">
        <v>1969.7333333333336</v>
      </c>
      <c r="J453" s="232">
        <v>1981.4666666666667</v>
      </c>
      <c r="K453" s="231">
        <v>1958</v>
      </c>
      <c r="L453" s="231">
        <v>1935.5</v>
      </c>
      <c r="M453" s="231">
        <v>0.16822000000000001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213.3</v>
      </c>
      <c r="D454" s="232">
        <v>213.43333333333331</v>
      </c>
      <c r="E454" s="232">
        <v>211.56666666666661</v>
      </c>
      <c r="F454" s="232">
        <v>209.83333333333329</v>
      </c>
      <c r="G454" s="232">
        <v>207.96666666666658</v>
      </c>
      <c r="H454" s="232">
        <v>215.16666666666663</v>
      </c>
      <c r="I454" s="232">
        <v>217.03333333333336</v>
      </c>
      <c r="J454" s="232">
        <v>218.76666666666665</v>
      </c>
      <c r="K454" s="231">
        <v>215.3</v>
      </c>
      <c r="L454" s="231">
        <v>211.7</v>
      </c>
      <c r="M454" s="231">
        <v>11.755660000000001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416.1</v>
      </c>
      <c r="D455" s="232">
        <v>416.08333333333331</v>
      </c>
      <c r="E455" s="232">
        <v>413.76666666666665</v>
      </c>
      <c r="F455" s="232">
        <v>411.43333333333334</v>
      </c>
      <c r="G455" s="232">
        <v>409.11666666666667</v>
      </c>
      <c r="H455" s="232">
        <v>418.41666666666663</v>
      </c>
      <c r="I455" s="232">
        <v>420.73333333333335</v>
      </c>
      <c r="J455" s="232">
        <v>423.06666666666661</v>
      </c>
      <c r="K455" s="231">
        <v>418.4</v>
      </c>
      <c r="L455" s="231">
        <v>413.75</v>
      </c>
      <c r="M455" s="231">
        <v>57.280540000000002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200.95</v>
      </c>
      <c r="D456" s="232">
        <v>201.75</v>
      </c>
      <c r="E456" s="232">
        <v>199.7</v>
      </c>
      <c r="F456" s="232">
        <v>198.45</v>
      </c>
      <c r="G456" s="232">
        <v>196.39999999999998</v>
      </c>
      <c r="H456" s="232">
        <v>203</v>
      </c>
      <c r="I456" s="232">
        <v>205.05</v>
      </c>
      <c r="J456" s="232">
        <v>206.3</v>
      </c>
      <c r="K456" s="231">
        <v>203.8</v>
      </c>
      <c r="L456" s="231">
        <v>200.5</v>
      </c>
      <c r="M456" s="231">
        <v>75.61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104.8</v>
      </c>
      <c r="D457" s="232">
        <v>105.05</v>
      </c>
      <c r="E457" s="232">
        <v>104.14999999999999</v>
      </c>
      <c r="F457" s="232">
        <v>103.5</v>
      </c>
      <c r="G457" s="232">
        <v>102.6</v>
      </c>
      <c r="H457" s="232">
        <v>105.69999999999999</v>
      </c>
      <c r="I457" s="232">
        <v>106.6</v>
      </c>
      <c r="J457" s="232">
        <v>107.24999999999999</v>
      </c>
      <c r="K457" s="231">
        <v>105.95</v>
      </c>
      <c r="L457" s="231">
        <v>104.4</v>
      </c>
      <c r="M457" s="231">
        <v>258.91259000000002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57.3</v>
      </c>
      <c r="D458" s="232">
        <v>57.666666666666664</v>
      </c>
      <c r="E458" s="232">
        <v>56.533333333333331</v>
      </c>
      <c r="F458" s="232">
        <v>55.766666666666666</v>
      </c>
      <c r="G458" s="232">
        <v>54.633333333333333</v>
      </c>
      <c r="H458" s="232">
        <v>58.43333333333333</v>
      </c>
      <c r="I458" s="232">
        <v>59.56666666666667</v>
      </c>
      <c r="J458" s="232">
        <v>60.333333333333329</v>
      </c>
      <c r="K458" s="231">
        <v>58.8</v>
      </c>
      <c r="L458" s="231">
        <v>56.9</v>
      </c>
      <c r="M458" s="231">
        <v>13.811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2299.25</v>
      </c>
      <c r="D459" s="232">
        <v>2292.9666666666667</v>
      </c>
      <c r="E459" s="232">
        <v>2275.9333333333334</v>
      </c>
      <c r="F459" s="232">
        <v>2252.6166666666668</v>
      </c>
      <c r="G459" s="232">
        <v>2235.5833333333335</v>
      </c>
      <c r="H459" s="232">
        <v>2316.2833333333333</v>
      </c>
      <c r="I459" s="232">
        <v>2333.3166666666671</v>
      </c>
      <c r="J459" s="232">
        <v>2356.6333333333332</v>
      </c>
      <c r="K459" s="231">
        <v>2310</v>
      </c>
      <c r="L459" s="231">
        <v>2269.65</v>
      </c>
      <c r="M459" s="231">
        <v>0.62480999999999998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1099.5999999999999</v>
      </c>
      <c r="D460" s="232">
        <v>1099.8166666666666</v>
      </c>
      <c r="E460" s="232">
        <v>1093.3333333333333</v>
      </c>
      <c r="F460" s="232">
        <v>1087.0666666666666</v>
      </c>
      <c r="G460" s="232">
        <v>1080.5833333333333</v>
      </c>
      <c r="H460" s="232">
        <v>1106.0833333333333</v>
      </c>
      <c r="I460" s="232">
        <v>1112.5666666666668</v>
      </c>
      <c r="J460" s="232">
        <v>1118.8333333333333</v>
      </c>
      <c r="K460" s="231">
        <v>1106.3</v>
      </c>
      <c r="L460" s="231">
        <v>1093.55</v>
      </c>
      <c r="M460" s="231">
        <v>17.502030000000001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590.5</v>
      </c>
      <c r="D461" s="232">
        <v>589.88333333333333</v>
      </c>
      <c r="E461" s="232">
        <v>583.51666666666665</v>
      </c>
      <c r="F461" s="232">
        <v>576.5333333333333</v>
      </c>
      <c r="G461" s="232">
        <v>570.16666666666663</v>
      </c>
      <c r="H461" s="232">
        <v>596.86666666666667</v>
      </c>
      <c r="I461" s="232">
        <v>603.23333333333323</v>
      </c>
      <c r="J461" s="232">
        <v>610.2166666666667</v>
      </c>
      <c r="K461" s="231">
        <v>596.25</v>
      </c>
      <c r="L461" s="231">
        <v>582.9</v>
      </c>
      <c r="M461" s="231">
        <v>2.8203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105.15</v>
      </c>
      <c r="D462" s="232">
        <v>105.78333333333335</v>
      </c>
      <c r="E462" s="232">
        <v>103.66666666666669</v>
      </c>
      <c r="F462" s="232">
        <v>102.18333333333334</v>
      </c>
      <c r="G462" s="232">
        <v>100.06666666666668</v>
      </c>
      <c r="H462" s="232">
        <v>107.26666666666669</v>
      </c>
      <c r="I462" s="232">
        <v>109.38333333333334</v>
      </c>
      <c r="J462" s="232">
        <v>110.8666666666667</v>
      </c>
      <c r="K462" s="231">
        <v>107.9</v>
      </c>
      <c r="L462" s="231">
        <v>104.3</v>
      </c>
      <c r="M462" s="231">
        <v>14.34526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732.6</v>
      </c>
      <c r="D463" s="232">
        <v>731.2166666666667</v>
      </c>
      <c r="E463" s="232">
        <v>726.48333333333335</v>
      </c>
      <c r="F463" s="232">
        <v>720.36666666666667</v>
      </c>
      <c r="G463" s="232">
        <v>715.63333333333333</v>
      </c>
      <c r="H463" s="232">
        <v>737.33333333333337</v>
      </c>
      <c r="I463" s="232">
        <v>742.06666666666672</v>
      </c>
      <c r="J463" s="232">
        <v>748.18333333333339</v>
      </c>
      <c r="K463" s="231">
        <v>735.95</v>
      </c>
      <c r="L463" s="231">
        <v>725.1</v>
      </c>
      <c r="M463" s="231">
        <v>1.82917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2307.75</v>
      </c>
      <c r="D464" s="232">
        <v>2301.5833333333335</v>
      </c>
      <c r="E464" s="232">
        <v>2285.166666666667</v>
      </c>
      <c r="F464" s="232">
        <v>2262.5833333333335</v>
      </c>
      <c r="G464" s="232">
        <v>2246.166666666667</v>
      </c>
      <c r="H464" s="232">
        <v>2324.166666666667</v>
      </c>
      <c r="I464" s="232">
        <v>2340.5833333333339</v>
      </c>
      <c r="J464" s="232">
        <v>2363.166666666667</v>
      </c>
      <c r="K464" s="231">
        <v>2318</v>
      </c>
      <c r="L464" s="231">
        <v>2279</v>
      </c>
      <c r="M464" s="231">
        <v>0.50227999999999995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442.65</v>
      </c>
      <c r="D465" s="232">
        <v>447.88333333333338</v>
      </c>
      <c r="E465" s="232">
        <v>435.76666666666677</v>
      </c>
      <c r="F465" s="232">
        <v>428.88333333333338</v>
      </c>
      <c r="G465" s="232">
        <v>416.76666666666677</v>
      </c>
      <c r="H465" s="232">
        <v>454.76666666666677</v>
      </c>
      <c r="I465" s="232">
        <v>466.88333333333344</v>
      </c>
      <c r="J465" s="232">
        <v>473.76666666666677</v>
      </c>
      <c r="K465" s="231">
        <v>460</v>
      </c>
      <c r="L465" s="231">
        <v>441</v>
      </c>
      <c r="M465" s="231">
        <v>0.71736999999999995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2802.15</v>
      </c>
      <c r="D466" s="232">
        <v>2790.2833333333333</v>
      </c>
      <c r="E466" s="232">
        <v>2763.0166666666664</v>
      </c>
      <c r="F466" s="232">
        <v>2723.8833333333332</v>
      </c>
      <c r="G466" s="232">
        <v>2696.6166666666663</v>
      </c>
      <c r="H466" s="232">
        <v>2829.4166666666665</v>
      </c>
      <c r="I466" s="232">
        <v>2856.6833333333338</v>
      </c>
      <c r="J466" s="232">
        <v>2895.8166666666666</v>
      </c>
      <c r="K466" s="231">
        <v>2817.55</v>
      </c>
      <c r="L466" s="231">
        <v>2751.15</v>
      </c>
      <c r="M466" s="231">
        <v>0.26887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2508.15</v>
      </c>
      <c r="D467" s="232">
        <v>2509.0499999999997</v>
      </c>
      <c r="E467" s="232">
        <v>2494.0999999999995</v>
      </c>
      <c r="F467" s="232">
        <v>2480.0499999999997</v>
      </c>
      <c r="G467" s="232">
        <v>2465.0999999999995</v>
      </c>
      <c r="H467" s="232">
        <v>2523.0999999999995</v>
      </c>
      <c r="I467" s="232">
        <v>2538.0499999999993</v>
      </c>
      <c r="J467" s="232">
        <v>2552.0999999999995</v>
      </c>
      <c r="K467" s="231">
        <v>2524</v>
      </c>
      <c r="L467" s="231">
        <v>2495</v>
      </c>
      <c r="M467" s="231">
        <v>7.54732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1518.6</v>
      </c>
      <c r="D468" s="232">
        <v>1514.9833333333333</v>
      </c>
      <c r="E468" s="232">
        <v>1505.1666666666667</v>
      </c>
      <c r="F468" s="232">
        <v>1491.7333333333333</v>
      </c>
      <c r="G468" s="232">
        <v>1481.9166666666667</v>
      </c>
      <c r="H468" s="232">
        <v>1528.4166666666667</v>
      </c>
      <c r="I468" s="232">
        <v>1538.2333333333333</v>
      </c>
      <c r="J468" s="232">
        <v>1551.6666666666667</v>
      </c>
      <c r="K468" s="231">
        <v>1524.8</v>
      </c>
      <c r="L468" s="231">
        <v>1501.55</v>
      </c>
      <c r="M468" s="231">
        <v>1.78301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516.95000000000005</v>
      </c>
      <c r="D469" s="232">
        <v>517.06666666666672</v>
      </c>
      <c r="E469" s="232">
        <v>513.38333333333344</v>
      </c>
      <c r="F469" s="232">
        <v>509.81666666666672</v>
      </c>
      <c r="G469" s="232">
        <v>506.13333333333344</v>
      </c>
      <c r="H469" s="232">
        <v>520.63333333333344</v>
      </c>
      <c r="I469" s="232">
        <v>524.31666666666661</v>
      </c>
      <c r="J469" s="232">
        <v>527.88333333333344</v>
      </c>
      <c r="K469" s="231">
        <v>520.75</v>
      </c>
      <c r="L469" s="231">
        <v>513.5</v>
      </c>
      <c r="M469" s="231">
        <v>4.3765299999999998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628.29999999999995</v>
      </c>
      <c r="D470" s="232">
        <v>629.0333333333333</v>
      </c>
      <c r="E470" s="232">
        <v>623.61666666666656</v>
      </c>
      <c r="F470" s="232">
        <v>618.93333333333328</v>
      </c>
      <c r="G470" s="232">
        <v>613.51666666666654</v>
      </c>
      <c r="H470" s="232">
        <v>633.71666666666658</v>
      </c>
      <c r="I470" s="232">
        <v>639.13333333333333</v>
      </c>
      <c r="J470" s="232">
        <v>643.81666666666661</v>
      </c>
      <c r="K470" s="231">
        <v>634.45000000000005</v>
      </c>
      <c r="L470" s="231">
        <v>624.35</v>
      </c>
      <c r="M470" s="231">
        <v>0.20544999999999999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1329.5</v>
      </c>
      <c r="D471" s="232">
        <v>1333.7</v>
      </c>
      <c r="E471" s="232">
        <v>1317.9</v>
      </c>
      <c r="F471" s="232">
        <v>1306.3</v>
      </c>
      <c r="G471" s="232">
        <v>1290.5</v>
      </c>
      <c r="H471" s="232">
        <v>1345.3000000000002</v>
      </c>
      <c r="I471" s="232">
        <v>1361.1</v>
      </c>
      <c r="J471" s="232">
        <v>1372.7000000000003</v>
      </c>
      <c r="K471" s="231">
        <v>1349.5</v>
      </c>
      <c r="L471" s="231">
        <v>1322.1</v>
      </c>
      <c r="M471" s="231">
        <v>3.4428700000000001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27.85</v>
      </c>
      <c r="D472" s="232">
        <v>27.950000000000003</v>
      </c>
      <c r="E472" s="232">
        <v>26.600000000000005</v>
      </c>
      <c r="F472" s="232">
        <v>25.35</v>
      </c>
      <c r="G472" s="232">
        <v>24.000000000000004</v>
      </c>
      <c r="H472" s="232">
        <v>29.200000000000006</v>
      </c>
      <c r="I472" s="232">
        <v>30.55</v>
      </c>
      <c r="J472" s="232">
        <v>31.800000000000008</v>
      </c>
      <c r="K472" s="231">
        <v>29.3</v>
      </c>
      <c r="L472" s="231">
        <v>26.7</v>
      </c>
      <c r="M472" s="231">
        <v>313.23255999999998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276.64999999999998</v>
      </c>
      <c r="D473" s="232">
        <v>276.58333333333331</v>
      </c>
      <c r="E473" s="232">
        <v>274.66666666666663</v>
      </c>
      <c r="F473" s="232">
        <v>272.68333333333334</v>
      </c>
      <c r="G473" s="232">
        <v>270.76666666666665</v>
      </c>
      <c r="H473" s="232">
        <v>278.56666666666661</v>
      </c>
      <c r="I473" s="232">
        <v>280.48333333333323</v>
      </c>
      <c r="J473" s="232">
        <v>282.46666666666658</v>
      </c>
      <c r="K473" s="231">
        <v>278.5</v>
      </c>
      <c r="L473" s="231">
        <v>274.60000000000002</v>
      </c>
      <c r="M473" s="231">
        <v>2.2444899999999999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301</v>
      </c>
      <c r="D474" s="232">
        <v>300.68333333333334</v>
      </c>
      <c r="E474" s="232">
        <v>296.41666666666669</v>
      </c>
      <c r="F474" s="232">
        <v>291.83333333333337</v>
      </c>
      <c r="G474" s="232">
        <v>287.56666666666672</v>
      </c>
      <c r="H474" s="232">
        <v>305.26666666666665</v>
      </c>
      <c r="I474" s="232">
        <v>309.5333333333333</v>
      </c>
      <c r="J474" s="232">
        <v>314.11666666666662</v>
      </c>
      <c r="K474" s="231">
        <v>304.95</v>
      </c>
      <c r="L474" s="231">
        <v>296.10000000000002</v>
      </c>
      <c r="M474" s="231">
        <v>12.40756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2483.6</v>
      </c>
      <c r="D475" s="232">
        <v>2479.3333333333335</v>
      </c>
      <c r="E475" s="232">
        <v>2468.8166666666671</v>
      </c>
      <c r="F475" s="232">
        <v>2454.0333333333338</v>
      </c>
      <c r="G475" s="232">
        <v>2443.5166666666673</v>
      </c>
      <c r="H475" s="232">
        <v>2494.1166666666668</v>
      </c>
      <c r="I475" s="232">
        <v>2504.6333333333332</v>
      </c>
      <c r="J475" s="232">
        <v>2519.4166666666665</v>
      </c>
      <c r="K475" s="231">
        <v>2489.85</v>
      </c>
      <c r="L475" s="231">
        <v>2464.5500000000002</v>
      </c>
      <c r="M475" s="231">
        <v>0.78796999999999995</v>
      </c>
      <c r="N475" s="1"/>
      <c r="O475" s="1"/>
    </row>
    <row r="476" spans="1:15" ht="12.75" customHeight="1">
      <c r="A476" s="30">
        <v>466</v>
      </c>
      <c r="B476" s="217" t="s">
        <v>1016</v>
      </c>
      <c r="C476" s="231">
        <v>24.85</v>
      </c>
      <c r="D476" s="232">
        <v>24.933333333333334</v>
      </c>
      <c r="E476" s="232">
        <v>24.416666666666668</v>
      </c>
      <c r="F476" s="232">
        <v>23.983333333333334</v>
      </c>
      <c r="G476" s="232">
        <v>23.466666666666669</v>
      </c>
      <c r="H476" s="232">
        <v>25.366666666666667</v>
      </c>
      <c r="I476" s="232">
        <v>25.883333333333333</v>
      </c>
      <c r="J476" s="232">
        <v>26.316666666666666</v>
      </c>
      <c r="K476" s="231">
        <v>25.45</v>
      </c>
      <c r="L476" s="231">
        <v>24.5</v>
      </c>
      <c r="M476" s="231">
        <v>76.865639999999999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367.3</v>
      </c>
      <c r="D477" s="232">
        <v>364.61666666666662</v>
      </c>
      <c r="E477" s="232">
        <v>353.23333333333323</v>
      </c>
      <c r="F477" s="232">
        <v>339.16666666666663</v>
      </c>
      <c r="G477" s="232">
        <v>327.78333333333325</v>
      </c>
      <c r="H477" s="232">
        <v>378.68333333333322</v>
      </c>
      <c r="I477" s="232">
        <v>390.06666666666655</v>
      </c>
      <c r="J477" s="232">
        <v>404.13333333333321</v>
      </c>
      <c r="K477" s="231">
        <v>376</v>
      </c>
      <c r="L477" s="231">
        <v>350.55</v>
      </c>
      <c r="M477" s="231">
        <v>24.197880000000001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457.25</v>
      </c>
      <c r="D478" s="232">
        <v>456.08333333333331</v>
      </c>
      <c r="E478" s="232">
        <v>451.26666666666665</v>
      </c>
      <c r="F478" s="232">
        <v>445.28333333333336</v>
      </c>
      <c r="G478" s="232">
        <v>440.4666666666667</v>
      </c>
      <c r="H478" s="232">
        <v>462.06666666666661</v>
      </c>
      <c r="I478" s="232">
        <v>466.88333333333333</v>
      </c>
      <c r="J478" s="232">
        <v>472.86666666666656</v>
      </c>
      <c r="K478" s="231">
        <v>460.9</v>
      </c>
      <c r="L478" s="231">
        <v>450.1</v>
      </c>
      <c r="M478" s="231">
        <v>15.20412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716.15</v>
      </c>
      <c r="D479" s="232">
        <v>714.44999999999993</v>
      </c>
      <c r="E479" s="232">
        <v>711.69999999999982</v>
      </c>
      <c r="F479" s="232">
        <v>707.24999999999989</v>
      </c>
      <c r="G479" s="232">
        <v>704.49999999999977</v>
      </c>
      <c r="H479" s="232">
        <v>718.89999999999986</v>
      </c>
      <c r="I479" s="232">
        <v>721.65000000000009</v>
      </c>
      <c r="J479" s="232">
        <v>726.09999999999991</v>
      </c>
      <c r="K479" s="231">
        <v>717.2</v>
      </c>
      <c r="L479" s="231">
        <v>710</v>
      </c>
      <c r="M479" s="231">
        <v>5.6928700000000001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680.15</v>
      </c>
      <c r="D480" s="232">
        <v>677.4</v>
      </c>
      <c r="E480" s="232">
        <v>670.9</v>
      </c>
      <c r="F480" s="232">
        <v>661.65</v>
      </c>
      <c r="G480" s="232">
        <v>655.15</v>
      </c>
      <c r="H480" s="232">
        <v>686.65</v>
      </c>
      <c r="I480" s="232">
        <v>693.15</v>
      </c>
      <c r="J480" s="232">
        <v>702.4</v>
      </c>
      <c r="K480" s="231">
        <v>683.9</v>
      </c>
      <c r="L480" s="231">
        <v>668.15</v>
      </c>
      <c r="M480" s="231">
        <v>1.33921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7396.65</v>
      </c>
      <c r="D481" s="232">
        <v>7399.583333333333</v>
      </c>
      <c r="E481" s="232">
        <v>7350.0666666666657</v>
      </c>
      <c r="F481" s="232">
        <v>7303.4833333333327</v>
      </c>
      <c r="G481" s="232">
        <v>7253.9666666666653</v>
      </c>
      <c r="H481" s="232">
        <v>7446.1666666666661</v>
      </c>
      <c r="I481" s="232">
        <v>7495.6833333333343</v>
      </c>
      <c r="J481" s="232">
        <v>7542.2666666666664</v>
      </c>
      <c r="K481" s="231">
        <v>7449.1</v>
      </c>
      <c r="L481" s="231">
        <v>7353</v>
      </c>
      <c r="M481" s="231">
        <v>3.8160099999999999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65.8</v>
      </c>
      <c r="D482" s="232">
        <v>65.899999999999991</v>
      </c>
      <c r="E482" s="232">
        <v>64.949999999999989</v>
      </c>
      <c r="F482" s="232">
        <v>64.099999999999994</v>
      </c>
      <c r="G482" s="232">
        <v>63.149999999999991</v>
      </c>
      <c r="H482" s="232">
        <v>66.749999999999986</v>
      </c>
      <c r="I482" s="232">
        <v>67.7</v>
      </c>
      <c r="J482" s="232">
        <v>68.549999999999983</v>
      </c>
      <c r="K482" s="231">
        <v>66.849999999999994</v>
      </c>
      <c r="L482" s="231">
        <v>65.05</v>
      </c>
      <c r="M482" s="231">
        <v>89.295190000000005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1440.55</v>
      </c>
      <c r="D483" s="232">
        <v>1440.2666666666667</v>
      </c>
      <c r="E483" s="232">
        <v>1431.5333333333333</v>
      </c>
      <c r="F483" s="232">
        <v>1422.5166666666667</v>
      </c>
      <c r="G483" s="232">
        <v>1413.7833333333333</v>
      </c>
      <c r="H483" s="232">
        <v>1449.2833333333333</v>
      </c>
      <c r="I483" s="232">
        <v>1458.0166666666664</v>
      </c>
      <c r="J483" s="232">
        <v>1467.0333333333333</v>
      </c>
      <c r="K483" s="231">
        <v>1449</v>
      </c>
      <c r="L483" s="231">
        <v>1431.25</v>
      </c>
      <c r="M483" s="231">
        <v>1.25867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776.3</v>
      </c>
      <c r="D484" s="242">
        <v>775.31666666666661</v>
      </c>
      <c r="E484" s="242">
        <v>770.98333333333323</v>
      </c>
      <c r="F484" s="242">
        <v>765.66666666666663</v>
      </c>
      <c r="G484" s="242">
        <v>761.33333333333326</v>
      </c>
      <c r="H484" s="242">
        <v>780.63333333333321</v>
      </c>
      <c r="I484" s="242">
        <v>784.9666666666667</v>
      </c>
      <c r="J484" s="241">
        <v>790.28333333333319</v>
      </c>
      <c r="K484" s="241">
        <v>779.65</v>
      </c>
      <c r="L484" s="241">
        <v>770</v>
      </c>
      <c r="M484" s="217">
        <v>8.52759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249.05</v>
      </c>
      <c r="D485" s="242">
        <v>248.51666666666668</v>
      </c>
      <c r="E485" s="242">
        <v>247.13333333333335</v>
      </c>
      <c r="F485" s="242">
        <v>245.21666666666667</v>
      </c>
      <c r="G485" s="242">
        <v>243.83333333333334</v>
      </c>
      <c r="H485" s="242">
        <v>250.43333333333337</v>
      </c>
      <c r="I485" s="242">
        <v>251.81666666666669</v>
      </c>
      <c r="J485" s="241">
        <v>253.73333333333338</v>
      </c>
      <c r="K485" s="241">
        <v>249.9</v>
      </c>
      <c r="L485" s="241">
        <v>246.6</v>
      </c>
      <c r="M485" s="217">
        <v>0.57423000000000002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2297.85</v>
      </c>
      <c r="D486" s="232">
        <v>2293.7166666666667</v>
      </c>
      <c r="E486" s="232">
        <v>2277.4333333333334</v>
      </c>
      <c r="F486" s="232">
        <v>2257.0166666666669</v>
      </c>
      <c r="G486" s="232">
        <v>2240.7333333333336</v>
      </c>
      <c r="H486" s="232">
        <v>2314.1333333333332</v>
      </c>
      <c r="I486" s="232">
        <v>2330.416666666667</v>
      </c>
      <c r="J486" s="232">
        <v>2350.833333333333</v>
      </c>
      <c r="K486" s="231">
        <v>2310</v>
      </c>
      <c r="L486" s="231">
        <v>2273.3000000000002</v>
      </c>
      <c r="M486" s="231">
        <v>0.16142000000000001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577.85</v>
      </c>
      <c r="D487" s="242">
        <v>576.66666666666663</v>
      </c>
      <c r="E487" s="242">
        <v>567.98333333333323</v>
      </c>
      <c r="F487" s="242">
        <v>558.11666666666656</v>
      </c>
      <c r="G487" s="242">
        <v>549.43333333333317</v>
      </c>
      <c r="H487" s="242">
        <v>586.5333333333333</v>
      </c>
      <c r="I487" s="242">
        <v>595.2166666666667</v>
      </c>
      <c r="J487" s="241">
        <v>605.08333333333337</v>
      </c>
      <c r="K487" s="241">
        <v>585.35</v>
      </c>
      <c r="L487" s="241">
        <v>566.79999999999995</v>
      </c>
      <c r="M487" s="217">
        <v>1.28026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298.89999999999998</v>
      </c>
      <c r="D488" s="232">
        <v>299.58333333333331</v>
      </c>
      <c r="E488" s="232">
        <v>296.36666666666662</v>
      </c>
      <c r="F488" s="232">
        <v>293.83333333333331</v>
      </c>
      <c r="G488" s="232">
        <v>290.61666666666662</v>
      </c>
      <c r="H488" s="232">
        <v>302.11666666666662</v>
      </c>
      <c r="I488" s="232">
        <v>305.33333333333331</v>
      </c>
      <c r="J488" s="232">
        <v>307.86666666666662</v>
      </c>
      <c r="K488" s="231">
        <v>302.8</v>
      </c>
      <c r="L488" s="231">
        <v>297.05</v>
      </c>
      <c r="M488" s="231">
        <v>0.97082000000000002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291.95</v>
      </c>
      <c r="D489" s="242">
        <v>293.35000000000002</v>
      </c>
      <c r="E489" s="232">
        <v>289.70000000000005</v>
      </c>
      <c r="F489" s="232">
        <v>287.45000000000005</v>
      </c>
      <c r="G489" s="232">
        <v>283.80000000000007</v>
      </c>
      <c r="H489" s="232">
        <v>295.60000000000002</v>
      </c>
      <c r="I489" s="232">
        <v>299.25</v>
      </c>
      <c r="J489" s="232">
        <v>301.5</v>
      </c>
      <c r="K489" s="231">
        <v>297</v>
      </c>
      <c r="L489" s="231">
        <v>291.10000000000002</v>
      </c>
      <c r="M489" s="231">
        <v>1.8746400000000001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260.75</v>
      </c>
      <c r="D490" s="232">
        <v>262.56666666666666</v>
      </c>
      <c r="E490" s="232">
        <v>258.18333333333334</v>
      </c>
      <c r="F490" s="232">
        <v>255.61666666666667</v>
      </c>
      <c r="G490" s="232">
        <v>251.23333333333335</v>
      </c>
      <c r="H490" s="232">
        <v>265.13333333333333</v>
      </c>
      <c r="I490" s="232">
        <v>269.51666666666665</v>
      </c>
      <c r="J490" s="232">
        <v>272.08333333333331</v>
      </c>
      <c r="K490" s="231">
        <v>266.95</v>
      </c>
      <c r="L490" s="231">
        <v>260</v>
      </c>
      <c r="M490" s="231">
        <v>1.37029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1354.55</v>
      </c>
      <c r="D491" s="242">
        <v>1346.75</v>
      </c>
      <c r="E491" s="232">
        <v>1328.5</v>
      </c>
      <c r="F491" s="232">
        <v>1302.45</v>
      </c>
      <c r="G491" s="232">
        <v>1284.2</v>
      </c>
      <c r="H491" s="232">
        <v>1372.8</v>
      </c>
      <c r="I491" s="232">
        <v>1391.05</v>
      </c>
      <c r="J491" s="232">
        <v>1417.1</v>
      </c>
      <c r="K491" s="231">
        <v>1365</v>
      </c>
      <c r="L491" s="231">
        <v>1320.7</v>
      </c>
      <c r="M491" s="231">
        <v>8.7283899999999992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1125.9000000000001</v>
      </c>
      <c r="D492" s="232">
        <v>1130.6333333333334</v>
      </c>
      <c r="E492" s="232">
        <v>1116.2666666666669</v>
      </c>
      <c r="F492" s="232">
        <v>1106.6333333333334</v>
      </c>
      <c r="G492" s="232">
        <v>1092.2666666666669</v>
      </c>
      <c r="H492" s="232">
        <v>1140.2666666666669</v>
      </c>
      <c r="I492" s="232">
        <v>1154.6333333333332</v>
      </c>
      <c r="J492" s="232">
        <v>1164.2666666666669</v>
      </c>
      <c r="K492" s="231">
        <v>1145</v>
      </c>
      <c r="L492" s="231">
        <v>1121</v>
      </c>
      <c r="M492" s="231">
        <v>0.19175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285.35000000000002</v>
      </c>
      <c r="D493" s="242">
        <v>284.41666666666669</v>
      </c>
      <c r="E493" s="232">
        <v>281.03333333333336</v>
      </c>
      <c r="F493" s="232">
        <v>276.7166666666667</v>
      </c>
      <c r="G493" s="232">
        <v>273.33333333333337</v>
      </c>
      <c r="H493" s="232">
        <v>288.73333333333335</v>
      </c>
      <c r="I493" s="232">
        <v>292.11666666666667</v>
      </c>
      <c r="J493" s="232">
        <v>296.43333333333334</v>
      </c>
      <c r="K493" s="231">
        <v>287.8</v>
      </c>
      <c r="L493" s="231">
        <v>280.10000000000002</v>
      </c>
      <c r="M493" s="231">
        <v>93.062640000000002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386.75</v>
      </c>
      <c r="D494" s="232">
        <v>387.65000000000003</v>
      </c>
      <c r="E494" s="232">
        <v>384.35000000000008</v>
      </c>
      <c r="F494" s="232">
        <v>381.95000000000005</v>
      </c>
      <c r="G494" s="232">
        <v>378.65000000000009</v>
      </c>
      <c r="H494" s="232">
        <v>390.05000000000007</v>
      </c>
      <c r="I494" s="232">
        <v>393.35</v>
      </c>
      <c r="J494" s="232">
        <v>395.75000000000006</v>
      </c>
      <c r="K494" s="231">
        <v>390.95</v>
      </c>
      <c r="L494" s="231">
        <v>385.25</v>
      </c>
      <c r="M494" s="231">
        <v>0.24797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1758.85</v>
      </c>
      <c r="D495" s="242">
        <v>1754.7666666666667</v>
      </c>
      <c r="E495" s="232">
        <v>1734.5333333333333</v>
      </c>
      <c r="F495" s="232">
        <v>1710.2166666666667</v>
      </c>
      <c r="G495" s="232">
        <v>1689.9833333333333</v>
      </c>
      <c r="H495" s="232">
        <v>1779.0833333333333</v>
      </c>
      <c r="I495" s="232">
        <v>1799.3166666666664</v>
      </c>
      <c r="J495" s="232">
        <v>1823.6333333333332</v>
      </c>
      <c r="K495" s="231">
        <v>1775</v>
      </c>
      <c r="L495" s="231">
        <v>1730.45</v>
      </c>
      <c r="M495" s="231">
        <v>0.35482000000000002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6.55</v>
      </c>
      <c r="D496" s="242">
        <v>6.55</v>
      </c>
      <c r="E496" s="232">
        <v>6.3</v>
      </c>
      <c r="F496" s="232">
        <v>6.05</v>
      </c>
      <c r="G496" s="232">
        <v>5.8</v>
      </c>
      <c r="H496" s="232">
        <v>6.8</v>
      </c>
      <c r="I496" s="232">
        <v>7.05</v>
      </c>
      <c r="J496" s="232">
        <v>7.3</v>
      </c>
      <c r="K496" s="231">
        <v>6.8</v>
      </c>
      <c r="L496" s="231">
        <v>6.3</v>
      </c>
      <c r="M496" s="231">
        <v>1705.2739899999999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845.1</v>
      </c>
      <c r="D497" s="242">
        <v>842.9</v>
      </c>
      <c r="E497" s="232">
        <v>837.4</v>
      </c>
      <c r="F497" s="232">
        <v>829.7</v>
      </c>
      <c r="G497" s="232">
        <v>824.2</v>
      </c>
      <c r="H497" s="232">
        <v>850.59999999999991</v>
      </c>
      <c r="I497" s="232">
        <v>856.09999999999991</v>
      </c>
      <c r="J497" s="232">
        <v>863.79999999999984</v>
      </c>
      <c r="K497" s="231">
        <v>848.4</v>
      </c>
      <c r="L497" s="231">
        <v>835.2</v>
      </c>
      <c r="M497" s="231">
        <v>8.7462700000000009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199.4</v>
      </c>
      <c r="D498" s="242">
        <v>198.86666666666667</v>
      </c>
      <c r="E498" s="232">
        <v>195.78333333333336</v>
      </c>
      <c r="F498" s="232">
        <v>192.16666666666669</v>
      </c>
      <c r="G498" s="232">
        <v>189.08333333333337</v>
      </c>
      <c r="H498" s="232">
        <v>202.48333333333335</v>
      </c>
      <c r="I498" s="232">
        <v>205.56666666666666</v>
      </c>
      <c r="J498" s="232">
        <v>209.18333333333334</v>
      </c>
      <c r="K498" s="231">
        <v>201.95</v>
      </c>
      <c r="L498" s="231">
        <v>195.25</v>
      </c>
      <c r="M498" s="231">
        <v>7.4439099999999998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66.900000000000006</v>
      </c>
      <c r="D499" s="242">
        <v>67.266666666666666</v>
      </c>
      <c r="E499" s="232">
        <v>65.983333333333334</v>
      </c>
      <c r="F499" s="232">
        <v>65.066666666666663</v>
      </c>
      <c r="G499" s="232">
        <v>63.783333333333331</v>
      </c>
      <c r="H499" s="232">
        <v>68.183333333333337</v>
      </c>
      <c r="I499" s="232">
        <v>69.466666666666669</v>
      </c>
      <c r="J499" s="232">
        <v>70.38333333333334</v>
      </c>
      <c r="K499" s="231">
        <v>68.55</v>
      </c>
      <c r="L499" s="231">
        <v>66.349999999999994</v>
      </c>
      <c r="M499" s="231">
        <v>7.1052400000000002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690.55</v>
      </c>
      <c r="D500" s="242">
        <v>685.83333333333337</v>
      </c>
      <c r="E500" s="232">
        <v>674.31666666666672</v>
      </c>
      <c r="F500" s="232">
        <v>658.08333333333337</v>
      </c>
      <c r="G500" s="232">
        <v>646.56666666666672</v>
      </c>
      <c r="H500" s="232">
        <v>702.06666666666672</v>
      </c>
      <c r="I500" s="232">
        <v>713.58333333333337</v>
      </c>
      <c r="J500" s="232">
        <v>729.81666666666672</v>
      </c>
      <c r="K500" s="231">
        <v>697.35</v>
      </c>
      <c r="L500" s="231">
        <v>669.6</v>
      </c>
      <c r="M500" s="231">
        <v>0.93669000000000002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1347.15</v>
      </c>
      <c r="D501" s="242">
        <v>1345.0333333333335</v>
      </c>
      <c r="E501" s="232">
        <v>1338.166666666667</v>
      </c>
      <c r="F501" s="232">
        <v>1329.1833333333334</v>
      </c>
      <c r="G501" s="232">
        <v>1322.3166666666668</v>
      </c>
      <c r="H501" s="232">
        <v>1354.0166666666671</v>
      </c>
      <c r="I501" s="232">
        <v>1360.8833333333334</v>
      </c>
      <c r="J501" s="232">
        <v>1369.8666666666672</v>
      </c>
      <c r="K501" s="231">
        <v>1351.9</v>
      </c>
      <c r="L501" s="231">
        <v>1336.05</v>
      </c>
      <c r="M501" s="231">
        <v>0.44422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366.4</v>
      </c>
      <c r="D502" s="242">
        <v>367.41666666666669</v>
      </c>
      <c r="E502" s="232">
        <v>364.83333333333337</v>
      </c>
      <c r="F502" s="232">
        <v>363.26666666666671</v>
      </c>
      <c r="G502" s="232">
        <v>360.68333333333339</v>
      </c>
      <c r="H502" s="232">
        <v>368.98333333333335</v>
      </c>
      <c r="I502" s="232">
        <v>371.56666666666672</v>
      </c>
      <c r="J502" s="232">
        <v>373.13333333333333</v>
      </c>
      <c r="K502" s="231">
        <v>370</v>
      </c>
      <c r="L502" s="231">
        <v>365.85</v>
      </c>
      <c r="M502" s="231">
        <v>26.874230000000001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173.75</v>
      </c>
      <c r="D503" s="242">
        <v>173.51666666666665</v>
      </c>
      <c r="E503" s="232">
        <v>172.2833333333333</v>
      </c>
      <c r="F503" s="232">
        <v>170.81666666666666</v>
      </c>
      <c r="G503" s="232">
        <v>169.58333333333331</v>
      </c>
      <c r="H503" s="232">
        <v>174.98333333333329</v>
      </c>
      <c r="I503" s="232">
        <v>176.21666666666664</v>
      </c>
      <c r="J503" s="232">
        <v>177.68333333333328</v>
      </c>
      <c r="K503" s="231">
        <v>174.75</v>
      </c>
      <c r="L503" s="231">
        <v>172.05</v>
      </c>
      <c r="M503" s="231">
        <v>5.5254700000000003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15.3</v>
      </c>
      <c r="D504" s="242">
        <v>15.333333333333334</v>
      </c>
      <c r="E504" s="232">
        <v>15.166666666666668</v>
      </c>
      <c r="F504" s="232">
        <v>15.033333333333333</v>
      </c>
      <c r="G504" s="232">
        <v>14.866666666666667</v>
      </c>
      <c r="H504" s="232">
        <v>15.466666666666669</v>
      </c>
      <c r="I504" s="232">
        <v>15.633333333333336</v>
      </c>
      <c r="J504" s="232">
        <v>15.766666666666669</v>
      </c>
      <c r="K504" s="231">
        <v>15.5</v>
      </c>
      <c r="L504" s="231">
        <v>15.2</v>
      </c>
      <c r="M504" s="231">
        <v>1396.92815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10254.25</v>
      </c>
      <c r="D505" s="242">
        <v>10210.083333333334</v>
      </c>
      <c r="E505" s="232">
        <v>10095.166666666668</v>
      </c>
      <c r="F505" s="232">
        <v>9936.0833333333339</v>
      </c>
      <c r="G505" s="232">
        <v>9821.1666666666679</v>
      </c>
      <c r="H505" s="232">
        <v>10369.166666666668</v>
      </c>
      <c r="I505" s="232">
        <v>10484.083333333336</v>
      </c>
      <c r="J505" s="232">
        <v>10643.166666666668</v>
      </c>
      <c r="K505" s="231">
        <v>10325</v>
      </c>
      <c r="L505" s="231">
        <v>10051</v>
      </c>
      <c r="M505" s="231">
        <v>2.427E-2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214.5</v>
      </c>
      <c r="D506" s="232">
        <v>214.41666666666666</v>
      </c>
      <c r="E506" s="232">
        <v>211.63333333333333</v>
      </c>
      <c r="F506" s="232">
        <v>208.76666666666668</v>
      </c>
      <c r="G506" s="232">
        <v>205.98333333333335</v>
      </c>
      <c r="H506" s="232">
        <v>217.2833333333333</v>
      </c>
      <c r="I506" s="232">
        <v>220.06666666666666</v>
      </c>
      <c r="J506" s="231">
        <v>222.93333333333328</v>
      </c>
      <c r="K506" s="231">
        <v>217.2</v>
      </c>
      <c r="L506" s="231">
        <v>211.55</v>
      </c>
      <c r="M506" s="217">
        <v>59.94903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272.39999999999998</v>
      </c>
      <c r="D507" s="232">
        <v>274.10000000000002</v>
      </c>
      <c r="E507" s="232">
        <v>269.90000000000003</v>
      </c>
      <c r="F507" s="232">
        <v>267.40000000000003</v>
      </c>
      <c r="G507" s="232">
        <v>263.20000000000005</v>
      </c>
      <c r="H507" s="232">
        <v>276.60000000000002</v>
      </c>
      <c r="I507" s="232">
        <v>280.80000000000007</v>
      </c>
      <c r="J507" s="231">
        <v>283.3</v>
      </c>
      <c r="K507" s="231">
        <v>278.3</v>
      </c>
      <c r="L507" s="231">
        <v>271.60000000000002</v>
      </c>
      <c r="M507" s="217">
        <v>5.6159299999999996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53.1</v>
      </c>
      <c r="D508" s="242">
        <v>53.233333333333327</v>
      </c>
      <c r="E508" s="232">
        <v>52.566666666666656</v>
      </c>
      <c r="F508" s="232">
        <v>52.033333333333331</v>
      </c>
      <c r="G508" s="232">
        <v>51.36666666666666</v>
      </c>
      <c r="H508" s="232">
        <v>53.766666666666652</v>
      </c>
      <c r="I508" s="232">
        <v>54.433333333333323</v>
      </c>
      <c r="J508" s="232">
        <v>54.966666666666647</v>
      </c>
      <c r="K508" s="231">
        <v>53.9</v>
      </c>
      <c r="L508" s="231">
        <v>52.7</v>
      </c>
      <c r="M508" s="231">
        <v>384.44990999999999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478.65</v>
      </c>
      <c r="D509" s="242">
        <v>478.56666666666661</v>
      </c>
      <c r="E509" s="232">
        <v>473.43333333333322</v>
      </c>
      <c r="F509" s="232">
        <v>468.21666666666664</v>
      </c>
      <c r="G509" s="232">
        <v>463.08333333333326</v>
      </c>
      <c r="H509" s="232">
        <v>483.78333333333319</v>
      </c>
      <c r="I509" s="232">
        <v>488.91666666666663</v>
      </c>
      <c r="J509" s="232">
        <v>494.13333333333316</v>
      </c>
      <c r="K509" s="231">
        <v>483.7</v>
      </c>
      <c r="L509" s="231">
        <v>473.35</v>
      </c>
      <c r="M509" s="231">
        <v>9.0465699999999991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1472.8</v>
      </c>
      <c r="D510" s="232">
        <v>1470.8666666666668</v>
      </c>
      <c r="E510" s="232">
        <v>1461.9833333333336</v>
      </c>
      <c r="F510" s="232">
        <v>1451.1666666666667</v>
      </c>
      <c r="G510" s="232">
        <v>1442.2833333333335</v>
      </c>
      <c r="H510" s="232">
        <v>1481.6833333333336</v>
      </c>
      <c r="I510" s="232">
        <v>1490.5666666666668</v>
      </c>
      <c r="J510" s="231">
        <v>1501.3833333333337</v>
      </c>
      <c r="K510" s="231">
        <v>1479.75</v>
      </c>
      <c r="L510" s="231">
        <v>1460.05</v>
      </c>
      <c r="M510" s="217">
        <v>0.13064000000000001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1386.05</v>
      </c>
      <c r="D511" s="242">
        <v>1388.6833333333334</v>
      </c>
      <c r="E511" s="232">
        <v>1372.3666666666668</v>
      </c>
      <c r="F511" s="232">
        <v>1358.6833333333334</v>
      </c>
      <c r="G511" s="232">
        <v>1342.3666666666668</v>
      </c>
      <c r="H511" s="232">
        <v>1402.3666666666668</v>
      </c>
      <c r="I511" s="232">
        <v>1418.6833333333334</v>
      </c>
      <c r="J511" s="232">
        <v>1432.3666666666668</v>
      </c>
      <c r="K511" s="231">
        <v>1405</v>
      </c>
      <c r="L511" s="231">
        <v>1375</v>
      </c>
      <c r="M511" s="231">
        <v>0.60741999999999996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0"/>
      <c r="B5" s="371"/>
      <c r="C5" s="370"/>
      <c r="D5" s="37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72" t="s">
        <v>511</v>
      </c>
      <c r="C7" s="371"/>
      <c r="D7" s="7">
        <f>Main!B10</f>
        <v>45008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45007</v>
      </c>
      <c r="B10" s="29">
        <v>531673</v>
      </c>
      <c r="C10" s="28" t="s">
        <v>1099</v>
      </c>
      <c r="D10" s="28" t="s">
        <v>1100</v>
      </c>
      <c r="E10" s="28" t="s">
        <v>521</v>
      </c>
      <c r="F10" s="85">
        <v>32620</v>
      </c>
      <c r="G10" s="29">
        <v>22.1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45007</v>
      </c>
      <c r="B11" s="29">
        <v>531673</v>
      </c>
      <c r="C11" s="28" t="s">
        <v>1099</v>
      </c>
      <c r="D11" s="28" t="s">
        <v>1101</v>
      </c>
      <c r="E11" s="28" t="s">
        <v>520</v>
      </c>
      <c r="F11" s="85">
        <v>35000</v>
      </c>
      <c r="G11" s="29">
        <v>22.05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45007</v>
      </c>
      <c r="B12" s="29">
        <v>537069</v>
      </c>
      <c r="C12" s="28" t="s">
        <v>1102</v>
      </c>
      <c r="D12" s="28" t="s">
        <v>1103</v>
      </c>
      <c r="E12" s="28" t="s">
        <v>521</v>
      </c>
      <c r="F12" s="85">
        <v>500000</v>
      </c>
      <c r="G12" s="29">
        <v>23.5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45007</v>
      </c>
      <c r="B13" s="29">
        <v>537069</v>
      </c>
      <c r="C13" s="28" t="s">
        <v>1102</v>
      </c>
      <c r="D13" s="28" t="s">
        <v>1104</v>
      </c>
      <c r="E13" s="28" t="s">
        <v>520</v>
      </c>
      <c r="F13" s="85">
        <v>500000</v>
      </c>
      <c r="G13" s="29">
        <v>23.5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45007</v>
      </c>
      <c r="B14" s="29">
        <v>539546</v>
      </c>
      <c r="C14" s="28" t="s">
        <v>1063</v>
      </c>
      <c r="D14" s="28" t="s">
        <v>1064</v>
      </c>
      <c r="E14" s="28" t="s">
        <v>520</v>
      </c>
      <c r="F14" s="85">
        <v>39404</v>
      </c>
      <c r="G14" s="29">
        <v>60.3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45007</v>
      </c>
      <c r="B15" s="29">
        <v>532386</v>
      </c>
      <c r="C15" s="28" t="s">
        <v>1105</v>
      </c>
      <c r="D15" s="28" t="s">
        <v>1106</v>
      </c>
      <c r="E15" s="28" t="s">
        <v>520</v>
      </c>
      <c r="F15" s="85">
        <v>112500</v>
      </c>
      <c r="G15" s="29">
        <v>13.72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45007</v>
      </c>
      <c r="B16" s="29">
        <v>532386</v>
      </c>
      <c r="C16" s="28" t="s">
        <v>1105</v>
      </c>
      <c r="D16" s="28" t="s">
        <v>1107</v>
      </c>
      <c r="E16" s="28" t="s">
        <v>521</v>
      </c>
      <c r="F16" s="85">
        <v>112500</v>
      </c>
      <c r="G16" s="29">
        <v>13.72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45007</v>
      </c>
      <c r="B17" s="29">
        <v>530879</v>
      </c>
      <c r="C17" s="28" t="s">
        <v>1108</v>
      </c>
      <c r="D17" s="28" t="s">
        <v>1109</v>
      </c>
      <c r="E17" s="28" t="s">
        <v>520</v>
      </c>
      <c r="F17" s="85">
        <v>2037209</v>
      </c>
      <c r="G17" s="29">
        <v>89.9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45007</v>
      </c>
      <c r="B18" s="29">
        <v>530879</v>
      </c>
      <c r="C18" s="28" t="s">
        <v>1108</v>
      </c>
      <c r="D18" s="28" t="s">
        <v>1110</v>
      </c>
      <c r="E18" s="28" t="s">
        <v>521</v>
      </c>
      <c r="F18" s="85">
        <v>2115848</v>
      </c>
      <c r="G18" s="29">
        <v>89.91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45007</v>
      </c>
      <c r="B19" s="29">
        <v>543651</v>
      </c>
      <c r="C19" s="28" t="s">
        <v>1111</v>
      </c>
      <c r="D19" s="28" t="s">
        <v>1112</v>
      </c>
      <c r="E19" s="28" t="s">
        <v>521</v>
      </c>
      <c r="F19" s="85">
        <v>72000</v>
      </c>
      <c r="G19" s="29">
        <v>24.98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45007</v>
      </c>
      <c r="B20" s="29">
        <v>543593</v>
      </c>
      <c r="C20" s="28" t="s">
        <v>1113</v>
      </c>
      <c r="D20" s="28" t="s">
        <v>1114</v>
      </c>
      <c r="E20" s="28" t="s">
        <v>520</v>
      </c>
      <c r="F20" s="85">
        <v>1166758</v>
      </c>
      <c r="G20" s="29">
        <v>132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45007</v>
      </c>
      <c r="B21" s="29">
        <v>543593</v>
      </c>
      <c r="C21" s="28" t="s">
        <v>1113</v>
      </c>
      <c r="D21" s="28" t="s">
        <v>1115</v>
      </c>
      <c r="E21" s="28" t="s">
        <v>521</v>
      </c>
      <c r="F21" s="85">
        <v>1166758</v>
      </c>
      <c r="G21" s="29">
        <v>132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45007</v>
      </c>
      <c r="B22" s="29">
        <v>539596</v>
      </c>
      <c r="C22" s="28" t="s">
        <v>1025</v>
      </c>
      <c r="D22" s="28" t="s">
        <v>1065</v>
      </c>
      <c r="E22" s="28" t="s">
        <v>520</v>
      </c>
      <c r="F22" s="85">
        <v>57817</v>
      </c>
      <c r="G22" s="29">
        <v>20.6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45007</v>
      </c>
      <c r="B23" s="29">
        <v>539596</v>
      </c>
      <c r="C23" s="28" t="s">
        <v>1025</v>
      </c>
      <c r="D23" s="28" t="s">
        <v>1065</v>
      </c>
      <c r="E23" s="28" t="s">
        <v>521</v>
      </c>
      <c r="F23" s="85">
        <v>53880</v>
      </c>
      <c r="G23" s="29">
        <v>20.54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45007</v>
      </c>
      <c r="B24" s="29">
        <v>539596</v>
      </c>
      <c r="C24" s="28" t="s">
        <v>1025</v>
      </c>
      <c r="D24" s="28" t="s">
        <v>1116</v>
      </c>
      <c r="E24" s="28" t="s">
        <v>520</v>
      </c>
      <c r="F24" s="85">
        <v>30000</v>
      </c>
      <c r="G24" s="29">
        <v>20.6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45007</v>
      </c>
      <c r="B25" s="29">
        <v>539596</v>
      </c>
      <c r="C25" s="28" t="s">
        <v>1025</v>
      </c>
      <c r="D25" s="28" t="s">
        <v>1117</v>
      </c>
      <c r="E25" s="28" t="s">
        <v>521</v>
      </c>
      <c r="F25" s="85">
        <v>32000</v>
      </c>
      <c r="G25" s="29">
        <v>20.61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45007</v>
      </c>
      <c r="B26" s="29">
        <v>539596</v>
      </c>
      <c r="C26" s="28" t="s">
        <v>1025</v>
      </c>
      <c r="D26" s="28" t="s">
        <v>1118</v>
      </c>
      <c r="E26" s="28" t="s">
        <v>521</v>
      </c>
      <c r="F26" s="85">
        <v>40000</v>
      </c>
      <c r="G26" s="29">
        <v>20.61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45007</v>
      </c>
      <c r="B27" s="29">
        <v>500119</v>
      </c>
      <c r="C27" s="28" t="s">
        <v>1119</v>
      </c>
      <c r="D27" s="28" t="s">
        <v>1115</v>
      </c>
      <c r="E27" s="28" t="s">
        <v>520</v>
      </c>
      <c r="F27" s="85">
        <v>1035000</v>
      </c>
      <c r="G27" s="29">
        <v>213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45007</v>
      </c>
      <c r="B28" s="29">
        <v>500119</v>
      </c>
      <c r="C28" s="28" t="s">
        <v>1119</v>
      </c>
      <c r="D28" s="28" t="s">
        <v>1114</v>
      </c>
      <c r="E28" s="28" t="s">
        <v>521</v>
      </c>
      <c r="F28" s="85">
        <v>1035000</v>
      </c>
      <c r="G28" s="29">
        <v>213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45007</v>
      </c>
      <c r="B29" s="29">
        <v>543324</v>
      </c>
      <c r="C29" s="28" t="s">
        <v>1120</v>
      </c>
      <c r="D29" s="28" t="s">
        <v>1121</v>
      </c>
      <c r="E29" s="28" t="s">
        <v>520</v>
      </c>
      <c r="F29" s="85">
        <v>36000</v>
      </c>
      <c r="G29" s="29">
        <v>150.9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45007</v>
      </c>
      <c r="B30" s="29">
        <v>543324</v>
      </c>
      <c r="C30" s="28" t="s">
        <v>1120</v>
      </c>
      <c r="D30" s="28" t="s">
        <v>1121</v>
      </c>
      <c r="E30" s="28" t="s">
        <v>521</v>
      </c>
      <c r="F30" s="85">
        <v>57600</v>
      </c>
      <c r="G30" s="29">
        <v>151.38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45007</v>
      </c>
      <c r="B31" s="29">
        <v>530663</v>
      </c>
      <c r="C31" s="28" t="s">
        <v>1066</v>
      </c>
      <c r="D31" s="28" t="s">
        <v>1067</v>
      </c>
      <c r="E31" s="28" t="s">
        <v>521</v>
      </c>
      <c r="F31" s="85">
        <v>16227</v>
      </c>
      <c r="G31" s="29">
        <v>2.1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45007</v>
      </c>
      <c r="B32" s="29">
        <v>530663</v>
      </c>
      <c r="C32" s="28" t="s">
        <v>1066</v>
      </c>
      <c r="D32" s="28" t="s">
        <v>1067</v>
      </c>
      <c r="E32" s="28" t="s">
        <v>520</v>
      </c>
      <c r="F32" s="85">
        <v>331150</v>
      </c>
      <c r="G32" s="29">
        <v>2.16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45007</v>
      </c>
      <c r="B33" s="29">
        <v>540134</v>
      </c>
      <c r="C33" s="28" t="s">
        <v>1122</v>
      </c>
      <c r="D33" s="28" t="s">
        <v>1123</v>
      </c>
      <c r="E33" s="28" t="s">
        <v>520</v>
      </c>
      <c r="F33" s="85">
        <v>50000</v>
      </c>
      <c r="G33" s="29">
        <v>3.02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45007</v>
      </c>
      <c r="B34" s="29">
        <v>540134</v>
      </c>
      <c r="C34" s="28" t="s">
        <v>1122</v>
      </c>
      <c r="D34" s="28" t="s">
        <v>1124</v>
      </c>
      <c r="E34" s="28" t="s">
        <v>520</v>
      </c>
      <c r="F34" s="85">
        <v>141300</v>
      </c>
      <c r="G34" s="29">
        <v>3.07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45007</v>
      </c>
      <c r="B35" s="29">
        <v>540134</v>
      </c>
      <c r="C35" s="28" t="s">
        <v>1122</v>
      </c>
      <c r="D35" s="28" t="s">
        <v>1125</v>
      </c>
      <c r="E35" s="28" t="s">
        <v>521</v>
      </c>
      <c r="F35" s="85">
        <v>135419</v>
      </c>
      <c r="G35" s="29">
        <v>3.04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45007</v>
      </c>
      <c r="B36" s="29">
        <v>523467</v>
      </c>
      <c r="C36" s="28" t="s">
        <v>1126</v>
      </c>
      <c r="D36" s="28" t="s">
        <v>1069</v>
      </c>
      <c r="E36" s="28" t="s">
        <v>521</v>
      </c>
      <c r="F36" s="85">
        <v>851567</v>
      </c>
      <c r="G36" s="29">
        <v>1.52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45007</v>
      </c>
      <c r="B37" s="29">
        <v>543286</v>
      </c>
      <c r="C37" s="28" t="s">
        <v>1051</v>
      </c>
      <c r="D37" s="28" t="s">
        <v>1127</v>
      </c>
      <c r="E37" s="28" t="s">
        <v>521</v>
      </c>
      <c r="F37" s="85">
        <v>48000</v>
      </c>
      <c r="G37" s="29">
        <v>26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45007</v>
      </c>
      <c r="B38" s="29">
        <v>540360</v>
      </c>
      <c r="C38" s="28" t="s">
        <v>1128</v>
      </c>
      <c r="D38" s="28" t="s">
        <v>1129</v>
      </c>
      <c r="E38" s="28" t="s">
        <v>521</v>
      </c>
      <c r="F38" s="85">
        <v>300000</v>
      </c>
      <c r="G38" s="29">
        <v>5.43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45007</v>
      </c>
      <c r="B39" s="29">
        <v>540360</v>
      </c>
      <c r="C39" s="28" t="s">
        <v>1128</v>
      </c>
      <c r="D39" s="28" t="s">
        <v>1130</v>
      </c>
      <c r="E39" s="28" t="s">
        <v>520</v>
      </c>
      <c r="F39" s="85">
        <v>300000</v>
      </c>
      <c r="G39" s="29">
        <v>5.43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45007</v>
      </c>
      <c r="B40" s="29">
        <v>543207</v>
      </c>
      <c r="C40" s="28" t="s">
        <v>1131</v>
      </c>
      <c r="D40" s="28" t="s">
        <v>1132</v>
      </c>
      <c r="E40" s="28" t="s">
        <v>521</v>
      </c>
      <c r="F40" s="85">
        <v>121700</v>
      </c>
      <c r="G40" s="29">
        <v>4.97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45007</v>
      </c>
      <c r="B41" s="29">
        <v>543207</v>
      </c>
      <c r="C41" s="28" t="s">
        <v>1131</v>
      </c>
      <c r="D41" s="28" t="s">
        <v>1133</v>
      </c>
      <c r="E41" s="28" t="s">
        <v>520</v>
      </c>
      <c r="F41" s="85">
        <v>128936</v>
      </c>
      <c r="G41" s="29">
        <v>4.96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45007</v>
      </c>
      <c r="B42" s="29">
        <v>543798</v>
      </c>
      <c r="C42" s="28" t="s">
        <v>1068</v>
      </c>
      <c r="D42" s="28" t="s">
        <v>1040</v>
      </c>
      <c r="E42" s="28" t="s">
        <v>521</v>
      </c>
      <c r="F42" s="85">
        <v>184000</v>
      </c>
      <c r="G42" s="29">
        <v>12.15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45007</v>
      </c>
      <c r="B43" s="29">
        <v>543814</v>
      </c>
      <c r="C43" s="28" t="s">
        <v>1134</v>
      </c>
      <c r="D43" s="28" t="s">
        <v>1040</v>
      </c>
      <c r="E43" s="28" t="s">
        <v>520</v>
      </c>
      <c r="F43" s="85">
        <v>32000</v>
      </c>
      <c r="G43" s="29">
        <v>60.95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45007</v>
      </c>
      <c r="B44" s="29">
        <v>543814</v>
      </c>
      <c r="C44" s="28" t="s">
        <v>1134</v>
      </c>
      <c r="D44" s="28" t="s">
        <v>1135</v>
      </c>
      <c r="E44" s="28" t="s">
        <v>520</v>
      </c>
      <c r="F44" s="85">
        <v>68000</v>
      </c>
      <c r="G44" s="29">
        <v>61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45007</v>
      </c>
      <c r="B45" s="29">
        <v>543814</v>
      </c>
      <c r="C45" s="28" t="s">
        <v>1134</v>
      </c>
      <c r="D45" s="28" t="s">
        <v>1136</v>
      </c>
      <c r="E45" s="28" t="s">
        <v>520</v>
      </c>
      <c r="F45" s="85">
        <v>80000</v>
      </c>
      <c r="G45" s="29">
        <v>61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45007</v>
      </c>
      <c r="B46" s="29">
        <v>539195</v>
      </c>
      <c r="C46" s="28" t="s">
        <v>1137</v>
      </c>
      <c r="D46" s="28" t="s">
        <v>1138</v>
      </c>
      <c r="E46" s="28" t="s">
        <v>521</v>
      </c>
      <c r="F46" s="85">
        <v>40000</v>
      </c>
      <c r="G46" s="29">
        <v>123.75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45007</v>
      </c>
      <c r="B47" s="29">
        <v>530111</v>
      </c>
      <c r="C47" s="28" t="s">
        <v>1139</v>
      </c>
      <c r="D47" s="28" t="s">
        <v>1140</v>
      </c>
      <c r="E47" s="28" t="s">
        <v>521</v>
      </c>
      <c r="F47" s="85">
        <v>31200</v>
      </c>
      <c r="G47" s="29">
        <v>51.1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45007</v>
      </c>
      <c r="B48" s="29">
        <v>530111</v>
      </c>
      <c r="C48" s="28" t="s">
        <v>1139</v>
      </c>
      <c r="D48" s="28" t="s">
        <v>1141</v>
      </c>
      <c r="E48" s="28" t="s">
        <v>520</v>
      </c>
      <c r="F48" s="85">
        <v>46813</v>
      </c>
      <c r="G48" s="29">
        <v>51.01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45007</v>
      </c>
      <c r="B49" s="29">
        <v>538540</v>
      </c>
      <c r="C49" s="28" t="s">
        <v>1142</v>
      </c>
      <c r="D49" s="28" t="s">
        <v>1143</v>
      </c>
      <c r="E49" s="28" t="s">
        <v>521</v>
      </c>
      <c r="F49" s="85">
        <v>41378</v>
      </c>
      <c r="G49" s="29">
        <v>1.06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45007</v>
      </c>
      <c r="B50" s="29">
        <v>538540</v>
      </c>
      <c r="C50" s="28" t="s">
        <v>1142</v>
      </c>
      <c r="D50" s="28" t="s">
        <v>1143</v>
      </c>
      <c r="E50" s="28" t="s">
        <v>520</v>
      </c>
      <c r="F50" s="85">
        <v>320000</v>
      </c>
      <c r="G50" s="29">
        <v>1.08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45007</v>
      </c>
      <c r="B51" s="29">
        <v>543171</v>
      </c>
      <c r="C51" s="28" t="s">
        <v>1070</v>
      </c>
      <c r="D51" s="28" t="s">
        <v>1071</v>
      </c>
      <c r="E51" s="28" t="s">
        <v>521</v>
      </c>
      <c r="F51" s="85">
        <v>500000</v>
      </c>
      <c r="G51" s="29">
        <v>7.63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45007</v>
      </c>
      <c r="B52" s="29">
        <v>543171</v>
      </c>
      <c r="C52" s="28" t="s">
        <v>1070</v>
      </c>
      <c r="D52" s="28" t="s">
        <v>1027</v>
      </c>
      <c r="E52" s="28" t="s">
        <v>520</v>
      </c>
      <c r="F52" s="85">
        <v>375051</v>
      </c>
      <c r="G52" s="29">
        <v>7.63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45007</v>
      </c>
      <c r="B53" s="29">
        <v>543171</v>
      </c>
      <c r="C53" s="28" t="s">
        <v>1070</v>
      </c>
      <c r="D53" s="28" t="s">
        <v>1027</v>
      </c>
      <c r="E53" s="28" t="s">
        <v>521</v>
      </c>
      <c r="F53" s="85">
        <v>143771</v>
      </c>
      <c r="G53" s="29">
        <v>7.63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45007</v>
      </c>
      <c r="B54" s="29">
        <v>543366</v>
      </c>
      <c r="C54" s="28" t="s">
        <v>1072</v>
      </c>
      <c r="D54" s="28" t="s">
        <v>1073</v>
      </c>
      <c r="E54" s="28" t="s">
        <v>521</v>
      </c>
      <c r="F54" s="85">
        <v>12000</v>
      </c>
      <c r="G54" s="29">
        <v>80.739999999999995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45007</v>
      </c>
      <c r="B55" s="29">
        <v>538923</v>
      </c>
      <c r="C55" s="28" t="s">
        <v>1074</v>
      </c>
      <c r="D55" s="28" t="s">
        <v>1075</v>
      </c>
      <c r="E55" s="28" t="s">
        <v>520</v>
      </c>
      <c r="F55" s="85">
        <v>40000</v>
      </c>
      <c r="G55" s="29">
        <v>61.68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45007</v>
      </c>
      <c r="B56" s="29">
        <v>531529</v>
      </c>
      <c r="C56" s="28" t="s">
        <v>1144</v>
      </c>
      <c r="D56" s="28" t="s">
        <v>1145</v>
      </c>
      <c r="E56" s="28" t="s">
        <v>520</v>
      </c>
      <c r="F56" s="85">
        <v>405451</v>
      </c>
      <c r="G56" s="29">
        <v>5.23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45007</v>
      </c>
      <c r="B57" s="29">
        <v>540914</v>
      </c>
      <c r="C57" s="28" t="s">
        <v>997</v>
      </c>
      <c r="D57" s="28" t="s">
        <v>1026</v>
      </c>
      <c r="E57" s="28" t="s">
        <v>521</v>
      </c>
      <c r="F57" s="85">
        <v>50000</v>
      </c>
      <c r="G57" s="29">
        <v>22.06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45007</v>
      </c>
      <c r="B58" s="29">
        <v>543828</v>
      </c>
      <c r="C58" s="28" t="s">
        <v>1146</v>
      </c>
      <c r="D58" s="28" t="s">
        <v>1147</v>
      </c>
      <c r="E58" s="28" t="s">
        <v>521</v>
      </c>
      <c r="F58" s="85">
        <v>248000</v>
      </c>
      <c r="G58" s="29">
        <v>73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45007</v>
      </c>
      <c r="B59" s="29">
        <v>543828</v>
      </c>
      <c r="C59" s="28" t="s">
        <v>1146</v>
      </c>
      <c r="D59" s="28" t="s">
        <v>1148</v>
      </c>
      <c r="E59" s="28" t="s">
        <v>520</v>
      </c>
      <c r="F59" s="85">
        <v>404800</v>
      </c>
      <c r="G59" s="29">
        <v>72.62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45007</v>
      </c>
      <c r="B60" s="29">
        <v>539310</v>
      </c>
      <c r="C60" s="28" t="s">
        <v>1149</v>
      </c>
      <c r="D60" s="28" t="s">
        <v>1150</v>
      </c>
      <c r="E60" s="28" t="s">
        <v>521</v>
      </c>
      <c r="F60" s="85">
        <v>230000</v>
      </c>
      <c r="G60" s="29">
        <v>82.36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45007</v>
      </c>
      <c r="B61" s="29">
        <v>543616</v>
      </c>
      <c r="C61" s="28" t="s">
        <v>1151</v>
      </c>
      <c r="D61" s="28" t="s">
        <v>1152</v>
      </c>
      <c r="E61" s="28" t="s">
        <v>521</v>
      </c>
      <c r="F61" s="85">
        <v>217200</v>
      </c>
      <c r="G61" s="29">
        <v>141.15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45007</v>
      </c>
      <c r="B62" s="29">
        <v>543616</v>
      </c>
      <c r="C62" s="28" t="s">
        <v>1151</v>
      </c>
      <c r="D62" s="28" t="s">
        <v>1153</v>
      </c>
      <c r="E62" s="28" t="s">
        <v>520</v>
      </c>
      <c r="F62" s="85">
        <v>224400</v>
      </c>
      <c r="G62" s="29">
        <v>141.36000000000001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45007</v>
      </c>
      <c r="B63" s="29">
        <v>538579</v>
      </c>
      <c r="C63" s="28" t="s">
        <v>1154</v>
      </c>
      <c r="D63" s="28" t="s">
        <v>1155</v>
      </c>
      <c r="E63" s="28" t="s">
        <v>520</v>
      </c>
      <c r="F63" s="85">
        <v>72000</v>
      </c>
      <c r="G63" s="29">
        <v>16.95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45007</v>
      </c>
      <c r="B64" s="29" t="s">
        <v>1156</v>
      </c>
      <c r="C64" s="28" t="s">
        <v>1157</v>
      </c>
      <c r="D64" s="28" t="s">
        <v>1158</v>
      </c>
      <c r="E64" s="28" t="s">
        <v>520</v>
      </c>
      <c r="F64" s="85">
        <v>52000</v>
      </c>
      <c r="G64" s="29">
        <v>35.53</v>
      </c>
      <c r="H64" s="29" t="s">
        <v>867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45007</v>
      </c>
      <c r="B65" s="29" t="s">
        <v>1087</v>
      </c>
      <c r="C65" s="28" t="s">
        <v>1088</v>
      </c>
      <c r="D65" s="28" t="s">
        <v>1159</v>
      </c>
      <c r="E65" s="28" t="s">
        <v>520</v>
      </c>
      <c r="F65" s="85">
        <v>100800</v>
      </c>
      <c r="G65" s="29">
        <v>85.45</v>
      </c>
      <c r="H65" s="29" t="s">
        <v>867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45007</v>
      </c>
      <c r="B66" s="29" t="s">
        <v>1160</v>
      </c>
      <c r="C66" s="28" t="s">
        <v>1161</v>
      </c>
      <c r="D66" s="28" t="s">
        <v>1162</v>
      </c>
      <c r="E66" s="28" t="s">
        <v>520</v>
      </c>
      <c r="F66" s="85">
        <v>100000</v>
      </c>
      <c r="G66" s="29">
        <v>69.98</v>
      </c>
      <c r="H66" s="29" t="s">
        <v>867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45007</v>
      </c>
      <c r="B67" s="29" t="s">
        <v>1163</v>
      </c>
      <c r="C67" s="28" t="s">
        <v>1164</v>
      </c>
      <c r="D67" s="28" t="s">
        <v>1061</v>
      </c>
      <c r="E67" s="28" t="s">
        <v>520</v>
      </c>
      <c r="F67" s="85">
        <v>2500000</v>
      </c>
      <c r="G67" s="29">
        <v>21</v>
      </c>
      <c r="H67" s="29" t="s">
        <v>867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45007</v>
      </c>
      <c r="B68" s="29" t="s">
        <v>1165</v>
      </c>
      <c r="C68" s="28" t="s">
        <v>1166</v>
      </c>
      <c r="D68" s="28" t="s">
        <v>1153</v>
      </c>
      <c r="E68" s="28" t="s">
        <v>520</v>
      </c>
      <c r="F68" s="85">
        <v>162191</v>
      </c>
      <c r="G68" s="29">
        <v>56.73</v>
      </c>
      <c r="H68" s="29" t="s">
        <v>867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45007</v>
      </c>
      <c r="B69" s="29" t="s">
        <v>1077</v>
      </c>
      <c r="C69" s="28" t="s">
        <v>1078</v>
      </c>
      <c r="D69" s="28" t="s">
        <v>1167</v>
      </c>
      <c r="E69" s="28" t="s">
        <v>520</v>
      </c>
      <c r="F69" s="85">
        <v>83993</v>
      </c>
      <c r="G69" s="29">
        <v>179.31</v>
      </c>
      <c r="H69" s="29" t="s">
        <v>867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45007</v>
      </c>
      <c r="B70" s="29" t="s">
        <v>1077</v>
      </c>
      <c r="C70" s="28" t="s">
        <v>1078</v>
      </c>
      <c r="D70" s="28" t="s">
        <v>1168</v>
      </c>
      <c r="E70" s="28" t="s">
        <v>520</v>
      </c>
      <c r="F70" s="85">
        <v>72953</v>
      </c>
      <c r="G70" s="29">
        <v>177.6</v>
      </c>
      <c r="H70" s="29" t="s">
        <v>867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45007</v>
      </c>
      <c r="B71" s="29" t="s">
        <v>1077</v>
      </c>
      <c r="C71" s="28" t="s">
        <v>1078</v>
      </c>
      <c r="D71" s="28" t="s">
        <v>1079</v>
      </c>
      <c r="E71" s="28" t="s">
        <v>520</v>
      </c>
      <c r="F71" s="85">
        <v>61155</v>
      </c>
      <c r="G71" s="29">
        <v>186.35</v>
      </c>
      <c r="H71" s="29" t="s">
        <v>867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45007</v>
      </c>
      <c r="B72" s="29" t="s">
        <v>1169</v>
      </c>
      <c r="C72" s="28" t="s">
        <v>1170</v>
      </c>
      <c r="D72" s="28" t="s">
        <v>1171</v>
      </c>
      <c r="E72" s="28" t="s">
        <v>520</v>
      </c>
      <c r="F72" s="85">
        <v>70000</v>
      </c>
      <c r="G72" s="29">
        <v>96.11</v>
      </c>
      <c r="H72" s="29" t="s">
        <v>867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45007</v>
      </c>
      <c r="B73" s="29" t="s">
        <v>1172</v>
      </c>
      <c r="C73" s="28" t="s">
        <v>1173</v>
      </c>
      <c r="D73" s="28" t="s">
        <v>1069</v>
      </c>
      <c r="E73" s="28" t="s">
        <v>520</v>
      </c>
      <c r="F73" s="85">
        <v>300000</v>
      </c>
      <c r="G73" s="29">
        <v>21.17</v>
      </c>
      <c r="H73" s="29" t="s">
        <v>867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45007</v>
      </c>
      <c r="B74" s="29" t="s">
        <v>1174</v>
      </c>
      <c r="C74" s="28" t="s">
        <v>1175</v>
      </c>
      <c r="D74" s="28" t="s">
        <v>1176</v>
      </c>
      <c r="E74" s="28" t="s">
        <v>520</v>
      </c>
      <c r="F74" s="85">
        <v>1226946</v>
      </c>
      <c r="G74" s="29">
        <v>20.41</v>
      </c>
      <c r="H74" s="29" t="s">
        <v>867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45007</v>
      </c>
      <c r="B75" s="29" t="s">
        <v>1174</v>
      </c>
      <c r="C75" s="28" t="s">
        <v>1175</v>
      </c>
      <c r="D75" s="28" t="s">
        <v>1079</v>
      </c>
      <c r="E75" s="28" t="s">
        <v>520</v>
      </c>
      <c r="F75" s="85">
        <v>322289</v>
      </c>
      <c r="G75" s="29">
        <v>20.81</v>
      </c>
      <c r="H75" s="29" t="s">
        <v>867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45007</v>
      </c>
      <c r="B76" s="29" t="s">
        <v>1177</v>
      </c>
      <c r="C76" s="28" t="s">
        <v>1178</v>
      </c>
      <c r="D76" s="28" t="s">
        <v>1179</v>
      </c>
      <c r="E76" s="28" t="s">
        <v>520</v>
      </c>
      <c r="F76" s="85">
        <v>472205</v>
      </c>
      <c r="G76" s="29">
        <v>13.87</v>
      </c>
      <c r="H76" s="29" t="s">
        <v>867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45007</v>
      </c>
      <c r="B77" s="29" t="s">
        <v>1081</v>
      </c>
      <c r="C77" s="28" t="s">
        <v>1082</v>
      </c>
      <c r="D77" s="28" t="s">
        <v>1062</v>
      </c>
      <c r="E77" s="28" t="s">
        <v>520</v>
      </c>
      <c r="F77" s="85">
        <v>1843367</v>
      </c>
      <c r="G77" s="29">
        <v>13.91</v>
      </c>
      <c r="H77" s="29" t="s">
        <v>867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45007</v>
      </c>
      <c r="B78" s="29" t="s">
        <v>1081</v>
      </c>
      <c r="C78" s="28" t="s">
        <v>1082</v>
      </c>
      <c r="D78" s="28" t="s">
        <v>1080</v>
      </c>
      <c r="E78" s="28" t="s">
        <v>520</v>
      </c>
      <c r="F78" s="85">
        <v>839815</v>
      </c>
      <c r="G78" s="29">
        <v>13.84</v>
      </c>
      <c r="H78" s="29" t="s">
        <v>867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45007</v>
      </c>
      <c r="B79" s="29" t="s">
        <v>1180</v>
      </c>
      <c r="C79" s="28" t="s">
        <v>1181</v>
      </c>
      <c r="D79" s="28" t="s">
        <v>1076</v>
      </c>
      <c r="E79" s="28" t="s">
        <v>520</v>
      </c>
      <c r="F79" s="85">
        <v>125892</v>
      </c>
      <c r="G79" s="29">
        <v>334.34</v>
      </c>
      <c r="H79" s="29" t="s">
        <v>867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45007</v>
      </c>
      <c r="B80" s="29" t="s">
        <v>1180</v>
      </c>
      <c r="C80" s="28" t="s">
        <v>1181</v>
      </c>
      <c r="D80" s="28" t="s">
        <v>1167</v>
      </c>
      <c r="E80" s="28" t="s">
        <v>520</v>
      </c>
      <c r="F80" s="85">
        <v>118385</v>
      </c>
      <c r="G80" s="29">
        <v>335.88</v>
      </c>
      <c r="H80" s="29" t="s">
        <v>867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45007</v>
      </c>
      <c r="B81" s="29" t="s">
        <v>1182</v>
      </c>
      <c r="C81" s="28" t="s">
        <v>1183</v>
      </c>
      <c r="D81" s="28" t="s">
        <v>1184</v>
      </c>
      <c r="E81" s="28" t="s">
        <v>520</v>
      </c>
      <c r="F81" s="85">
        <v>348000</v>
      </c>
      <c r="G81" s="29">
        <v>101.06</v>
      </c>
      <c r="H81" s="29" t="s">
        <v>867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45007</v>
      </c>
      <c r="B82" s="29" t="s">
        <v>1182</v>
      </c>
      <c r="C82" s="28" t="s">
        <v>1183</v>
      </c>
      <c r="D82" s="28" t="s">
        <v>1185</v>
      </c>
      <c r="E82" s="28" t="s">
        <v>520</v>
      </c>
      <c r="F82" s="85">
        <v>72000</v>
      </c>
      <c r="G82" s="29">
        <v>101</v>
      </c>
      <c r="H82" s="29" t="s">
        <v>867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45007</v>
      </c>
      <c r="B83" s="29" t="s">
        <v>1182</v>
      </c>
      <c r="C83" s="28" t="s">
        <v>1183</v>
      </c>
      <c r="D83" s="28" t="s">
        <v>1186</v>
      </c>
      <c r="E83" s="28" t="s">
        <v>520</v>
      </c>
      <c r="F83" s="85">
        <v>100800</v>
      </c>
      <c r="G83" s="29">
        <v>101</v>
      </c>
      <c r="H83" s="29" t="s">
        <v>867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45007</v>
      </c>
      <c r="B84" s="29" t="s">
        <v>1085</v>
      </c>
      <c r="C84" s="28" t="s">
        <v>1086</v>
      </c>
      <c r="D84" s="28" t="s">
        <v>1187</v>
      </c>
      <c r="E84" s="28" t="s">
        <v>520</v>
      </c>
      <c r="F84" s="85">
        <v>583880</v>
      </c>
      <c r="G84" s="29">
        <v>18</v>
      </c>
      <c r="H84" s="29" t="s">
        <v>867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45007</v>
      </c>
      <c r="B85" s="29" t="s">
        <v>1156</v>
      </c>
      <c r="C85" s="28" t="s">
        <v>1157</v>
      </c>
      <c r="D85" s="28" t="s">
        <v>1112</v>
      </c>
      <c r="E85" s="28" t="s">
        <v>521</v>
      </c>
      <c r="F85" s="85">
        <v>72000</v>
      </c>
      <c r="G85" s="29">
        <v>35.53</v>
      </c>
      <c r="H85" s="29" t="s">
        <v>867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45007</v>
      </c>
      <c r="B86" s="29" t="s">
        <v>1188</v>
      </c>
      <c r="C86" s="28" t="s">
        <v>1189</v>
      </c>
      <c r="D86" s="28" t="s">
        <v>1112</v>
      </c>
      <c r="E86" s="28" t="s">
        <v>521</v>
      </c>
      <c r="F86" s="85">
        <v>38400</v>
      </c>
      <c r="G86" s="29">
        <v>73.3</v>
      </c>
      <c r="H86" s="29" t="s">
        <v>867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45007</v>
      </c>
      <c r="B87" s="29" t="s">
        <v>1087</v>
      </c>
      <c r="C87" s="28" t="s">
        <v>1088</v>
      </c>
      <c r="D87" s="28" t="s">
        <v>1089</v>
      </c>
      <c r="E87" s="28" t="s">
        <v>521</v>
      </c>
      <c r="F87" s="85">
        <v>129600</v>
      </c>
      <c r="G87" s="29">
        <v>81.459999999999994</v>
      </c>
      <c r="H87" s="29" t="s">
        <v>867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45007</v>
      </c>
      <c r="B88" s="29" t="s">
        <v>1160</v>
      </c>
      <c r="C88" s="28" t="s">
        <v>1161</v>
      </c>
      <c r="D88" s="28" t="s">
        <v>1190</v>
      </c>
      <c r="E88" s="28" t="s">
        <v>521</v>
      </c>
      <c r="F88" s="85">
        <v>102000</v>
      </c>
      <c r="G88" s="29">
        <v>69.989999999999995</v>
      </c>
      <c r="H88" s="29" t="s">
        <v>867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45007</v>
      </c>
      <c r="B89" s="29" t="s">
        <v>1163</v>
      </c>
      <c r="C89" s="28" t="s">
        <v>1164</v>
      </c>
      <c r="D89" s="28" t="s">
        <v>1191</v>
      </c>
      <c r="E89" s="28" t="s">
        <v>521</v>
      </c>
      <c r="F89" s="85">
        <v>2500000</v>
      </c>
      <c r="G89" s="29">
        <v>21</v>
      </c>
      <c r="H89" s="29" t="s">
        <v>867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45007</v>
      </c>
      <c r="B90" s="29" t="s">
        <v>1165</v>
      </c>
      <c r="C90" s="28" t="s">
        <v>1166</v>
      </c>
      <c r="D90" s="28" t="s">
        <v>1192</v>
      </c>
      <c r="E90" s="28" t="s">
        <v>521</v>
      </c>
      <c r="F90" s="85">
        <v>121276</v>
      </c>
      <c r="G90" s="29">
        <v>56.7</v>
      </c>
      <c r="H90" s="29" t="s">
        <v>867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45007</v>
      </c>
      <c r="B91" s="29" t="s">
        <v>1077</v>
      </c>
      <c r="C91" s="28" t="s">
        <v>1078</v>
      </c>
      <c r="D91" s="28" t="s">
        <v>1167</v>
      </c>
      <c r="E91" s="28" t="s">
        <v>521</v>
      </c>
      <c r="F91" s="85">
        <v>81957</v>
      </c>
      <c r="G91" s="29">
        <v>180.19</v>
      </c>
      <c r="H91" s="29" t="s">
        <v>867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45007</v>
      </c>
      <c r="B92" s="29" t="s">
        <v>1077</v>
      </c>
      <c r="C92" s="28" t="s">
        <v>1078</v>
      </c>
      <c r="D92" s="28" t="s">
        <v>1168</v>
      </c>
      <c r="E92" s="28" t="s">
        <v>521</v>
      </c>
      <c r="F92" s="85">
        <v>72953</v>
      </c>
      <c r="G92" s="29">
        <v>178.84</v>
      </c>
      <c r="H92" s="29" t="s">
        <v>867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45007</v>
      </c>
      <c r="B93" s="29" t="s">
        <v>1077</v>
      </c>
      <c r="C93" s="28" t="s">
        <v>1078</v>
      </c>
      <c r="D93" s="28" t="s">
        <v>1079</v>
      </c>
      <c r="E93" s="28" t="s">
        <v>521</v>
      </c>
      <c r="F93" s="85">
        <v>61155</v>
      </c>
      <c r="G93" s="29">
        <v>188.01</v>
      </c>
      <c r="H93" s="29" t="s">
        <v>867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45007</v>
      </c>
      <c r="B94" s="29" t="s">
        <v>405</v>
      </c>
      <c r="C94" s="28" t="s">
        <v>1193</v>
      </c>
      <c r="D94" s="28" t="s">
        <v>1194</v>
      </c>
      <c r="E94" s="28" t="s">
        <v>521</v>
      </c>
      <c r="F94" s="85">
        <v>1250000</v>
      </c>
      <c r="G94" s="29">
        <v>1040.03</v>
      </c>
      <c r="H94" s="29" t="s">
        <v>867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45007</v>
      </c>
      <c r="B95" s="29" t="s">
        <v>762</v>
      </c>
      <c r="C95" s="28" t="s">
        <v>1195</v>
      </c>
      <c r="D95" s="28" t="s">
        <v>1196</v>
      </c>
      <c r="E95" s="28" t="s">
        <v>521</v>
      </c>
      <c r="F95" s="85">
        <v>1105934</v>
      </c>
      <c r="G95" s="29">
        <v>1300.03</v>
      </c>
      <c r="H95" s="29" t="s">
        <v>867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45007</v>
      </c>
      <c r="B96" s="29" t="s">
        <v>1172</v>
      </c>
      <c r="C96" s="28" t="s">
        <v>1173</v>
      </c>
      <c r="D96" s="28" t="s">
        <v>1069</v>
      </c>
      <c r="E96" s="28" t="s">
        <v>521</v>
      </c>
      <c r="F96" s="85">
        <v>229509</v>
      </c>
      <c r="G96" s="29">
        <v>21.3</v>
      </c>
      <c r="H96" s="29" t="s">
        <v>867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45007</v>
      </c>
      <c r="B97" s="29" t="s">
        <v>1174</v>
      </c>
      <c r="C97" s="28" t="s">
        <v>1175</v>
      </c>
      <c r="D97" s="28" t="s">
        <v>1176</v>
      </c>
      <c r="E97" s="28" t="s">
        <v>521</v>
      </c>
      <c r="F97" s="85">
        <v>720286</v>
      </c>
      <c r="G97" s="29">
        <v>20.61</v>
      </c>
      <c r="H97" s="29" t="s">
        <v>867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45007</v>
      </c>
      <c r="B98" s="29" t="s">
        <v>1174</v>
      </c>
      <c r="C98" s="28" t="s">
        <v>1175</v>
      </c>
      <c r="D98" s="28" t="s">
        <v>1079</v>
      </c>
      <c r="E98" s="28" t="s">
        <v>521</v>
      </c>
      <c r="F98" s="85">
        <v>301388</v>
      </c>
      <c r="G98" s="29">
        <v>20.83</v>
      </c>
      <c r="H98" s="29" t="s">
        <v>867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45007</v>
      </c>
      <c r="B99" s="29" t="s">
        <v>1177</v>
      </c>
      <c r="C99" s="28" t="s">
        <v>1178</v>
      </c>
      <c r="D99" s="28" t="s">
        <v>1179</v>
      </c>
      <c r="E99" s="28" t="s">
        <v>521</v>
      </c>
      <c r="F99" s="85">
        <v>422875</v>
      </c>
      <c r="G99" s="29">
        <v>13.7</v>
      </c>
      <c r="H99" s="29" t="s">
        <v>867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45007</v>
      </c>
      <c r="B100" s="29" t="s">
        <v>1197</v>
      </c>
      <c r="C100" s="28" t="s">
        <v>1198</v>
      </c>
      <c r="D100" s="28" t="s">
        <v>1199</v>
      </c>
      <c r="E100" s="28" t="s">
        <v>521</v>
      </c>
      <c r="F100" s="85">
        <v>360874</v>
      </c>
      <c r="G100" s="29">
        <v>15.9</v>
      </c>
      <c r="H100" s="29" t="s">
        <v>867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45007</v>
      </c>
      <c r="B101" s="29" t="s">
        <v>1081</v>
      </c>
      <c r="C101" s="28" t="s">
        <v>1082</v>
      </c>
      <c r="D101" s="28" t="s">
        <v>1062</v>
      </c>
      <c r="E101" s="28" t="s">
        <v>521</v>
      </c>
      <c r="F101" s="85">
        <v>2136367</v>
      </c>
      <c r="G101" s="29">
        <v>13.84</v>
      </c>
      <c r="H101" s="29" t="s">
        <v>867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45007</v>
      </c>
      <c r="B102" s="29" t="s">
        <v>1081</v>
      </c>
      <c r="C102" s="28" t="s">
        <v>1082</v>
      </c>
      <c r="D102" s="28" t="s">
        <v>1080</v>
      </c>
      <c r="E102" s="28" t="s">
        <v>521</v>
      </c>
      <c r="F102" s="85">
        <v>839815</v>
      </c>
      <c r="G102" s="29">
        <v>13.9</v>
      </c>
      <c r="H102" s="29" t="s">
        <v>867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45007</v>
      </c>
      <c r="B103" s="29" t="s">
        <v>1083</v>
      </c>
      <c r="C103" s="28" t="s">
        <v>1084</v>
      </c>
      <c r="D103" s="28" t="s">
        <v>1200</v>
      </c>
      <c r="E103" s="28" t="s">
        <v>521</v>
      </c>
      <c r="F103" s="85">
        <v>71520</v>
      </c>
      <c r="G103" s="29">
        <v>171.55</v>
      </c>
      <c r="H103" s="29" t="s">
        <v>867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45007</v>
      </c>
      <c r="B104" s="29" t="s">
        <v>1180</v>
      </c>
      <c r="C104" s="28" t="s">
        <v>1181</v>
      </c>
      <c r="D104" s="28" t="s">
        <v>1167</v>
      </c>
      <c r="E104" s="28" t="s">
        <v>521</v>
      </c>
      <c r="F104" s="85">
        <v>115677</v>
      </c>
      <c r="G104" s="29">
        <v>336.7</v>
      </c>
      <c r="H104" s="29" t="s">
        <v>867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45007</v>
      </c>
      <c r="B105" s="29" t="s">
        <v>1180</v>
      </c>
      <c r="C105" s="28" t="s">
        <v>1181</v>
      </c>
      <c r="D105" s="28" t="s">
        <v>1076</v>
      </c>
      <c r="E105" s="28" t="s">
        <v>521</v>
      </c>
      <c r="F105" s="85">
        <v>125892</v>
      </c>
      <c r="G105" s="29">
        <v>334.2</v>
      </c>
      <c r="H105" s="29" t="s">
        <v>867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45007</v>
      </c>
      <c r="B106" s="29" t="s">
        <v>1182</v>
      </c>
      <c r="C106" s="28" t="s">
        <v>1183</v>
      </c>
      <c r="D106" s="28" t="s">
        <v>1201</v>
      </c>
      <c r="E106" s="28" t="s">
        <v>521</v>
      </c>
      <c r="F106" s="85">
        <v>94800</v>
      </c>
      <c r="G106" s="29">
        <v>101.16</v>
      </c>
      <c r="H106" s="29" t="s">
        <v>867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45007</v>
      </c>
      <c r="B107" s="29" t="s">
        <v>1085</v>
      </c>
      <c r="C107" s="28" t="s">
        <v>1086</v>
      </c>
      <c r="D107" s="28" t="s">
        <v>1090</v>
      </c>
      <c r="E107" s="28" t="s">
        <v>521</v>
      </c>
      <c r="F107" s="85">
        <v>583880</v>
      </c>
      <c r="G107" s="29">
        <v>18</v>
      </c>
      <c r="H107" s="29" t="s">
        <v>867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96"/>
  <sheetViews>
    <sheetView zoomScale="85" zoomScaleNormal="85" workbookViewId="0">
      <selection activeCell="B317" sqref="B3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45008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311">
        <v>44896</v>
      </c>
      <c r="C10" s="325"/>
      <c r="D10" s="326" t="s">
        <v>197</v>
      </c>
      <c r="E10" s="327" t="s">
        <v>870</v>
      </c>
      <c r="F10" s="302">
        <v>3380</v>
      </c>
      <c r="G10" s="302">
        <v>3140</v>
      </c>
      <c r="H10" s="302">
        <f>(3565+3140)/2</f>
        <v>3352.5</v>
      </c>
      <c r="I10" s="328" t="s">
        <v>862</v>
      </c>
      <c r="J10" s="310" t="s">
        <v>1048</v>
      </c>
      <c r="K10" s="310">
        <f t="shared" ref="K10" si="0">H10-F10</f>
        <v>-27.5</v>
      </c>
      <c r="L10" s="329">
        <f t="shared" ref="L10" si="1">(F10*-0.7)/100</f>
        <v>-23.66</v>
      </c>
      <c r="M10" s="330">
        <f t="shared" ref="M10" si="2">(K10+L10)/F10</f>
        <v>-1.5136094674556212E-2</v>
      </c>
      <c r="N10" s="310" t="s">
        <v>547</v>
      </c>
      <c r="O10" s="331">
        <v>45005</v>
      </c>
      <c r="P10" s="329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>
        <f>VLOOKUP(D11,'MidCap Intra'!B11:C511,2,0)</f>
        <v>756.7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44">
        <v>3</v>
      </c>
      <c r="B12" s="324">
        <v>44950</v>
      </c>
      <c r="C12" s="345"/>
      <c r="D12" s="346" t="s">
        <v>762</v>
      </c>
      <c r="E12" s="347" t="s">
        <v>537</v>
      </c>
      <c r="F12" s="344">
        <v>1435</v>
      </c>
      <c r="G12" s="344">
        <v>1340</v>
      </c>
      <c r="H12" s="344">
        <f>(1512.5+1324.5)/2</f>
        <v>1418.5</v>
      </c>
      <c r="I12" s="348" t="s">
        <v>872</v>
      </c>
      <c r="J12" s="310" t="s">
        <v>1098</v>
      </c>
      <c r="K12" s="310">
        <f t="shared" ref="K12" si="3">H12-F12</f>
        <v>-16.5</v>
      </c>
      <c r="L12" s="329">
        <f t="shared" ref="L12" si="4">(F12*-0.7)/100</f>
        <v>-10.044999999999998</v>
      </c>
      <c r="M12" s="330">
        <f t="shared" ref="M12" si="5">(K12+L12)/F12</f>
        <v>-1.8498257839721251E-2</v>
      </c>
      <c r="N12" s="310" t="s">
        <v>547</v>
      </c>
      <c r="O12" s="331">
        <v>45007</v>
      </c>
      <c r="P12" s="329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874</v>
      </c>
      <c r="G13" s="245">
        <v>790</v>
      </c>
      <c r="H13" s="245"/>
      <c r="I13" s="253" t="s">
        <v>875</v>
      </c>
      <c r="J13" s="246" t="s">
        <v>538</v>
      </c>
      <c r="K13" s="246"/>
      <c r="L13" s="247"/>
      <c r="M13" s="248"/>
      <c r="N13" s="246"/>
      <c r="O13" s="249"/>
      <c r="P13" s="247">
        <f>VLOOKUP(D13,'MidCap Intra'!B13:C513,2,0)</f>
        <v>849.65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139</v>
      </c>
      <c r="E14" s="252" t="s">
        <v>565</v>
      </c>
      <c r="F14" s="245" t="s">
        <v>879</v>
      </c>
      <c r="G14" s="245">
        <v>660</v>
      </c>
      <c r="H14" s="245"/>
      <c r="I14" s="253" t="s">
        <v>877</v>
      </c>
      <c r="J14" s="246" t="s">
        <v>538</v>
      </c>
      <c r="K14" s="246"/>
      <c r="L14" s="247"/>
      <c r="M14" s="248"/>
      <c r="N14" s="246"/>
      <c r="O14" s="249"/>
      <c r="P14" s="247">
        <f>VLOOKUP(D14,'MidCap Intra'!B14:C514,2,0)</f>
        <v>662.25</v>
      </c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14">
        <v>6</v>
      </c>
      <c r="B15" s="294">
        <v>44973</v>
      </c>
      <c r="C15" s="315"/>
      <c r="D15" s="316" t="s">
        <v>174</v>
      </c>
      <c r="E15" s="317" t="s">
        <v>565</v>
      </c>
      <c r="F15" s="314">
        <v>2280</v>
      </c>
      <c r="G15" s="314">
        <v>2170</v>
      </c>
      <c r="H15" s="314">
        <v>2395</v>
      </c>
      <c r="I15" s="318" t="s">
        <v>880</v>
      </c>
      <c r="J15" s="276" t="s">
        <v>1091</v>
      </c>
      <c r="K15" s="276">
        <f t="shared" ref="K15" si="6">H15-F15</f>
        <v>115</v>
      </c>
      <c r="L15" s="299">
        <f t="shared" ref="L15" si="7">(F15*-0.7)/100</f>
        <v>-15.96</v>
      </c>
      <c r="M15" s="300">
        <f t="shared" ref="M15" si="8">(K15+L15)/F15</f>
        <v>4.3438596491228068E-2</v>
      </c>
      <c r="N15" s="276" t="s">
        <v>535</v>
      </c>
      <c r="O15" s="301">
        <v>45007</v>
      </c>
      <c r="P15" s="319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>
        <v>462.5</v>
      </c>
      <c r="G16" s="245">
        <v>425</v>
      </c>
      <c r="H16" s="245"/>
      <c r="I16" s="253" t="s">
        <v>881</v>
      </c>
      <c r="J16" s="246" t="s">
        <v>538</v>
      </c>
      <c r="K16" s="246"/>
      <c r="L16" s="247"/>
      <c r="M16" s="248"/>
      <c r="N16" s="246"/>
      <c r="O16" s="249"/>
      <c r="P16" s="247">
        <f>VLOOKUP(D16,'MidCap Intra'!B16:C516,2,0)</f>
        <v>453.95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14">
        <v>8</v>
      </c>
      <c r="B17" s="294">
        <v>44978</v>
      </c>
      <c r="C17" s="315"/>
      <c r="D17" s="316" t="s">
        <v>82</v>
      </c>
      <c r="E17" s="317" t="s">
        <v>565</v>
      </c>
      <c r="F17" s="314">
        <v>284.5</v>
      </c>
      <c r="G17" s="314">
        <v>268</v>
      </c>
      <c r="H17" s="314">
        <v>303.5</v>
      </c>
      <c r="I17" s="318" t="s">
        <v>883</v>
      </c>
      <c r="J17" s="276" t="s">
        <v>923</v>
      </c>
      <c r="K17" s="276">
        <f t="shared" ref="K17" si="9">H17-F17</f>
        <v>19</v>
      </c>
      <c r="L17" s="299">
        <f t="shared" ref="L17" si="10">(F17*-0.7)/100</f>
        <v>-1.9914999999999998</v>
      </c>
      <c r="M17" s="300">
        <f t="shared" ref="M17" si="11">(K17+L17)/F17</f>
        <v>5.9783831282952553E-2</v>
      </c>
      <c r="N17" s="276" t="s">
        <v>535</v>
      </c>
      <c r="O17" s="301">
        <v>44988</v>
      </c>
      <c r="P17" s="319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44">
        <v>9</v>
      </c>
      <c r="B18" s="324">
        <v>44978</v>
      </c>
      <c r="C18" s="345"/>
      <c r="D18" s="346" t="s">
        <v>884</v>
      </c>
      <c r="E18" s="347" t="s">
        <v>565</v>
      </c>
      <c r="F18" s="344">
        <f>(865+899)/2</f>
        <v>882</v>
      </c>
      <c r="G18" s="344">
        <v>830</v>
      </c>
      <c r="H18" s="344">
        <v>830</v>
      </c>
      <c r="I18" s="348" t="s">
        <v>885</v>
      </c>
      <c r="J18" s="310" t="s">
        <v>998</v>
      </c>
      <c r="K18" s="310">
        <f t="shared" ref="K18" si="12">H18-F18</f>
        <v>-52</v>
      </c>
      <c r="L18" s="329">
        <f t="shared" ref="L18" si="13">(F18*-0.7)/100</f>
        <v>-6.1739999999999995</v>
      </c>
      <c r="M18" s="330">
        <f t="shared" ref="M18" si="14">(K18+L18)/F18</f>
        <v>-6.5956916099773236E-2</v>
      </c>
      <c r="N18" s="310" t="s">
        <v>547</v>
      </c>
      <c r="O18" s="331">
        <v>45000</v>
      </c>
      <c r="P18" s="349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893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>
        <f>VLOOKUP(D19,'MidCap Intra'!B19:C519,2,0)</f>
        <v>2983.6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14">
        <v>11</v>
      </c>
      <c r="B20" s="294">
        <v>44984</v>
      </c>
      <c r="C20" s="315"/>
      <c r="D20" s="316" t="s">
        <v>186</v>
      </c>
      <c r="E20" s="317" t="s">
        <v>565</v>
      </c>
      <c r="F20" s="314">
        <v>522.5</v>
      </c>
      <c r="G20" s="314">
        <v>478</v>
      </c>
      <c r="H20" s="314">
        <v>554</v>
      </c>
      <c r="I20" s="318" t="s">
        <v>876</v>
      </c>
      <c r="J20" s="276" t="s">
        <v>930</v>
      </c>
      <c r="K20" s="276">
        <f t="shared" ref="K20" si="15">H20-F20</f>
        <v>31.5</v>
      </c>
      <c r="L20" s="299">
        <f t="shared" ref="L20" si="16">(F20*-0.7)/100</f>
        <v>-3.6575000000000002</v>
      </c>
      <c r="M20" s="300">
        <f t="shared" ref="M20" si="17">(K20+L20)/F20</f>
        <v>5.3287081339712918E-2</v>
      </c>
      <c r="N20" s="276" t="s">
        <v>535</v>
      </c>
      <c r="O20" s="301">
        <v>44988</v>
      </c>
      <c r="P20" s="319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453</v>
      </c>
      <c r="E21" s="252" t="s">
        <v>565</v>
      </c>
      <c r="F21" s="245" t="s">
        <v>905</v>
      </c>
      <c r="G21" s="245">
        <v>158</v>
      </c>
      <c r="H21" s="245"/>
      <c r="I21" s="253" t="s">
        <v>892</v>
      </c>
      <c r="J21" s="246" t="s">
        <v>538</v>
      </c>
      <c r="K21" s="246"/>
      <c r="L21" s="247"/>
      <c r="M21" s="248"/>
      <c r="N21" s="246"/>
      <c r="O21" s="249"/>
      <c r="P21" s="247">
        <f>VLOOKUP(D21,'MidCap Intra'!B21:C521,2,0)</f>
        <v>166.7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271</v>
      </c>
      <c r="E22" s="252" t="s">
        <v>565</v>
      </c>
      <c r="F22" s="245" t="s">
        <v>986</v>
      </c>
      <c r="G22" s="245">
        <v>5340</v>
      </c>
      <c r="H22" s="245"/>
      <c r="I22" s="253" t="s">
        <v>987</v>
      </c>
      <c r="J22" s="246" t="s">
        <v>538</v>
      </c>
      <c r="K22" s="246"/>
      <c r="L22" s="247"/>
      <c r="M22" s="248"/>
      <c r="N22" s="246"/>
      <c r="O22" s="249"/>
      <c r="P22" s="247">
        <f>VLOOKUP(D22,'MidCap Intra'!B22:C522,2,0)</f>
        <v>5704.5</v>
      </c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44999</v>
      </c>
      <c r="C23" s="250"/>
      <c r="D23" s="251" t="s">
        <v>87</v>
      </c>
      <c r="E23" s="252" t="s">
        <v>565</v>
      </c>
      <c r="F23" s="245" t="s">
        <v>988</v>
      </c>
      <c r="G23" s="245">
        <v>3680</v>
      </c>
      <c r="H23" s="245"/>
      <c r="I23" s="253" t="s">
        <v>989</v>
      </c>
      <c r="J23" s="246" t="s">
        <v>538</v>
      </c>
      <c r="K23" s="246"/>
      <c r="L23" s="247"/>
      <c r="M23" s="248"/>
      <c r="N23" s="246"/>
      <c r="O23" s="249"/>
      <c r="P23" s="247">
        <f>VLOOKUP(D23,'MidCap Intra'!B23:C523,2,0)</f>
        <v>3738.65</v>
      </c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1017</v>
      </c>
      <c r="G24" s="245">
        <v>255</v>
      </c>
      <c r="H24" s="245"/>
      <c r="I24" s="253" t="s">
        <v>766</v>
      </c>
      <c r="J24" s="246" t="s">
        <v>538</v>
      </c>
      <c r="K24" s="246"/>
      <c r="L24" s="247"/>
      <c r="M24" s="248"/>
      <c r="N24" s="246"/>
      <c r="O24" s="249"/>
      <c r="P24" s="247">
        <f>VLOOKUP(D24,'MidCap Intra'!B24:C524,2,0)</f>
        <v>284.85000000000002</v>
      </c>
      <c r="Q24" s="197"/>
      <c r="R24" s="197" t="s">
        <v>799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539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540</v>
      </c>
      <c r="B30" s="109"/>
      <c r="C30" s="109"/>
      <c r="D30" s="109"/>
      <c r="E30" s="41"/>
      <c r="F30" s="116" t="s">
        <v>541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542</v>
      </c>
      <c r="B31" s="109"/>
      <c r="C31" s="109"/>
      <c r="D31" s="109" t="s">
        <v>789</v>
      </c>
      <c r="E31" s="6"/>
      <c r="F31" s="116" t="s">
        <v>543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544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6" t="s">
        <v>16</v>
      </c>
      <c r="B34" s="266" t="s">
        <v>512</v>
      </c>
      <c r="C34" s="266"/>
      <c r="D34" s="228" t="s">
        <v>523</v>
      </c>
      <c r="E34" s="266" t="s">
        <v>524</v>
      </c>
      <c r="F34" s="266" t="s">
        <v>525</v>
      </c>
      <c r="G34" s="266" t="s">
        <v>545</v>
      </c>
      <c r="H34" s="266" t="s">
        <v>527</v>
      </c>
      <c r="I34" s="266" t="s">
        <v>528</v>
      </c>
      <c r="J34" s="96" t="s">
        <v>529</v>
      </c>
      <c r="K34" s="94" t="s">
        <v>546</v>
      </c>
      <c r="L34" s="129" t="s">
        <v>531</v>
      </c>
      <c r="M34" s="96" t="s">
        <v>532</v>
      </c>
      <c r="N34" s="93" t="s">
        <v>533</v>
      </c>
      <c r="O34" s="228" t="s">
        <v>534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198" customFormat="1" ht="13.5" customHeight="1">
      <c r="A35" s="302">
        <v>1</v>
      </c>
      <c r="B35" s="324">
        <v>44985</v>
      </c>
      <c r="C35" s="325"/>
      <c r="D35" s="326" t="s">
        <v>183</v>
      </c>
      <c r="E35" s="327" t="s">
        <v>537</v>
      </c>
      <c r="F35" s="302">
        <v>2357</v>
      </c>
      <c r="G35" s="302">
        <v>2270</v>
      </c>
      <c r="H35" s="302">
        <v>2270</v>
      </c>
      <c r="I35" s="328" t="s">
        <v>880</v>
      </c>
      <c r="J35" s="310" t="s">
        <v>1024</v>
      </c>
      <c r="K35" s="310">
        <f t="shared" ref="K35" si="18">H35-F35</f>
        <v>-87</v>
      </c>
      <c r="L35" s="329">
        <f t="shared" ref="L35" si="19">(F35*-0.7)/100</f>
        <v>-16.498999999999999</v>
      </c>
      <c r="M35" s="330">
        <f t="shared" ref="M35" si="20">(K35+L35)/F35</f>
        <v>-4.3911327959270254E-2</v>
      </c>
      <c r="N35" s="310" t="s">
        <v>547</v>
      </c>
      <c r="O35" s="331">
        <v>45000</v>
      </c>
      <c r="P35" s="267"/>
      <c r="R35" s="227" t="s">
        <v>536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8" customFormat="1" ht="13.5" customHeight="1">
      <c r="A36" s="278">
        <v>2</v>
      </c>
      <c r="B36" s="294">
        <v>44986</v>
      </c>
      <c r="C36" s="295"/>
      <c r="D36" s="296" t="s">
        <v>50</v>
      </c>
      <c r="E36" s="297" t="s">
        <v>537</v>
      </c>
      <c r="F36" s="278">
        <v>561</v>
      </c>
      <c r="G36" s="278">
        <v>545</v>
      </c>
      <c r="H36" s="278">
        <v>576.5</v>
      </c>
      <c r="I36" s="298" t="s">
        <v>904</v>
      </c>
      <c r="J36" s="276" t="s">
        <v>914</v>
      </c>
      <c r="K36" s="276">
        <f t="shared" ref="K36" si="21">H36-F36</f>
        <v>15.5</v>
      </c>
      <c r="L36" s="299">
        <f t="shared" ref="L36" si="22">(F36*-0.7)/100</f>
        <v>-3.927</v>
      </c>
      <c r="M36" s="300">
        <f t="shared" ref="M36" si="23">(K36+L36)/F36</f>
        <v>2.0629233511586454E-2</v>
      </c>
      <c r="N36" s="276" t="s">
        <v>535</v>
      </c>
      <c r="O36" s="301">
        <v>44987</v>
      </c>
      <c r="P36" s="267"/>
      <c r="R36" s="227" t="s">
        <v>536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78">
        <v>3</v>
      </c>
      <c r="B37" s="294">
        <v>44986</v>
      </c>
      <c r="C37" s="295"/>
      <c r="D37" s="296" t="s">
        <v>500</v>
      </c>
      <c r="E37" s="297" t="s">
        <v>537</v>
      </c>
      <c r="F37" s="278">
        <v>310</v>
      </c>
      <c r="G37" s="278">
        <v>300</v>
      </c>
      <c r="H37" s="278">
        <v>318.5</v>
      </c>
      <c r="I37" s="298" t="s">
        <v>906</v>
      </c>
      <c r="J37" s="276" t="s">
        <v>931</v>
      </c>
      <c r="K37" s="276">
        <f t="shared" ref="K37" si="24">H37-F37</f>
        <v>8.5</v>
      </c>
      <c r="L37" s="299">
        <f t="shared" ref="L37" si="25">(F37*-0.7)/100</f>
        <v>-2.17</v>
      </c>
      <c r="M37" s="300">
        <f t="shared" ref="M37" si="26">(K37+L37)/F37</f>
        <v>2.0419354838709679E-2</v>
      </c>
      <c r="N37" s="276" t="s">
        <v>535</v>
      </c>
      <c r="O37" s="301">
        <v>44991</v>
      </c>
      <c r="P37" s="267"/>
      <c r="R37" s="227" t="s">
        <v>799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302">
        <v>4</v>
      </c>
      <c r="B38" s="324">
        <v>44986</v>
      </c>
      <c r="C38" s="325"/>
      <c r="D38" s="326" t="s">
        <v>198</v>
      </c>
      <c r="E38" s="327" t="s">
        <v>537</v>
      </c>
      <c r="F38" s="302">
        <v>1110</v>
      </c>
      <c r="G38" s="302">
        <v>1078</v>
      </c>
      <c r="H38" s="302">
        <v>1063.5</v>
      </c>
      <c r="I38" s="328" t="s">
        <v>907</v>
      </c>
      <c r="J38" s="310" t="s">
        <v>954</v>
      </c>
      <c r="K38" s="310">
        <f t="shared" ref="K38" si="27">H38-F38</f>
        <v>-46.5</v>
      </c>
      <c r="L38" s="329">
        <f t="shared" ref="L38" si="28">(F38*-0.7)/100</f>
        <v>-7.77</v>
      </c>
      <c r="M38" s="330">
        <f t="shared" ref="M38" si="29">(K38+L38)/F38</f>
        <v>-4.8891891891891887E-2</v>
      </c>
      <c r="N38" s="310" t="s">
        <v>547</v>
      </c>
      <c r="O38" s="331">
        <v>44994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269" customFormat="1" ht="13.5" customHeight="1">
      <c r="A39" s="302">
        <v>5</v>
      </c>
      <c r="B39" s="311">
        <v>44988</v>
      </c>
      <c r="C39" s="325"/>
      <c r="D39" s="326" t="s">
        <v>148</v>
      </c>
      <c r="E39" s="327" t="s">
        <v>537</v>
      </c>
      <c r="F39" s="302">
        <v>1266</v>
      </c>
      <c r="G39" s="302">
        <v>1230</v>
      </c>
      <c r="H39" s="302">
        <v>1230</v>
      </c>
      <c r="I39" s="328" t="s">
        <v>926</v>
      </c>
      <c r="J39" s="310" t="s">
        <v>967</v>
      </c>
      <c r="K39" s="310">
        <f t="shared" ref="K39" si="30">H39-F39</f>
        <v>-36</v>
      </c>
      <c r="L39" s="329">
        <f t="shared" ref="L39" si="31">(F39*-0.7)/100</f>
        <v>-8.8620000000000001</v>
      </c>
      <c r="M39" s="330">
        <f t="shared" ref="M39" si="32">(K39+L39)/F39</f>
        <v>-3.5436018957345973E-2</v>
      </c>
      <c r="N39" s="310" t="s">
        <v>547</v>
      </c>
      <c r="O39" s="331">
        <v>44995</v>
      </c>
      <c r="P39" s="267"/>
      <c r="Q39" s="198"/>
      <c r="R39" s="227" t="s">
        <v>536</v>
      </c>
      <c r="S39" s="197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198" customFormat="1" ht="13.5" customHeight="1">
      <c r="A40" s="201">
        <v>6</v>
      </c>
      <c r="B40" s="244">
        <v>44988</v>
      </c>
      <c r="C40" s="272"/>
      <c r="D40" s="273" t="s">
        <v>193</v>
      </c>
      <c r="E40" s="274" t="s">
        <v>537</v>
      </c>
      <c r="F40" s="201">
        <v>710</v>
      </c>
      <c r="G40" s="201">
        <v>689</v>
      </c>
      <c r="H40" s="201"/>
      <c r="I40" s="275" t="s">
        <v>928</v>
      </c>
      <c r="J40" s="226" t="s">
        <v>538</v>
      </c>
      <c r="K40" s="226"/>
      <c r="L40" s="281"/>
      <c r="M40" s="282"/>
      <c r="N40" s="226"/>
      <c r="O40" s="283"/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8" customFormat="1" ht="13.5" customHeight="1">
      <c r="A41" s="302">
        <v>7</v>
      </c>
      <c r="B41" s="324">
        <v>44991</v>
      </c>
      <c r="C41" s="325"/>
      <c r="D41" s="326" t="s">
        <v>937</v>
      </c>
      <c r="E41" s="327" t="s">
        <v>537</v>
      </c>
      <c r="F41" s="302">
        <v>582</v>
      </c>
      <c r="G41" s="302">
        <v>566</v>
      </c>
      <c r="H41" s="302">
        <v>560</v>
      </c>
      <c r="I41" s="328" t="s">
        <v>938</v>
      </c>
      <c r="J41" s="310" t="s">
        <v>969</v>
      </c>
      <c r="K41" s="310">
        <f t="shared" ref="K41" si="33">H41-F41</f>
        <v>-22</v>
      </c>
      <c r="L41" s="329">
        <f t="shared" ref="L41" si="34">(F41*-0.7)/100</f>
        <v>-4.0739999999999998</v>
      </c>
      <c r="M41" s="330">
        <f t="shared" ref="M41" si="35">(K41+L41)/F41</f>
        <v>-4.4800687285223365E-2</v>
      </c>
      <c r="N41" s="310" t="s">
        <v>547</v>
      </c>
      <c r="O41" s="331">
        <v>44998</v>
      </c>
      <c r="P41" s="267"/>
      <c r="R41" s="227" t="s">
        <v>799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269" customFormat="1" ht="13.5" customHeight="1">
      <c r="A42" s="201">
        <v>8</v>
      </c>
      <c r="B42" s="199">
        <v>45000</v>
      </c>
      <c r="C42" s="272"/>
      <c r="D42" s="273" t="s">
        <v>148</v>
      </c>
      <c r="E42" s="274" t="s">
        <v>537</v>
      </c>
      <c r="F42" s="201" t="s">
        <v>999</v>
      </c>
      <c r="G42" s="201">
        <v>1137</v>
      </c>
      <c r="H42" s="201"/>
      <c r="I42" s="275" t="s">
        <v>1000</v>
      </c>
      <c r="J42" s="226" t="s">
        <v>538</v>
      </c>
      <c r="K42" s="226"/>
      <c r="L42" s="281"/>
      <c r="M42" s="282"/>
      <c r="N42" s="226"/>
      <c r="O42" s="283"/>
      <c r="P42" s="267"/>
      <c r="Q42" s="198"/>
      <c r="R42" s="227" t="s">
        <v>536</v>
      </c>
      <c r="S42" s="197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198" customFormat="1" ht="13.5" customHeight="1">
      <c r="A43" s="201">
        <v>9</v>
      </c>
      <c r="B43" s="244">
        <v>45001</v>
      </c>
      <c r="C43" s="272"/>
      <c r="D43" s="273" t="s">
        <v>500</v>
      </c>
      <c r="E43" s="274" t="s">
        <v>537</v>
      </c>
      <c r="F43" s="201" t="s">
        <v>1018</v>
      </c>
      <c r="G43" s="201">
        <v>290</v>
      </c>
      <c r="H43" s="201"/>
      <c r="I43" s="275" t="s">
        <v>1019</v>
      </c>
      <c r="J43" s="226" t="s">
        <v>538</v>
      </c>
      <c r="K43" s="226"/>
      <c r="L43" s="281"/>
      <c r="M43" s="282"/>
      <c r="N43" s="226"/>
      <c r="O43" s="283"/>
      <c r="P43" s="267"/>
      <c r="R43" s="227" t="s">
        <v>799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198" customFormat="1" ht="13.5" customHeight="1">
      <c r="A44" s="278">
        <v>10</v>
      </c>
      <c r="B44" s="294">
        <v>45002</v>
      </c>
      <c r="C44" s="295"/>
      <c r="D44" s="296" t="s">
        <v>186</v>
      </c>
      <c r="E44" s="297" t="s">
        <v>537</v>
      </c>
      <c r="F44" s="278">
        <v>523.5</v>
      </c>
      <c r="G44" s="278">
        <v>509</v>
      </c>
      <c r="H44" s="278">
        <v>531.5</v>
      </c>
      <c r="I44" s="298" t="s">
        <v>1038</v>
      </c>
      <c r="J44" s="276" t="s">
        <v>1039</v>
      </c>
      <c r="K44" s="276">
        <f t="shared" ref="K44" si="36">H44-F44</f>
        <v>8</v>
      </c>
      <c r="L44" s="299">
        <f>(F44*-0.07)/100</f>
        <v>-0.36645000000000005</v>
      </c>
      <c r="M44" s="300">
        <f t="shared" ref="M44" si="37">(K44+L44)/F44</f>
        <v>1.458175740210124E-2</v>
      </c>
      <c r="N44" s="276" t="s">
        <v>535</v>
      </c>
      <c r="O44" s="301">
        <v>45002</v>
      </c>
      <c r="P44" s="267"/>
      <c r="R44" s="227" t="s">
        <v>536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s="269" customFormat="1" ht="13.5" customHeight="1">
      <c r="A45" s="201">
        <v>11</v>
      </c>
      <c r="B45" s="199">
        <v>45006</v>
      </c>
      <c r="C45" s="272"/>
      <c r="D45" s="273" t="s">
        <v>186</v>
      </c>
      <c r="E45" s="274" t="s">
        <v>537</v>
      </c>
      <c r="F45" s="201" t="s">
        <v>1060</v>
      </c>
      <c r="G45" s="201">
        <v>505</v>
      </c>
      <c r="H45" s="201"/>
      <c r="I45" s="275" t="s">
        <v>1038</v>
      </c>
      <c r="J45" s="226" t="s">
        <v>538</v>
      </c>
      <c r="K45" s="226"/>
      <c r="L45" s="281"/>
      <c r="M45" s="282"/>
      <c r="N45" s="226"/>
      <c r="O45" s="283"/>
      <c r="P45" s="267"/>
      <c r="Q45" s="198"/>
      <c r="R45" s="227" t="s">
        <v>536</v>
      </c>
      <c r="S45" s="197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198" customFormat="1" ht="13.5" customHeight="1">
      <c r="A46" s="201">
        <v>12</v>
      </c>
      <c r="B46" s="244"/>
      <c r="C46" s="272"/>
      <c r="D46" s="273"/>
      <c r="E46" s="274"/>
      <c r="F46" s="201"/>
      <c r="G46" s="201"/>
      <c r="H46" s="201"/>
      <c r="I46" s="275"/>
      <c r="J46" s="226"/>
      <c r="K46" s="226"/>
      <c r="L46" s="281"/>
      <c r="M46" s="282"/>
      <c r="N46" s="226"/>
      <c r="O46" s="283"/>
      <c r="P46" s="267"/>
      <c r="R46" s="22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ht="44.25" customHeight="1">
      <c r="A47" s="109" t="s">
        <v>539</v>
      </c>
      <c r="B47" s="130"/>
      <c r="C47" s="130"/>
      <c r="D47" s="1"/>
      <c r="E47" s="6"/>
      <c r="F47" s="6"/>
      <c r="G47" s="6"/>
      <c r="H47" s="6" t="s">
        <v>551</v>
      </c>
      <c r="I47" s="6"/>
      <c r="J47" s="6"/>
      <c r="K47" s="105"/>
      <c r="L47" s="131"/>
      <c r="M47" s="105"/>
      <c r="N47" s="106"/>
      <c r="O47" s="10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15" t="s">
        <v>540</v>
      </c>
      <c r="B48" s="109"/>
      <c r="C48" s="109"/>
      <c r="D48" s="109"/>
      <c r="E48" s="41"/>
      <c r="F48" s="116" t="s">
        <v>541</v>
      </c>
      <c r="G48" s="54"/>
      <c r="H48" s="41"/>
      <c r="I48" s="54"/>
      <c r="J48" s="6"/>
      <c r="K48" s="132"/>
      <c r="L48" s="133"/>
      <c r="M48" s="6"/>
      <c r="N48" s="99"/>
      <c r="O48" s="134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5"/>
      <c r="B49" s="109"/>
      <c r="C49" s="109"/>
      <c r="D49" s="109"/>
      <c r="E49" s="6"/>
      <c r="F49" s="116" t="s">
        <v>543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09"/>
      <c r="B50" s="109"/>
      <c r="C50" s="109"/>
      <c r="D50" s="109"/>
      <c r="E50" s="6"/>
      <c r="F50" s="6"/>
      <c r="G50" s="6"/>
      <c r="H50" s="6"/>
      <c r="I50" s="6"/>
      <c r="J50" s="121"/>
      <c r="K50" s="118"/>
      <c r="L50" s="119"/>
      <c r="M50" s="6"/>
      <c r="N50" s="122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35" t="s">
        <v>552</v>
      </c>
      <c r="B51" s="135"/>
      <c r="C51" s="135"/>
      <c r="D51" s="135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4" t="s">
        <v>16</v>
      </c>
      <c r="B52" s="94" t="s">
        <v>512</v>
      </c>
      <c r="C52" s="94"/>
      <c r="D52" s="95" t="s">
        <v>523</v>
      </c>
      <c r="E52" s="94" t="s">
        <v>524</v>
      </c>
      <c r="F52" s="94" t="s">
        <v>525</v>
      </c>
      <c r="G52" s="94" t="s">
        <v>545</v>
      </c>
      <c r="H52" s="94" t="s">
        <v>527</v>
      </c>
      <c r="I52" s="94" t="s">
        <v>528</v>
      </c>
      <c r="J52" s="93" t="s">
        <v>529</v>
      </c>
      <c r="K52" s="136" t="s">
        <v>553</v>
      </c>
      <c r="L52" s="96" t="s">
        <v>531</v>
      </c>
      <c r="M52" s="136" t="s">
        <v>554</v>
      </c>
      <c r="N52" s="94" t="s">
        <v>555</v>
      </c>
      <c r="O52" s="93" t="s">
        <v>533</v>
      </c>
      <c r="P52" s="95" t="s">
        <v>534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s="198" customFormat="1" ht="12.75" customHeight="1">
      <c r="A53" s="302">
        <v>1</v>
      </c>
      <c r="B53" s="303">
        <v>44978</v>
      </c>
      <c r="C53" s="304"/>
      <c r="D53" s="304" t="s">
        <v>886</v>
      </c>
      <c r="E53" s="302" t="s">
        <v>537</v>
      </c>
      <c r="F53" s="302">
        <v>442.5</v>
      </c>
      <c r="G53" s="302">
        <v>432</v>
      </c>
      <c r="H53" s="305">
        <v>432</v>
      </c>
      <c r="I53" s="305" t="s">
        <v>887</v>
      </c>
      <c r="J53" s="310" t="s">
        <v>924</v>
      </c>
      <c r="K53" s="307">
        <f t="shared" ref="K53" si="38">H53-F53</f>
        <v>-10.5</v>
      </c>
      <c r="L53" s="308">
        <v>100</v>
      </c>
      <c r="M53" s="309">
        <f t="shared" ref="M53" si="39">(K53*N53)-100</f>
        <v>-14275</v>
      </c>
      <c r="N53" s="307">
        <v>1350</v>
      </c>
      <c r="O53" s="310" t="s">
        <v>547</v>
      </c>
      <c r="P53" s="311">
        <v>44988</v>
      </c>
      <c r="Q53" s="200"/>
      <c r="R53" s="203" t="s">
        <v>799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>
        <v>2</v>
      </c>
      <c r="B54" s="289">
        <v>44979</v>
      </c>
      <c r="C54" s="235"/>
      <c r="D54" s="235" t="s">
        <v>888</v>
      </c>
      <c r="E54" s="201" t="s">
        <v>537</v>
      </c>
      <c r="F54" s="201" t="s">
        <v>889</v>
      </c>
      <c r="G54" s="201">
        <v>1380</v>
      </c>
      <c r="H54" s="202"/>
      <c r="I54" s="202" t="s">
        <v>890</v>
      </c>
      <c r="J54" s="226" t="s">
        <v>538</v>
      </c>
      <c r="K54" s="202"/>
      <c r="L54" s="218"/>
      <c r="M54" s="219"/>
      <c r="N54" s="202"/>
      <c r="O54" s="226"/>
      <c r="P54" s="199"/>
      <c r="Q54" s="200"/>
      <c r="R54" s="203" t="s">
        <v>536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5.6" customHeight="1">
      <c r="A55" s="291">
        <v>3</v>
      </c>
      <c r="B55" s="277">
        <v>44986</v>
      </c>
      <c r="C55" s="288"/>
      <c r="D55" s="288" t="s">
        <v>902</v>
      </c>
      <c r="E55" s="278" t="s">
        <v>537</v>
      </c>
      <c r="F55" s="278">
        <v>2130</v>
      </c>
      <c r="G55" s="278">
        <v>2090</v>
      </c>
      <c r="H55" s="287">
        <v>2162</v>
      </c>
      <c r="I55" s="292" t="s">
        <v>903</v>
      </c>
      <c r="J55" s="293" t="s">
        <v>925</v>
      </c>
      <c r="K55" s="284">
        <f t="shared" ref="K55" si="40">H55-F55</f>
        <v>32</v>
      </c>
      <c r="L55" s="285">
        <v>100</v>
      </c>
      <c r="M55" s="286">
        <f t="shared" ref="M55" si="41">(K55*N55)-100</f>
        <v>9500</v>
      </c>
      <c r="N55" s="284">
        <v>300</v>
      </c>
      <c r="O55" s="276" t="s">
        <v>535</v>
      </c>
      <c r="P55" s="277">
        <v>44988</v>
      </c>
      <c r="Q55" s="1"/>
      <c r="R55" s="6" t="s">
        <v>536</v>
      </c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97"/>
      <c r="AI55" s="197"/>
      <c r="AJ55" s="203"/>
      <c r="AK55" s="197"/>
      <c r="AL55" s="197"/>
    </row>
    <row r="56" spans="1:38" s="198" customFormat="1" ht="15.6" customHeight="1">
      <c r="A56" s="291">
        <v>4</v>
      </c>
      <c r="B56" s="277">
        <v>44986</v>
      </c>
      <c r="C56" s="288"/>
      <c r="D56" s="288" t="s">
        <v>910</v>
      </c>
      <c r="E56" s="278" t="s">
        <v>537</v>
      </c>
      <c r="F56" s="278">
        <v>753</v>
      </c>
      <c r="G56" s="278">
        <v>739</v>
      </c>
      <c r="H56" s="287">
        <v>762.5</v>
      </c>
      <c r="I56" s="292" t="s">
        <v>911</v>
      </c>
      <c r="J56" s="293" t="s">
        <v>927</v>
      </c>
      <c r="K56" s="284">
        <f t="shared" ref="K56" si="42">H56-F56</f>
        <v>9.5</v>
      </c>
      <c r="L56" s="285">
        <v>100</v>
      </c>
      <c r="M56" s="286">
        <f t="shared" ref="M56" si="43">(K56*N56)-100</f>
        <v>8925</v>
      </c>
      <c r="N56" s="284">
        <v>950</v>
      </c>
      <c r="O56" s="276" t="s">
        <v>535</v>
      </c>
      <c r="P56" s="277">
        <v>44988</v>
      </c>
      <c r="Q56" s="1"/>
      <c r="R56" s="6" t="s">
        <v>536</v>
      </c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7"/>
      <c r="AI56" s="197"/>
      <c r="AJ56" s="203"/>
      <c r="AK56" s="197"/>
      <c r="AL56" s="197"/>
    </row>
    <row r="57" spans="1:38" s="198" customFormat="1" ht="12.75" customHeight="1">
      <c r="A57" s="302">
        <v>5</v>
      </c>
      <c r="B57" s="303">
        <v>44987</v>
      </c>
      <c r="C57" s="304"/>
      <c r="D57" s="304" t="s">
        <v>916</v>
      </c>
      <c r="E57" s="302" t="s">
        <v>537</v>
      </c>
      <c r="F57" s="302">
        <v>3202.5</v>
      </c>
      <c r="G57" s="302">
        <v>3155</v>
      </c>
      <c r="H57" s="305">
        <v>3155</v>
      </c>
      <c r="I57" s="305" t="s">
        <v>917</v>
      </c>
      <c r="J57" s="306" t="s">
        <v>922</v>
      </c>
      <c r="K57" s="307">
        <f t="shared" ref="K57" si="44">H57-F57</f>
        <v>-47.5</v>
      </c>
      <c r="L57" s="308">
        <v>100</v>
      </c>
      <c r="M57" s="309">
        <f t="shared" ref="M57" si="45">(K57*N57)-100</f>
        <v>-13162.5</v>
      </c>
      <c r="N57" s="307">
        <v>275</v>
      </c>
      <c r="O57" s="310" t="s">
        <v>547</v>
      </c>
      <c r="P57" s="311">
        <v>44987</v>
      </c>
      <c r="Q57" s="200"/>
      <c r="R57" s="203" t="s">
        <v>799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302">
        <v>6</v>
      </c>
      <c r="B58" s="303">
        <v>44995</v>
      </c>
      <c r="C58" s="304"/>
      <c r="D58" s="304" t="s">
        <v>965</v>
      </c>
      <c r="E58" s="302" t="s">
        <v>537</v>
      </c>
      <c r="F58" s="302">
        <v>2340</v>
      </c>
      <c r="G58" s="302">
        <v>2290</v>
      </c>
      <c r="H58" s="305">
        <v>2290</v>
      </c>
      <c r="I58" s="305" t="s">
        <v>966</v>
      </c>
      <c r="J58" s="306" t="s">
        <v>970</v>
      </c>
      <c r="K58" s="307">
        <f t="shared" ref="K58:K59" si="46">H58-F58</f>
        <v>-50</v>
      </c>
      <c r="L58" s="308">
        <v>100</v>
      </c>
      <c r="M58" s="309">
        <f t="shared" ref="M58:M60" si="47">(K58*N58)-100</f>
        <v>-12600</v>
      </c>
      <c r="N58" s="307">
        <v>250</v>
      </c>
      <c r="O58" s="310" t="s">
        <v>547</v>
      </c>
      <c r="P58" s="311">
        <v>44998</v>
      </c>
      <c r="Q58" s="200"/>
      <c r="R58" s="203" t="s">
        <v>536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ht="12.75" customHeight="1">
      <c r="A59" s="291">
        <v>7</v>
      </c>
      <c r="B59" s="277">
        <v>44999</v>
      </c>
      <c r="C59" s="342"/>
      <c r="D59" s="342" t="s">
        <v>982</v>
      </c>
      <c r="E59" s="291" t="s">
        <v>537</v>
      </c>
      <c r="F59" s="291">
        <v>659</v>
      </c>
      <c r="G59" s="291">
        <v>645</v>
      </c>
      <c r="H59" s="343">
        <v>669.5</v>
      </c>
      <c r="I59" s="343" t="s">
        <v>983</v>
      </c>
      <c r="J59" s="293" t="s">
        <v>655</v>
      </c>
      <c r="K59" s="284">
        <f t="shared" si="46"/>
        <v>10.5</v>
      </c>
      <c r="L59" s="285">
        <v>100</v>
      </c>
      <c r="M59" s="286">
        <f t="shared" si="47"/>
        <v>8825</v>
      </c>
      <c r="N59" s="284">
        <v>850</v>
      </c>
      <c r="O59" s="276" t="s">
        <v>535</v>
      </c>
      <c r="P59" s="277">
        <v>45001</v>
      </c>
      <c r="Q59" s="339"/>
      <c r="R59" s="54" t="s">
        <v>799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40"/>
      <c r="AG59" s="341"/>
      <c r="AH59" s="339"/>
      <c r="AI59" s="339"/>
      <c r="AJ59" s="340"/>
      <c r="AK59" s="340"/>
      <c r="AL59" s="340"/>
    </row>
    <row r="60" spans="1:38" ht="12.75" customHeight="1">
      <c r="A60" s="385">
        <v>8</v>
      </c>
      <c r="B60" s="387">
        <v>44999</v>
      </c>
      <c r="C60" s="351"/>
      <c r="D60" s="351" t="s">
        <v>984</v>
      </c>
      <c r="E60" s="312" t="s">
        <v>537</v>
      </c>
      <c r="F60" s="312">
        <v>17150</v>
      </c>
      <c r="G60" s="385">
        <v>16880</v>
      </c>
      <c r="H60" s="355">
        <v>16880</v>
      </c>
      <c r="I60" s="355" t="s">
        <v>985</v>
      </c>
      <c r="J60" s="375" t="s">
        <v>1042</v>
      </c>
      <c r="K60" s="356">
        <f>H60-F60</f>
        <v>-270</v>
      </c>
      <c r="L60" s="357">
        <v>400</v>
      </c>
      <c r="M60" s="358">
        <f t="shared" si="47"/>
        <v>-13600</v>
      </c>
      <c r="N60" s="373">
        <v>50</v>
      </c>
      <c r="O60" s="375" t="s">
        <v>547</v>
      </c>
      <c r="P60" s="377">
        <v>45005</v>
      </c>
      <c r="Q60" s="339"/>
      <c r="R60" s="54" t="s">
        <v>536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40"/>
      <c r="AG60" s="341"/>
      <c r="AH60" s="339"/>
      <c r="AI60" s="339"/>
      <c r="AJ60" s="340"/>
      <c r="AK60" s="340"/>
      <c r="AL60" s="340"/>
    </row>
    <row r="61" spans="1:38" ht="12.75" customHeight="1">
      <c r="A61" s="386"/>
      <c r="B61" s="388"/>
      <c r="C61" s="351"/>
      <c r="D61" s="351" t="s">
        <v>994</v>
      </c>
      <c r="E61" s="312" t="s">
        <v>882</v>
      </c>
      <c r="F61" s="312">
        <v>105</v>
      </c>
      <c r="G61" s="386"/>
      <c r="H61" s="355">
        <v>29</v>
      </c>
      <c r="I61" s="355"/>
      <c r="J61" s="376"/>
      <c r="K61" s="356">
        <f>F61-H61</f>
        <v>76</v>
      </c>
      <c r="L61" s="357">
        <v>100</v>
      </c>
      <c r="M61" s="358">
        <f>76*50</f>
        <v>3800</v>
      </c>
      <c r="N61" s="374"/>
      <c r="O61" s="376"/>
      <c r="P61" s="378"/>
      <c r="Q61" s="339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40"/>
      <c r="AG61" s="341"/>
      <c r="AH61" s="339"/>
      <c r="AI61" s="339"/>
      <c r="AJ61" s="340"/>
      <c r="AK61" s="340"/>
      <c r="AL61" s="340"/>
    </row>
    <row r="62" spans="1:38" ht="12.75" customHeight="1">
      <c r="A62" s="302">
        <v>9</v>
      </c>
      <c r="B62" s="311">
        <v>44999</v>
      </c>
      <c r="C62" s="304"/>
      <c r="D62" s="304" t="s">
        <v>992</v>
      </c>
      <c r="E62" s="302" t="s">
        <v>537</v>
      </c>
      <c r="F62" s="302">
        <v>156</v>
      </c>
      <c r="G62" s="302">
        <v>152.75</v>
      </c>
      <c r="H62" s="305">
        <v>152.75</v>
      </c>
      <c r="I62" s="305" t="s">
        <v>993</v>
      </c>
      <c r="J62" s="306" t="s">
        <v>1023</v>
      </c>
      <c r="K62" s="307">
        <f t="shared" ref="K62" si="48">H62-F62</f>
        <v>-3.25</v>
      </c>
      <c r="L62" s="308">
        <v>100</v>
      </c>
      <c r="M62" s="309">
        <f t="shared" ref="M62" si="49">(K62*N62)-100</f>
        <v>-12612.5</v>
      </c>
      <c r="N62" s="307">
        <v>3850</v>
      </c>
      <c r="O62" s="310" t="s">
        <v>547</v>
      </c>
      <c r="P62" s="311">
        <v>45000</v>
      </c>
      <c r="Q62" s="339"/>
      <c r="R62" s="54" t="s">
        <v>799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40"/>
      <c r="AG62" s="341"/>
      <c r="AH62" s="339"/>
      <c r="AI62" s="339"/>
      <c r="AJ62" s="340"/>
      <c r="AK62" s="340"/>
      <c r="AL62" s="340"/>
    </row>
    <row r="63" spans="1:38" ht="12.75" customHeight="1">
      <c r="A63" s="257">
        <v>10</v>
      </c>
      <c r="B63" s="332">
        <v>45000</v>
      </c>
      <c r="C63" s="333"/>
      <c r="D63" s="333" t="s">
        <v>1007</v>
      </c>
      <c r="E63" s="257" t="s">
        <v>537</v>
      </c>
      <c r="F63" s="257" t="s">
        <v>1008</v>
      </c>
      <c r="G63" s="257">
        <v>752</v>
      </c>
      <c r="H63" s="334"/>
      <c r="I63" s="334" t="s">
        <v>1009</v>
      </c>
      <c r="J63" s="335" t="s">
        <v>538</v>
      </c>
      <c r="K63" s="336"/>
      <c r="L63" s="337"/>
      <c r="M63" s="338"/>
      <c r="N63" s="336"/>
      <c r="O63" s="334"/>
      <c r="P63" s="258"/>
      <c r="Q63" s="339"/>
      <c r="R63" s="54" t="s">
        <v>536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40"/>
      <c r="AG63" s="341"/>
      <c r="AH63" s="339"/>
      <c r="AI63" s="339"/>
      <c r="AJ63" s="340"/>
      <c r="AK63" s="340"/>
      <c r="AL63" s="340"/>
    </row>
    <row r="64" spans="1:38" ht="12.75" customHeight="1">
      <c r="A64" s="312">
        <v>11</v>
      </c>
      <c r="B64" s="354">
        <v>45000</v>
      </c>
      <c r="C64" s="351"/>
      <c r="D64" s="351" t="s">
        <v>1010</v>
      </c>
      <c r="E64" s="312" t="s">
        <v>537</v>
      </c>
      <c r="F64" s="312">
        <v>1905</v>
      </c>
      <c r="G64" s="312">
        <v>1845</v>
      </c>
      <c r="H64" s="355">
        <v>1845</v>
      </c>
      <c r="I64" s="355" t="s">
        <v>1011</v>
      </c>
      <c r="J64" s="306" t="s">
        <v>1050</v>
      </c>
      <c r="K64" s="307">
        <f t="shared" ref="K64:K66" si="50">H64-F64</f>
        <v>-60</v>
      </c>
      <c r="L64" s="308">
        <v>100</v>
      </c>
      <c r="M64" s="309">
        <f t="shared" ref="M64:M66" si="51">(K64*N64)-100</f>
        <v>-16600</v>
      </c>
      <c r="N64" s="307">
        <v>275</v>
      </c>
      <c r="O64" s="310" t="s">
        <v>547</v>
      </c>
      <c r="P64" s="311">
        <v>45005</v>
      </c>
      <c r="Q64" s="339"/>
      <c r="R64" s="54" t="s">
        <v>536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40"/>
      <c r="AG64" s="341"/>
      <c r="AH64" s="339"/>
      <c r="AI64" s="339"/>
      <c r="AJ64" s="340"/>
      <c r="AK64" s="340"/>
      <c r="AL64" s="340"/>
    </row>
    <row r="65" spans="1:38" ht="12.75" customHeight="1">
      <c r="A65" s="291">
        <v>12</v>
      </c>
      <c r="B65" s="359">
        <v>45002</v>
      </c>
      <c r="C65" s="342"/>
      <c r="D65" s="342" t="s">
        <v>1028</v>
      </c>
      <c r="E65" s="291" t="s">
        <v>537</v>
      </c>
      <c r="F65" s="291">
        <v>832</v>
      </c>
      <c r="G65" s="291">
        <v>814</v>
      </c>
      <c r="H65" s="343">
        <v>845</v>
      </c>
      <c r="I65" s="343" t="s">
        <v>1029</v>
      </c>
      <c r="J65" s="293" t="s">
        <v>1053</v>
      </c>
      <c r="K65" s="284">
        <f t="shared" si="50"/>
        <v>13</v>
      </c>
      <c r="L65" s="285">
        <v>100</v>
      </c>
      <c r="M65" s="286">
        <f t="shared" si="51"/>
        <v>9000</v>
      </c>
      <c r="N65" s="284">
        <v>700</v>
      </c>
      <c r="O65" s="276" t="s">
        <v>535</v>
      </c>
      <c r="P65" s="277">
        <v>45006</v>
      </c>
      <c r="Q65" s="339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40"/>
      <c r="AG65" s="341"/>
      <c r="AH65" s="339"/>
      <c r="AI65" s="339"/>
      <c r="AJ65" s="340"/>
      <c r="AK65" s="340"/>
      <c r="AL65" s="340"/>
    </row>
    <row r="66" spans="1:38" ht="12.75" customHeight="1">
      <c r="A66" s="291">
        <v>13</v>
      </c>
      <c r="B66" s="359">
        <v>45005</v>
      </c>
      <c r="C66" s="342"/>
      <c r="D66" s="342" t="s">
        <v>982</v>
      </c>
      <c r="E66" s="291" t="s">
        <v>537</v>
      </c>
      <c r="F66" s="291">
        <v>648</v>
      </c>
      <c r="G66" s="291">
        <v>633</v>
      </c>
      <c r="H66" s="343">
        <v>658.5</v>
      </c>
      <c r="I66" s="343" t="s">
        <v>1041</v>
      </c>
      <c r="J66" s="293" t="s">
        <v>655</v>
      </c>
      <c r="K66" s="284">
        <f t="shared" si="50"/>
        <v>10.5</v>
      </c>
      <c r="L66" s="285">
        <v>100</v>
      </c>
      <c r="M66" s="286">
        <f t="shared" si="51"/>
        <v>8825</v>
      </c>
      <c r="N66" s="284">
        <v>850</v>
      </c>
      <c r="O66" s="276" t="s">
        <v>535</v>
      </c>
      <c r="P66" s="277">
        <v>45007</v>
      </c>
      <c r="Q66" s="339"/>
      <c r="R66" s="54" t="s">
        <v>799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40"/>
      <c r="AG66" s="341"/>
      <c r="AH66" s="339"/>
      <c r="AI66" s="339"/>
      <c r="AJ66" s="340"/>
      <c r="AK66" s="340"/>
      <c r="AL66" s="340"/>
    </row>
    <row r="67" spans="1:38" ht="12.75" customHeight="1">
      <c r="A67" s="257"/>
      <c r="B67" s="332"/>
      <c r="C67" s="333"/>
      <c r="D67" s="333"/>
      <c r="E67" s="257"/>
      <c r="F67" s="257"/>
      <c r="G67" s="257"/>
      <c r="H67" s="334"/>
      <c r="I67" s="334"/>
      <c r="J67" s="335"/>
      <c r="K67" s="336"/>
      <c r="L67" s="337"/>
      <c r="M67" s="338"/>
      <c r="N67" s="336"/>
      <c r="O67" s="334"/>
      <c r="P67" s="258"/>
      <c r="Q67" s="339"/>
      <c r="R67" s="54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40"/>
      <c r="AG67" s="341"/>
      <c r="AH67" s="339"/>
      <c r="AI67" s="339"/>
      <c r="AJ67" s="340"/>
      <c r="AK67" s="340"/>
      <c r="AL67" s="340"/>
    </row>
    <row r="68" spans="1:38" ht="12.75" customHeight="1">
      <c r="A68" s="257"/>
      <c r="B68" s="332"/>
      <c r="C68" s="333"/>
      <c r="D68" s="333"/>
      <c r="E68" s="257"/>
      <c r="F68" s="257"/>
      <c r="G68" s="257"/>
      <c r="H68" s="334"/>
      <c r="I68" s="334"/>
      <c r="J68" s="335"/>
      <c r="K68" s="336"/>
      <c r="L68" s="337"/>
      <c r="M68" s="338"/>
      <c r="N68" s="336"/>
      <c r="O68" s="334"/>
      <c r="P68" s="258"/>
      <c r="Q68" s="339"/>
      <c r="R68" s="54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40"/>
      <c r="AG68" s="341"/>
      <c r="AH68" s="339"/>
      <c r="AI68" s="339"/>
      <c r="AJ68" s="340"/>
      <c r="AK68" s="340"/>
      <c r="AL68" s="340"/>
    </row>
    <row r="69" spans="1:38" ht="12.75" customHeight="1">
      <c r="A69" s="257"/>
      <c r="B69" s="332"/>
      <c r="C69" s="333"/>
      <c r="D69" s="333"/>
      <c r="E69" s="257"/>
      <c r="F69" s="257"/>
      <c r="G69" s="257"/>
      <c r="H69" s="334"/>
      <c r="I69" s="334"/>
      <c r="J69" s="335"/>
      <c r="K69" s="336"/>
      <c r="L69" s="337"/>
      <c r="M69" s="338"/>
      <c r="N69" s="336"/>
      <c r="O69" s="334"/>
      <c r="P69" s="258"/>
      <c r="Q69" s="339"/>
      <c r="R69" s="54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40"/>
      <c r="AG69" s="341"/>
      <c r="AH69" s="339"/>
      <c r="AI69" s="339"/>
      <c r="AJ69" s="340"/>
      <c r="AK69" s="340"/>
      <c r="AL69" s="340"/>
    </row>
    <row r="70" spans="1:38" s="198" customFormat="1" ht="12.75" customHeight="1">
      <c r="A70" s="201"/>
      <c r="B70" s="199"/>
      <c r="C70" s="235"/>
      <c r="D70" s="235"/>
      <c r="E70" s="201"/>
      <c r="F70" s="201"/>
      <c r="G70" s="201"/>
      <c r="H70" s="202"/>
      <c r="I70" s="202"/>
      <c r="J70" s="226"/>
      <c r="K70" s="235"/>
      <c r="L70" s="201"/>
      <c r="M70" s="201"/>
      <c r="N70" s="201"/>
      <c r="O70" s="202"/>
      <c r="P70" s="202"/>
      <c r="Q70" s="200"/>
      <c r="R70" s="203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ht="38.25" customHeight="1">
      <c r="A71" s="137" t="s">
        <v>557</v>
      </c>
      <c r="B71" s="137"/>
      <c r="C71" s="137"/>
      <c r="D71" s="137"/>
      <c r="E71" s="138"/>
      <c r="F71" s="102"/>
      <c r="G71" s="102"/>
      <c r="H71" s="102"/>
      <c r="I71" s="102"/>
      <c r="J71" s="1"/>
      <c r="K71" s="6"/>
      <c r="L71" s="6"/>
      <c r="M71" s="6"/>
      <c r="N71" s="1"/>
      <c r="O71" s="1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38.25">
      <c r="A72" s="94" t="s">
        <v>16</v>
      </c>
      <c r="B72" s="94" t="s">
        <v>512</v>
      </c>
      <c r="C72" s="94"/>
      <c r="D72" s="95" t="s">
        <v>523</v>
      </c>
      <c r="E72" s="94" t="s">
        <v>524</v>
      </c>
      <c r="F72" s="94" t="s">
        <v>525</v>
      </c>
      <c r="G72" s="94" t="s">
        <v>545</v>
      </c>
      <c r="H72" s="94" t="s">
        <v>527</v>
      </c>
      <c r="I72" s="94" t="s">
        <v>528</v>
      </c>
      <c r="J72" s="93" t="s">
        <v>529</v>
      </c>
      <c r="K72" s="93" t="s">
        <v>558</v>
      </c>
      <c r="L72" s="96" t="s">
        <v>531</v>
      </c>
      <c r="M72" s="136" t="s">
        <v>554</v>
      </c>
      <c r="N72" s="94" t="s">
        <v>555</v>
      </c>
      <c r="O72" s="94" t="s">
        <v>533</v>
      </c>
      <c r="P72" s="95" t="s">
        <v>534</v>
      </c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s="198" customFormat="1" ht="15.6" customHeight="1">
      <c r="A73" s="291">
        <v>1</v>
      </c>
      <c r="B73" s="277">
        <v>44985</v>
      </c>
      <c r="C73" s="288"/>
      <c r="D73" s="288" t="s">
        <v>895</v>
      </c>
      <c r="E73" s="278" t="s">
        <v>537</v>
      </c>
      <c r="F73" s="278">
        <v>38</v>
      </c>
      <c r="G73" s="278">
        <v>21</v>
      </c>
      <c r="H73" s="287">
        <v>45.5</v>
      </c>
      <c r="I73" s="292" t="s">
        <v>896</v>
      </c>
      <c r="J73" s="276" t="s">
        <v>918</v>
      </c>
      <c r="K73" s="284">
        <f t="shared" ref="K73" si="52">H73-F73</f>
        <v>7.5</v>
      </c>
      <c r="L73" s="285">
        <v>100</v>
      </c>
      <c r="M73" s="286">
        <f t="shared" ref="M73" si="53">(K73*N73)-100</f>
        <v>2150</v>
      </c>
      <c r="N73" s="284">
        <v>300</v>
      </c>
      <c r="O73" s="276" t="s">
        <v>535</v>
      </c>
      <c r="P73" s="277">
        <v>44987</v>
      </c>
      <c r="Q73" s="1"/>
      <c r="R73" s="6" t="s">
        <v>799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97"/>
      <c r="AI73" s="197"/>
      <c r="AJ73" s="203"/>
      <c r="AK73" s="197"/>
      <c r="AL73" s="197"/>
    </row>
    <row r="74" spans="1:38" s="198" customFormat="1" ht="15.6" customHeight="1">
      <c r="A74" s="381">
        <v>2</v>
      </c>
      <c r="B74" s="379">
        <v>44985</v>
      </c>
      <c r="C74" s="235"/>
      <c r="D74" s="235" t="s">
        <v>897</v>
      </c>
      <c r="E74" s="201" t="s">
        <v>537</v>
      </c>
      <c r="F74" s="201" t="s">
        <v>899</v>
      </c>
      <c r="G74" s="201"/>
      <c r="H74" s="202"/>
      <c r="I74" s="271"/>
      <c r="J74" s="383" t="s">
        <v>538</v>
      </c>
      <c r="K74" s="202"/>
      <c r="L74" s="218"/>
      <c r="M74" s="219"/>
      <c r="N74" s="202"/>
      <c r="O74" s="226"/>
      <c r="P74" s="199"/>
      <c r="Q74" s="1"/>
      <c r="R74" s="6" t="s">
        <v>536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97"/>
      <c r="AI74" s="197"/>
      <c r="AJ74" s="203"/>
      <c r="AK74" s="197"/>
      <c r="AL74" s="197"/>
    </row>
    <row r="75" spans="1:38" s="198" customFormat="1" ht="15.6" customHeight="1">
      <c r="A75" s="382"/>
      <c r="B75" s="380"/>
      <c r="C75" s="235"/>
      <c r="D75" s="235" t="s">
        <v>898</v>
      </c>
      <c r="E75" s="201" t="s">
        <v>882</v>
      </c>
      <c r="F75" s="201" t="s">
        <v>900</v>
      </c>
      <c r="G75" s="201"/>
      <c r="H75" s="202"/>
      <c r="I75" s="271"/>
      <c r="J75" s="384"/>
      <c r="K75" s="202"/>
      <c r="L75" s="218"/>
      <c r="M75" s="219"/>
      <c r="N75" s="202"/>
      <c r="O75" s="226"/>
      <c r="P75" s="199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s="198" customFormat="1" ht="15.6" customHeight="1">
      <c r="A76" s="291">
        <v>3</v>
      </c>
      <c r="B76" s="277">
        <v>44985</v>
      </c>
      <c r="C76" s="288"/>
      <c r="D76" s="288" t="s">
        <v>901</v>
      </c>
      <c r="E76" s="278" t="s">
        <v>537</v>
      </c>
      <c r="F76" s="278">
        <v>22</v>
      </c>
      <c r="G76" s="278"/>
      <c r="H76" s="287">
        <v>28.5</v>
      </c>
      <c r="I76" s="292" t="s">
        <v>891</v>
      </c>
      <c r="J76" s="293" t="s">
        <v>913</v>
      </c>
      <c r="K76" s="284">
        <f t="shared" ref="K76" si="54">H76-F76</f>
        <v>6.5</v>
      </c>
      <c r="L76" s="285">
        <v>100</v>
      </c>
      <c r="M76" s="286">
        <f t="shared" ref="M76" si="55">(K76*N76)-100</f>
        <v>1525</v>
      </c>
      <c r="N76" s="284">
        <v>250</v>
      </c>
      <c r="O76" s="276" t="s">
        <v>535</v>
      </c>
      <c r="P76" s="277">
        <v>44986</v>
      </c>
      <c r="Q76" s="1"/>
      <c r="R76" s="6" t="s">
        <v>536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97"/>
      <c r="AI76" s="197"/>
      <c r="AJ76" s="203"/>
      <c r="AK76" s="197"/>
      <c r="AL76" s="197"/>
    </row>
    <row r="77" spans="1:38" s="198" customFormat="1" ht="15.6" customHeight="1">
      <c r="A77" s="291">
        <v>4</v>
      </c>
      <c r="B77" s="277">
        <v>44986</v>
      </c>
      <c r="C77" s="288"/>
      <c r="D77" s="288" t="s">
        <v>901</v>
      </c>
      <c r="E77" s="278" t="s">
        <v>537</v>
      </c>
      <c r="F77" s="278">
        <v>20.5</v>
      </c>
      <c r="G77" s="278"/>
      <c r="H77" s="287">
        <v>27.5</v>
      </c>
      <c r="I77" s="292" t="s">
        <v>891</v>
      </c>
      <c r="J77" s="293" t="s">
        <v>915</v>
      </c>
      <c r="K77" s="284">
        <f t="shared" ref="K77" si="56">H77-F77</f>
        <v>7</v>
      </c>
      <c r="L77" s="285">
        <v>100</v>
      </c>
      <c r="M77" s="286">
        <f t="shared" ref="M77" si="57">(K77*N77)-100</f>
        <v>1650</v>
      </c>
      <c r="N77" s="284">
        <v>250</v>
      </c>
      <c r="O77" s="276" t="s">
        <v>535</v>
      </c>
      <c r="P77" s="277">
        <v>44987</v>
      </c>
      <c r="Q77" s="1"/>
      <c r="R77" s="6" t="s">
        <v>536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97"/>
      <c r="AI77" s="197"/>
      <c r="AJ77" s="203"/>
      <c r="AK77" s="197"/>
      <c r="AL77" s="197"/>
    </row>
    <row r="78" spans="1:38" s="198" customFormat="1" ht="15.6" customHeight="1">
      <c r="A78" s="291">
        <v>5</v>
      </c>
      <c r="B78" s="277">
        <v>44986</v>
      </c>
      <c r="C78" s="288"/>
      <c r="D78" s="288" t="s">
        <v>908</v>
      </c>
      <c r="E78" s="278" t="s">
        <v>537</v>
      </c>
      <c r="F78" s="278">
        <v>71</v>
      </c>
      <c r="G78" s="278">
        <v>40</v>
      </c>
      <c r="H78" s="287">
        <v>91</v>
      </c>
      <c r="I78" s="292" t="s">
        <v>909</v>
      </c>
      <c r="J78" s="293" t="s">
        <v>878</v>
      </c>
      <c r="K78" s="284">
        <f t="shared" ref="K78" si="58">H78-F78</f>
        <v>20</v>
      </c>
      <c r="L78" s="285">
        <v>100</v>
      </c>
      <c r="M78" s="286">
        <f t="shared" ref="M78" si="59">(K78*N78)-100</f>
        <v>900</v>
      </c>
      <c r="N78" s="284">
        <v>50</v>
      </c>
      <c r="O78" s="276" t="s">
        <v>535</v>
      </c>
      <c r="P78" s="277">
        <v>44986</v>
      </c>
      <c r="Q78" s="1"/>
      <c r="R78" s="6" t="s">
        <v>536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312">
        <v>6</v>
      </c>
      <c r="B79" s="311">
        <v>44987</v>
      </c>
      <c r="C79" s="304"/>
      <c r="D79" s="304" t="s">
        <v>908</v>
      </c>
      <c r="E79" s="302" t="s">
        <v>537</v>
      </c>
      <c r="F79" s="302">
        <v>19</v>
      </c>
      <c r="G79" s="302">
        <v>0</v>
      </c>
      <c r="H79" s="305">
        <v>0</v>
      </c>
      <c r="I79" s="313" t="s">
        <v>891</v>
      </c>
      <c r="J79" s="306" t="s">
        <v>919</v>
      </c>
      <c r="K79" s="307">
        <f t="shared" ref="K79:K80" si="60">H79-F79</f>
        <v>-19</v>
      </c>
      <c r="L79" s="308">
        <v>100</v>
      </c>
      <c r="M79" s="309">
        <f t="shared" ref="M79:M81" si="61">(K79*N79)-100</f>
        <v>-1050</v>
      </c>
      <c r="N79" s="307">
        <v>50</v>
      </c>
      <c r="O79" s="310" t="s">
        <v>547</v>
      </c>
      <c r="P79" s="311">
        <v>44987</v>
      </c>
      <c r="Q79" s="1"/>
      <c r="R79" s="6" t="s">
        <v>799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s="198" customFormat="1" ht="15.6" customHeight="1">
      <c r="A80" s="291">
        <v>7</v>
      </c>
      <c r="B80" s="277">
        <v>44987</v>
      </c>
      <c r="C80" s="288"/>
      <c r="D80" s="288" t="s">
        <v>920</v>
      </c>
      <c r="E80" s="278" t="s">
        <v>537</v>
      </c>
      <c r="F80" s="278">
        <v>65</v>
      </c>
      <c r="G80" s="278">
        <v>0</v>
      </c>
      <c r="H80" s="287">
        <v>95</v>
      </c>
      <c r="I80" s="292" t="s">
        <v>921</v>
      </c>
      <c r="J80" s="293" t="s">
        <v>550</v>
      </c>
      <c r="K80" s="284">
        <f t="shared" si="60"/>
        <v>30</v>
      </c>
      <c r="L80" s="285">
        <v>100</v>
      </c>
      <c r="M80" s="286">
        <f t="shared" si="61"/>
        <v>650</v>
      </c>
      <c r="N80" s="284">
        <v>25</v>
      </c>
      <c r="O80" s="276" t="s">
        <v>535</v>
      </c>
      <c r="P80" s="277">
        <v>44987</v>
      </c>
      <c r="Q80" s="1"/>
      <c r="R80" s="6" t="s">
        <v>536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s="198" customFormat="1" ht="15.6" customHeight="1">
      <c r="A81" s="291">
        <v>8</v>
      </c>
      <c r="B81" s="277">
        <v>44988</v>
      </c>
      <c r="C81" s="288"/>
      <c r="D81" s="288" t="s">
        <v>929</v>
      </c>
      <c r="E81" s="278" t="s">
        <v>882</v>
      </c>
      <c r="F81" s="278">
        <v>43</v>
      </c>
      <c r="G81" s="278">
        <v>64</v>
      </c>
      <c r="H81" s="287">
        <v>27</v>
      </c>
      <c r="I81" s="292" t="s">
        <v>933</v>
      </c>
      <c r="J81" s="293" t="s">
        <v>956</v>
      </c>
      <c r="K81" s="284">
        <f>F81-H81</f>
        <v>16</v>
      </c>
      <c r="L81" s="285">
        <v>100</v>
      </c>
      <c r="M81" s="286">
        <f t="shared" si="61"/>
        <v>4700</v>
      </c>
      <c r="N81" s="284">
        <v>300</v>
      </c>
      <c r="O81" s="276" t="s">
        <v>535</v>
      </c>
      <c r="P81" s="277">
        <v>44995</v>
      </c>
      <c r="Q81" s="1"/>
      <c r="R81" s="6" t="s">
        <v>536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97"/>
      <c r="AI81" s="197"/>
      <c r="AJ81" s="203"/>
      <c r="AK81" s="197"/>
      <c r="AL81" s="197"/>
    </row>
    <row r="82" spans="1:38" s="198" customFormat="1" ht="15.6" customHeight="1">
      <c r="A82" s="291">
        <v>9</v>
      </c>
      <c r="B82" s="277">
        <v>44991</v>
      </c>
      <c r="C82" s="288"/>
      <c r="D82" s="288" t="s">
        <v>932</v>
      </c>
      <c r="E82" s="278" t="s">
        <v>882</v>
      </c>
      <c r="F82" s="278">
        <v>97.5</v>
      </c>
      <c r="G82" s="278">
        <v>140</v>
      </c>
      <c r="H82" s="287">
        <v>67.5</v>
      </c>
      <c r="I82" s="292" t="s">
        <v>934</v>
      </c>
      <c r="J82" s="293" t="s">
        <v>550</v>
      </c>
      <c r="K82" s="284">
        <f>F82-H82</f>
        <v>30</v>
      </c>
      <c r="L82" s="285">
        <v>100</v>
      </c>
      <c r="M82" s="286">
        <f t="shared" ref="M82" si="62">(K82*N82)-100</f>
        <v>1400</v>
      </c>
      <c r="N82" s="284">
        <v>50</v>
      </c>
      <c r="O82" s="276" t="s">
        <v>535</v>
      </c>
      <c r="P82" s="277">
        <v>44993</v>
      </c>
      <c r="Q82" s="1"/>
      <c r="R82" s="6" t="s">
        <v>536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97"/>
      <c r="AI82" s="197"/>
      <c r="AJ82" s="203"/>
      <c r="AK82" s="197"/>
      <c r="AL82" s="197"/>
    </row>
    <row r="83" spans="1:38" s="198" customFormat="1" ht="15.6" customHeight="1">
      <c r="A83" s="291">
        <v>10</v>
      </c>
      <c r="B83" s="277">
        <v>44991</v>
      </c>
      <c r="C83" s="288"/>
      <c r="D83" s="288" t="s">
        <v>935</v>
      </c>
      <c r="E83" s="278" t="s">
        <v>537</v>
      </c>
      <c r="F83" s="278">
        <v>57</v>
      </c>
      <c r="G83" s="278">
        <v>18</v>
      </c>
      <c r="H83" s="287">
        <v>80</v>
      </c>
      <c r="I83" s="292" t="s">
        <v>936</v>
      </c>
      <c r="J83" s="293" t="s">
        <v>939</v>
      </c>
      <c r="K83" s="284">
        <f t="shared" ref="K83" si="63">H83-F83</f>
        <v>23</v>
      </c>
      <c r="L83" s="285">
        <v>100</v>
      </c>
      <c r="M83" s="286">
        <f t="shared" ref="M83" si="64">(K83*N83)-100</f>
        <v>1050</v>
      </c>
      <c r="N83" s="284">
        <v>50</v>
      </c>
      <c r="O83" s="276" t="s">
        <v>535</v>
      </c>
      <c r="P83" s="277">
        <v>44991</v>
      </c>
      <c r="Q83" s="1"/>
      <c r="R83" s="6" t="s">
        <v>799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97"/>
      <c r="AI83" s="197"/>
      <c r="AJ83" s="203"/>
      <c r="AK83" s="197"/>
      <c r="AL83" s="197"/>
    </row>
    <row r="84" spans="1:38" s="198" customFormat="1" ht="15.6" customHeight="1">
      <c r="A84" s="312">
        <v>11</v>
      </c>
      <c r="B84" s="311">
        <v>44993</v>
      </c>
      <c r="C84" s="304"/>
      <c r="D84" s="304" t="s">
        <v>940</v>
      </c>
      <c r="E84" s="302" t="s">
        <v>537</v>
      </c>
      <c r="F84" s="302">
        <v>10.5</v>
      </c>
      <c r="G84" s="302">
        <v>7</v>
      </c>
      <c r="H84" s="305">
        <v>6</v>
      </c>
      <c r="I84" s="313" t="s">
        <v>941</v>
      </c>
      <c r="J84" s="306" t="s">
        <v>979</v>
      </c>
      <c r="K84" s="307">
        <f t="shared" ref="K84" si="65">H84-F84</f>
        <v>-4.5</v>
      </c>
      <c r="L84" s="308">
        <v>100</v>
      </c>
      <c r="M84" s="309">
        <f t="shared" ref="M84" si="66">(K84*N84)-100</f>
        <v>-6287.5</v>
      </c>
      <c r="N84" s="307">
        <v>1375</v>
      </c>
      <c r="O84" s="310" t="s">
        <v>547</v>
      </c>
      <c r="P84" s="311">
        <v>44995</v>
      </c>
      <c r="Q84" s="197"/>
      <c r="R84" s="203" t="s">
        <v>536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91">
        <v>12</v>
      </c>
      <c r="B85" s="277">
        <v>44993</v>
      </c>
      <c r="C85" s="288"/>
      <c r="D85" s="288" t="s">
        <v>942</v>
      </c>
      <c r="E85" s="278" t="s">
        <v>537</v>
      </c>
      <c r="F85" s="278">
        <v>29</v>
      </c>
      <c r="G85" s="278">
        <v>13</v>
      </c>
      <c r="H85" s="287">
        <v>37.5</v>
      </c>
      <c r="I85" s="292" t="s">
        <v>943</v>
      </c>
      <c r="J85" s="293" t="s">
        <v>931</v>
      </c>
      <c r="K85" s="284">
        <f t="shared" ref="K85" si="67">H85-F85</f>
        <v>8.5</v>
      </c>
      <c r="L85" s="285">
        <v>100</v>
      </c>
      <c r="M85" s="286">
        <f t="shared" ref="M85:M88" si="68">(K85*N85)-100</f>
        <v>2237.5</v>
      </c>
      <c r="N85" s="284">
        <v>275</v>
      </c>
      <c r="O85" s="276" t="s">
        <v>535</v>
      </c>
      <c r="P85" s="277">
        <v>44993</v>
      </c>
      <c r="Q85" s="197"/>
      <c r="R85" s="203" t="s">
        <v>536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91">
        <v>13</v>
      </c>
      <c r="B86" s="277">
        <v>44993</v>
      </c>
      <c r="C86" s="288"/>
      <c r="D86" s="288" t="s">
        <v>932</v>
      </c>
      <c r="E86" s="278" t="s">
        <v>882</v>
      </c>
      <c r="F86" s="278">
        <v>94</v>
      </c>
      <c r="G86" s="278">
        <v>140</v>
      </c>
      <c r="H86" s="287">
        <v>73</v>
      </c>
      <c r="I86" s="322">
        <v>1</v>
      </c>
      <c r="J86" s="293" t="s">
        <v>548</v>
      </c>
      <c r="K86" s="284">
        <f>F86-H86</f>
        <v>21</v>
      </c>
      <c r="L86" s="285">
        <v>100</v>
      </c>
      <c r="M86" s="286">
        <f t="shared" si="68"/>
        <v>950</v>
      </c>
      <c r="N86" s="284">
        <v>50</v>
      </c>
      <c r="O86" s="276" t="s">
        <v>535</v>
      </c>
      <c r="P86" s="277">
        <v>44994</v>
      </c>
      <c r="Q86" s="197"/>
      <c r="R86" s="203" t="s">
        <v>536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91">
        <v>14</v>
      </c>
      <c r="B87" s="277">
        <v>44994</v>
      </c>
      <c r="C87" s="288"/>
      <c r="D87" s="288" t="s">
        <v>944</v>
      </c>
      <c r="E87" s="278" t="s">
        <v>537</v>
      </c>
      <c r="F87" s="278">
        <v>65</v>
      </c>
      <c r="G87" s="278"/>
      <c r="H87" s="287">
        <v>125</v>
      </c>
      <c r="I87" s="322" t="s">
        <v>921</v>
      </c>
      <c r="J87" s="293" t="s">
        <v>743</v>
      </c>
      <c r="K87" s="284">
        <f t="shared" ref="K87:K88" si="69">H87-F87</f>
        <v>60</v>
      </c>
      <c r="L87" s="285">
        <v>100</v>
      </c>
      <c r="M87" s="286">
        <f t="shared" si="68"/>
        <v>1400</v>
      </c>
      <c r="N87" s="284">
        <v>25</v>
      </c>
      <c r="O87" s="276" t="s">
        <v>535</v>
      </c>
      <c r="P87" s="277">
        <v>44994</v>
      </c>
      <c r="Q87" s="197"/>
      <c r="R87" s="203" t="s">
        <v>799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12">
        <v>15</v>
      </c>
      <c r="B88" s="311">
        <v>44994</v>
      </c>
      <c r="C88" s="304"/>
      <c r="D88" s="304" t="s">
        <v>945</v>
      </c>
      <c r="E88" s="302" t="s">
        <v>537</v>
      </c>
      <c r="F88" s="302">
        <v>50</v>
      </c>
      <c r="G88" s="302">
        <v>30</v>
      </c>
      <c r="H88" s="305">
        <v>30</v>
      </c>
      <c r="I88" s="323" t="s">
        <v>946</v>
      </c>
      <c r="J88" s="306" t="s">
        <v>957</v>
      </c>
      <c r="K88" s="307">
        <f t="shared" si="69"/>
        <v>-20</v>
      </c>
      <c r="L88" s="308">
        <v>100</v>
      </c>
      <c r="M88" s="309">
        <f t="shared" si="68"/>
        <v>-5100</v>
      </c>
      <c r="N88" s="307">
        <v>250</v>
      </c>
      <c r="O88" s="310" t="s">
        <v>547</v>
      </c>
      <c r="P88" s="311">
        <v>44995</v>
      </c>
      <c r="Q88" s="197"/>
      <c r="R88" s="203" t="s">
        <v>536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291">
        <v>16</v>
      </c>
      <c r="B89" s="277">
        <v>44994</v>
      </c>
      <c r="C89" s="288"/>
      <c r="D89" s="288" t="s">
        <v>947</v>
      </c>
      <c r="E89" s="278" t="s">
        <v>537</v>
      </c>
      <c r="F89" s="278">
        <v>45</v>
      </c>
      <c r="G89" s="278">
        <v>9</v>
      </c>
      <c r="H89" s="287">
        <v>67</v>
      </c>
      <c r="I89" s="322" t="s">
        <v>948</v>
      </c>
      <c r="J89" s="293" t="s">
        <v>949</v>
      </c>
      <c r="K89" s="284">
        <f t="shared" ref="K89:K90" si="70">H89-F89</f>
        <v>22</v>
      </c>
      <c r="L89" s="285">
        <v>100</v>
      </c>
      <c r="M89" s="286">
        <f t="shared" ref="M89:M90" si="71">(K89*N89)-100</f>
        <v>1000</v>
      </c>
      <c r="N89" s="284">
        <v>50</v>
      </c>
      <c r="O89" s="276" t="s">
        <v>535</v>
      </c>
      <c r="P89" s="277">
        <v>44994</v>
      </c>
      <c r="Q89" s="197"/>
      <c r="R89" s="203" t="s">
        <v>536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12">
        <v>17</v>
      </c>
      <c r="B90" s="311">
        <v>44994</v>
      </c>
      <c r="C90" s="304"/>
      <c r="D90" s="304" t="s">
        <v>950</v>
      </c>
      <c r="E90" s="302" t="s">
        <v>537</v>
      </c>
      <c r="F90" s="302">
        <v>27.5</v>
      </c>
      <c r="G90" s="302">
        <v>13</v>
      </c>
      <c r="H90" s="305">
        <v>13</v>
      </c>
      <c r="I90" s="323" t="s">
        <v>951</v>
      </c>
      <c r="J90" s="306" t="s">
        <v>1043</v>
      </c>
      <c r="K90" s="307">
        <f t="shared" si="70"/>
        <v>-14.5</v>
      </c>
      <c r="L90" s="308">
        <v>100</v>
      </c>
      <c r="M90" s="309">
        <f t="shared" si="71"/>
        <v>-4087.5</v>
      </c>
      <c r="N90" s="307">
        <v>275</v>
      </c>
      <c r="O90" s="310" t="s">
        <v>547</v>
      </c>
      <c r="P90" s="311">
        <v>45005</v>
      </c>
      <c r="Q90" s="197"/>
      <c r="R90" s="203" t="s">
        <v>536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12">
        <v>18</v>
      </c>
      <c r="B91" s="311">
        <v>44994</v>
      </c>
      <c r="C91" s="304"/>
      <c r="D91" s="304" t="s">
        <v>952</v>
      </c>
      <c r="E91" s="302" t="s">
        <v>537</v>
      </c>
      <c r="F91" s="302">
        <v>45</v>
      </c>
      <c r="G91" s="302">
        <v>0</v>
      </c>
      <c r="H91" s="305">
        <v>0</v>
      </c>
      <c r="I91" s="323" t="s">
        <v>953</v>
      </c>
      <c r="J91" s="306" t="s">
        <v>955</v>
      </c>
      <c r="K91" s="307">
        <f t="shared" ref="K91:K92" si="72">H91-F91</f>
        <v>-45</v>
      </c>
      <c r="L91" s="308">
        <v>100</v>
      </c>
      <c r="M91" s="309">
        <f t="shared" ref="M91:M92" si="73">(K91*N91)-100</f>
        <v>-1225</v>
      </c>
      <c r="N91" s="307">
        <v>25</v>
      </c>
      <c r="O91" s="310" t="s">
        <v>547</v>
      </c>
      <c r="P91" s="311">
        <v>44994</v>
      </c>
      <c r="Q91" s="197"/>
      <c r="R91" s="203" t="s">
        <v>799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291">
        <v>19</v>
      </c>
      <c r="B92" s="277">
        <v>44995</v>
      </c>
      <c r="C92" s="288"/>
      <c r="D92" s="288" t="s">
        <v>958</v>
      </c>
      <c r="E92" s="278" t="s">
        <v>537</v>
      </c>
      <c r="F92" s="278">
        <v>62.5</v>
      </c>
      <c r="G92" s="278">
        <v>28</v>
      </c>
      <c r="H92" s="287">
        <v>64</v>
      </c>
      <c r="I92" s="322" t="s">
        <v>948</v>
      </c>
      <c r="J92" s="293" t="s">
        <v>959</v>
      </c>
      <c r="K92" s="284">
        <f t="shared" si="72"/>
        <v>1.5</v>
      </c>
      <c r="L92" s="285">
        <v>100</v>
      </c>
      <c r="M92" s="286">
        <f t="shared" si="73"/>
        <v>-25</v>
      </c>
      <c r="N92" s="284">
        <v>50</v>
      </c>
      <c r="O92" s="276" t="s">
        <v>656</v>
      </c>
      <c r="P92" s="277">
        <v>44995</v>
      </c>
      <c r="Q92" s="197"/>
      <c r="R92" s="203" t="s">
        <v>536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291">
        <v>20</v>
      </c>
      <c r="B93" s="277">
        <v>44995</v>
      </c>
      <c r="C93" s="288"/>
      <c r="D93" s="288" t="s">
        <v>895</v>
      </c>
      <c r="E93" s="278" t="s">
        <v>537</v>
      </c>
      <c r="F93" s="278">
        <v>39</v>
      </c>
      <c r="G93" s="278">
        <v>21</v>
      </c>
      <c r="H93" s="287">
        <v>48.5</v>
      </c>
      <c r="I93" s="322" t="s">
        <v>960</v>
      </c>
      <c r="J93" s="293" t="s">
        <v>968</v>
      </c>
      <c r="K93" s="284">
        <f t="shared" ref="K93" si="74">H93-F93</f>
        <v>9.5</v>
      </c>
      <c r="L93" s="285">
        <v>100</v>
      </c>
      <c r="M93" s="286">
        <f t="shared" ref="M93" si="75">(K93*N93)-100</f>
        <v>2750</v>
      </c>
      <c r="N93" s="284">
        <v>300</v>
      </c>
      <c r="O93" s="276" t="s">
        <v>535</v>
      </c>
      <c r="P93" s="277">
        <v>44998</v>
      </c>
      <c r="Q93" s="197"/>
      <c r="R93" s="203" t="s">
        <v>536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291">
        <v>21</v>
      </c>
      <c r="B94" s="277">
        <v>44995</v>
      </c>
      <c r="C94" s="288"/>
      <c r="D94" s="288" t="s">
        <v>961</v>
      </c>
      <c r="E94" s="278" t="s">
        <v>537</v>
      </c>
      <c r="F94" s="278">
        <v>138</v>
      </c>
      <c r="G94" s="278">
        <v>90</v>
      </c>
      <c r="H94" s="287">
        <v>163.5</v>
      </c>
      <c r="I94" s="322" t="s">
        <v>962</v>
      </c>
      <c r="J94" s="293" t="s">
        <v>963</v>
      </c>
      <c r="K94" s="284">
        <f t="shared" ref="K94" si="76">H94-F94</f>
        <v>25.5</v>
      </c>
      <c r="L94" s="285">
        <v>100</v>
      </c>
      <c r="M94" s="286">
        <f t="shared" ref="M94" si="77">(K94*N94)-100</f>
        <v>2450</v>
      </c>
      <c r="N94" s="284">
        <v>100</v>
      </c>
      <c r="O94" s="276" t="s">
        <v>535</v>
      </c>
      <c r="P94" s="277">
        <v>44995</v>
      </c>
      <c r="Q94" s="197"/>
      <c r="R94" s="203" t="s">
        <v>799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291">
        <v>22</v>
      </c>
      <c r="B95" s="277">
        <v>44995</v>
      </c>
      <c r="C95" s="288"/>
      <c r="D95" s="288" t="s">
        <v>961</v>
      </c>
      <c r="E95" s="278" t="s">
        <v>537</v>
      </c>
      <c r="F95" s="278">
        <v>131</v>
      </c>
      <c r="G95" s="278">
        <v>80</v>
      </c>
      <c r="H95" s="287">
        <v>154</v>
      </c>
      <c r="I95" s="322" t="s">
        <v>964</v>
      </c>
      <c r="J95" s="293" t="s">
        <v>939</v>
      </c>
      <c r="K95" s="284">
        <f t="shared" ref="K95" si="78">H95-F95</f>
        <v>23</v>
      </c>
      <c r="L95" s="285">
        <v>100</v>
      </c>
      <c r="M95" s="286">
        <f t="shared" ref="M95" si="79">(K95*N95)-100</f>
        <v>2200</v>
      </c>
      <c r="N95" s="284">
        <v>100</v>
      </c>
      <c r="O95" s="276" t="s">
        <v>535</v>
      </c>
      <c r="P95" s="277">
        <v>44995</v>
      </c>
      <c r="Q95" s="197"/>
      <c r="R95" s="203" t="s">
        <v>799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91">
        <v>23</v>
      </c>
      <c r="B96" s="277">
        <v>44998</v>
      </c>
      <c r="C96" s="288"/>
      <c r="D96" s="288" t="s">
        <v>971</v>
      </c>
      <c r="E96" s="278" t="s">
        <v>537</v>
      </c>
      <c r="F96" s="278">
        <v>32</v>
      </c>
      <c r="G96" s="278">
        <v>14</v>
      </c>
      <c r="H96" s="287">
        <v>52</v>
      </c>
      <c r="I96" s="322" t="s">
        <v>972</v>
      </c>
      <c r="J96" s="293" t="s">
        <v>939</v>
      </c>
      <c r="K96" s="284">
        <f t="shared" ref="K96" si="80">H96-F96</f>
        <v>20</v>
      </c>
      <c r="L96" s="285">
        <v>100</v>
      </c>
      <c r="M96" s="286">
        <f t="shared" ref="M96:M99" si="81">(K96*N96)-100</f>
        <v>4900</v>
      </c>
      <c r="N96" s="284">
        <v>250</v>
      </c>
      <c r="O96" s="276" t="s">
        <v>535</v>
      </c>
      <c r="P96" s="277">
        <v>44998</v>
      </c>
      <c r="Q96" s="197"/>
      <c r="R96" s="203" t="s">
        <v>799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91">
        <v>24</v>
      </c>
      <c r="B97" s="277">
        <v>44998</v>
      </c>
      <c r="C97" s="288"/>
      <c r="D97" s="288" t="s">
        <v>973</v>
      </c>
      <c r="E97" s="278" t="s">
        <v>882</v>
      </c>
      <c r="F97" s="278">
        <v>16</v>
      </c>
      <c r="G97" s="278">
        <v>25</v>
      </c>
      <c r="H97" s="287">
        <v>10</v>
      </c>
      <c r="I97" s="322">
        <v>1</v>
      </c>
      <c r="J97" s="293" t="s">
        <v>974</v>
      </c>
      <c r="K97" s="284">
        <f>F97-H97</f>
        <v>6</v>
      </c>
      <c r="L97" s="285">
        <v>100</v>
      </c>
      <c r="M97" s="286">
        <f t="shared" si="81"/>
        <v>3500</v>
      </c>
      <c r="N97" s="284">
        <v>600</v>
      </c>
      <c r="O97" s="276" t="s">
        <v>535</v>
      </c>
      <c r="P97" s="277">
        <v>44998</v>
      </c>
      <c r="Q97" s="197"/>
      <c r="R97" s="203" t="s">
        <v>536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91">
        <v>25</v>
      </c>
      <c r="B98" s="277">
        <v>44998</v>
      </c>
      <c r="C98" s="288"/>
      <c r="D98" s="288" t="s">
        <v>895</v>
      </c>
      <c r="E98" s="278" t="s">
        <v>537</v>
      </c>
      <c r="F98" s="278">
        <v>41</v>
      </c>
      <c r="G98" s="278">
        <v>23</v>
      </c>
      <c r="H98" s="287">
        <v>48.5</v>
      </c>
      <c r="I98" s="292" t="s">
        <v>960</v>
      </c>
      <c r="J98" s="293" t="s">
        <v>918</v>
      </c>
      <c r="K98" s="284">
        <f t="shared" ref="K98:K99" si="82">H98-F98</f>
        <v>7.5</v>
      </c>
      <c r="L98" s="285">
        <v>100</v>
      </c>
      <c r="M98" s="286">
        <f t="shared" si="81"/>
        <v>2150</v>
      </c>
      <c r="N98" s="284">
        <v>300</v>
      </c>
      <c r="O98" s="276" t="s">
        <v>535</v>
      </c>
      <c r="P98" s="277">
        <v>44999</v>
      </c>
      <c r="Q98" s="197"/>
      <c r="R98" s="203" t="s">
        <v>799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12">
        <v>26</v>
      </c>
      <c r="B99" s="311">
        <v>44998</v>
      </c>
      <c r="C99" s="304"/>
      <c r="D99" s="304" t="s">
        <v>958</v>
      </c>
      <c r="E99" s="302" t="s">
        <v>537</v>
      </c>
      <c r="F99" s="302">
        <v>38</v>
      </c>
      <c r="G99" s="302">
        <v>8</v>
      </c>
      <c r="H99" s="305">
        <v>9.5</v>
      </c>
      <c r="I99" s="313" t="s">
        <v>953</v>
      </c>
      <c r="J99" s="306" t="s">
        <v>981</v>
      </c>
      <c r="K99" s="307">
        <f t="shared" si="82"/>
        <v>-28.5</v>
      </c>
      <c r="L99" s="308">
        <v>100</v>
      </c>
      <c r="M99" s="309">
        <f t="shared" si="81"/>
        <v>-2950</v>
      </c>
      <c r="N99" s="307">
        <v>100</v>
      </c>
      <c r="O99" s="310" t="s">
        <v>547</v>
      </c>
      <c r="P99" s="311">
        <v>44999</v>
      </c>
      <c r="Q99" s="197"/>
      <c r="R99" s="203" t="s">
        <v>536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12">
        <v>27</v>
      </c>
      <c r="B100" s="311">
        <v>44998</v>
      </c>
      <c r="C100" s="304"/>
      <c r="D100" s="304" t="s">
        <v>975</v>
      </c>
      <c r="E100" s="302" t="s">
        <v>537</v>
      </c>
      <c r="F100" s="302">
        <v>128</v>
      </c>
      <c r="G100" s="302">
        <v>90</v>
      </c>
      <c r="H100" s="305">
        <v>90</v>
      </c>
      <c r="I100" s="313" t="s">
        <v>964</v>
      </c>
      <c r="J100" s="306" t="s">
        <v>980</v>
      </c>
      <c r="K100" s="307">
        <f t="shared" ref="K100" si="83">H100-F100</f>
        <v>-38</v>
      </c>
      <c r="L100" s="308">
        <v>100</v>
      </c>
      <c r="M100" s="309">
        <f t="shared" ref="M100" si="84">(K100*N100)-100</f>
        <v>-3900</v>
      </c>
      <c r="N100" s="307">
        <v>100</v>
      </c>
      <c r="O100" s="310" t="s">
        <v>547</v>
      </c>
      <c r="P100" s="311">
        <v>44999</v>
      </c>
      <c r="Q100" s="197"/>
      <c r="R100" s="203" t="s">
        <v>799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12">
        <v>28</v>
      </c>
      <c r="B101" s="311">
        <v>44998</v>
      </c>
      <c r="C101" s="304"/>
      <c r="D101" s="304" t="s">
        <v>976</v>
      </c>
      <c r="E101" s="302" t="s">
        <v>537</v>
      </c>
      <c r="F101" s="302">
        <v>250</v>
      </c>
      <c r="G101" s="302">
        <v>130</v>
      </c>
      <c r="H101" s="305">
        <v>130</v>
      </c>
      <c r="I101" s="313" t="s">
        <v>977</v>
      </c>
      <c r="J101" s="306" t="s">
        <v>978</v>
      </c>
      <c r="K101" s="307">
        <f t="shared" ref="K101:K102" si="85">H101-F101</f>
        <v>-120</v>
      </c>
      <c r="L101" s="308">
        <v>100</v>
      </c>
      <c r="M101" s="309">
        <f t="shared" ref="M101:M102" si="86">(K101*N101)-100</f>
        <v>-3100</v>
      </c>
      <c r="N101" s="307">
        <v>25</v>
      </c>
      <c r="O101" s="310" t="s">
        <v>547</v>
      </c>
      <c r="P101" s="311">
        <v>44998</v>
      </c>
      <c r="Q101" s="197"/>
      <c r="R101" s="203" t="s">
        <v>799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291">
        <v>29</v>
      </c>
      <c r="B102" s="277">
        <v>44999</v>
      </c>
      <c r="C102" s="288"/>
      <c r="D102" s="342" t="s">
        <v>895</v>
      </c>
      <c r="E102" s="291" t="s">
        <v>537</v>
      </c>
      <c r="F102" s="291">
        <v>39</v>
      </c>
      <c r="G102" s="291">
        <v>21</v>
      </c>
      <c r="H102" s="343">
        <v>49</v>
      </c>
      <c r="I102" s="343" t="s">
        <v>960</v>
      </c>
      <c r="J102" s="293" t="s">
        <v>1006</v>
      </c>
      <c r="K102" s="284">
        <f t="shared" si="85"/>
        <v>10</v>
      </c>
      <c r="L102" s="285">
        <v>100</v>
      </c>
      <c r="M102" s="286">
        <f t="shared" si="86"/>
        <v>2900</v>
      </c>
      <c r="N102" s="284">
        <v>300</v>
      </c>
      <c r="O102" s="276" t="s">
        <v>535</v>
      </c>
      <c r="P102" s="277">
        <v>45000</v>
      </c>
      <c r="Q102" s="197"/>
      <c r="R102" s="203" t="s">
        <v>799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91">
        <v>30</v>
      </c>
      <c r="B103" s="277">
        <v>44999</v>
      </c>
      <c r="C103" s="288"/>
      <c r="D103" s="342" t="s">
        <v>990</v>
      </c>
      <c r="E103" s="291" t="s">
        <v>537</v>
      </c>
      <c r="F103" s="291">
        <v>145</v>
      </c>
      <c r="G103" s="291">
        <v>95</v>
      </c>
      <c r="H103" s="343">
        <v>165</v>
      </c>
      <c r="I103" s="343" t="s">
        <v>991</v>
      </c>
      <c r="J103" s="293" t="s">
        <v>878</v>
      </c>
      <c r="K103" s="284">
        <f t="shared" ref="K103:K105" si="87">H103-F103</f>
        <v>20</v>
      </c>
      <c r="L103" s="285">
        <v>100</v>
      </c>
      <c r="M103" s="286">
        <f t="shared" ref="M103:M105" si="88">(K103*N103)-100</f>
        <v>1900</v>
      </c>
      <c r="N103" s="284">
        <v>100</v>
      </c>
      <c r="O103" s="276" t="s">
        <v>535</v>
      </c>
      <c r="P103" s="277">
        <v>44999</v>
      </c>
      <c r="Q103" s="197"/>
      <c r="R103" s="203" t="s">
        <v>536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91">
        <v>31</v>
      </c>
      <c r="B104" s="277">
        <v>44999</v>
      </c>
      <c r="C104" s="288"/>
      <c r="D104" s="342" t="s">
        <v>990</v>
      </c>
      <c r="E104" s="291" t="s">
        <v>537</v>
      </c>
      <c r="F104" s="291">
        <v>145</v>
      </c>
      <c r="G104" s="291">
        <v>95</v>
      </c>
      <c r="H104" s="343">
        <v>163</v>
      </c>
      <c r="I104" s="343" t="s">
        <v>991</v>
      </c>
      <c r="J104" s="293" t="s">
        <v>996</v>
      </c>
      <c r="K104" s="284">
        <f t="shared" si="87"/>
        <v>18</v>
      </c>
      <c r="L104" s="285">
        <v>100</v>
      </c>
      <c r="M104" s="286">
        <f t="shared" si="88"/>
        <v>1700</v>
      </c>
      <c r="N104" s="284">
        <v>100</v>
      </c>
      <c r="O104" s="276" t="s">
        <v>535</v>
      </c>
      <c r="P104" s="277">
        <v>44999</v>
      </c>
      <c r="Q104" s="197"/>
      <c r="R104" s="203" t="s">
        <v>536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91">
        <v>32</v>
      </c>
      <c r="B105" s="277">
        <v>44999</v>
      </c>
      <c r="C105" s="288"/>
      <c r="D105" s="342" t="s">
        <v>995</v>
      </c>
      <c r="E105" s="278" t="s">
        <v>537</v>
      </c>
      <c r="F105" s="278">
        <v>285</v>
      </c>
      <c r="G105" s="278">
        <v>150</v>
      </c>
      <c r="H105" s="287">
        <v>425</v>
      </c>
      <c r="I105" s="322">
        <v>500</v>
      </c>
      <c r="J105" s="293" t="s">
        <v>685</v>
      </c>
      <c r="K105" s="284">
        <f t="shared" si="87"/>
        <v>140</v>
      </c>
      <c r="L105" s="285">
        <v>100</v>
      </c>
      <c r="M105" s="286">
        <f t="shared" si="88"/>
        <v>3400</v>
      </c>
      <c r="N105" s="284">
        <v>25</v>
      </c>
      <c r="O105" s="276" t="s">
        <v>535</v>
      </c>
      <c r="P105" s="277">
        <v>45000</v>
      </c>
      <c r="Q105" s="197"/>
      <c r="R105" s="203" t="s">
        <v>799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91">
        <v>33</v>
      </c>
      <c r="B106" s="277">
        <v>45000</v>
      </c>
      <c r="C106" s="288"/>
      <c r="D106" s="342" t="s">
        <v>1001</v>
      </c>
      <c r="E106" s="278" t="s">
        <v>537</v>
      </c>
      <c r="F106" s="278">
        <v>260</v>
      </c>
      <c r="G106" s="278">
        <v>130</v>
      </c>
      <c r="H106" s="287">
        <v>315</v>
      </c>
      <c r="I106" s="322" t="s">
        <v>977</v>
      </c>
      <c r="J106" s="293" t="s">
        <v>673</v>
      </c>
      <c r="K106" s="284">
        <f t="shared" ref="K106:K107" si="89">H106-F106</f>
        <v>55</v>
      </c>
      <c r="L106" s="285">
        <v>100</v>
      </c>
      <c r="M106" s="286">
        <f t="shared" ref="M106:M107" si="90">(K106*N106)-100</f>
        <v>1275</v>
      </c>
      <c r="N106" s="284">
        <v>25</v>
      </c>
      <c r="O106" s="276" t="s">
        <v>535</v>
      </c>
      <c r="P106" s="277">
        <v>45000</v>
      </c>
      <c r="Q106" s="197"/>
      <c r="R106" s="203" t="s">
        <v>799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91">
        <v>34</v>
      </c>
      <c r="B107" s="277">
        <v>45000</v>
      </c>
      <c r="C107" s="288"/>
      <c r="D107" s="342" t="s">
        <v>1003</v>
      </c>
      <c r="E107" s="278" t="s">
        <v>537</v>
      </c>
      <c r="F107" s="278">
        <v>19.5</v>
      </c>
      <c r="G107" s="278">
        <v>13</v>
      </c>
      <c r="H107" s="287">
        <v>23.5</v>
      </c>
      <c r="I107" s="322" t="s">
        <v>1004</v>
      </c>
      <c r="J107" s="293" t="s">
        <v>1005</v>
      </c>
      <c r="K107" s="284">
        <f t="shared" si="89"/>
        <v>4</v>
      </c>
      <c r="L107" s="285">
        <v>100</v>
      </c>
      <c r="M107" s="286">
        <f t="shared" si="90"/>
        <v>2700</v>
      </c>
      <c r="N107" s="284">
        <v>700</v>
      </c>
      <c r="O107" s="276" t="s">
        <v>535</v>
      </c>
      <c r="P107" s="277">
        <v>45000</v>
      </c>
      <c r="Q107" s="197"/>
      <c r="R107" s="203" t="s">
        <v>536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12">
        <v>35</v>
      </c>
      <c r="B108" s="311">
        <v>45000</v>
      </c>
      <c r="C108" s="304"/>
      <c r="D108" s="351" t="s">
        <v>1001</v>
      </c>
      <c r="E108" s="302" t="s">
        <v>537</v>
      </c>
      <c r="F108" s="302">
        <v>235</v>
      </c>
      <c r="G108" s="302">
        <v>120</v>
      </c>
      <c r="H108" s="305">
        <v>120</v>
      </c>
      <c r="I108" s="323" t="s">
        <v>977</v>
      </c>
      <c r="J108" s="306" t="s">
        <v>1002</v>
      </c>
      <c r="K108" s="307">
        <f t="shared" ref="K108:K110" si="91">H108-F108</f>
        <v>-115</v>
      </c>
      <c r="L108" s="308">
        <v>100</v>
      </c>
      <c r="M108" s="309">
        <f t="shared" ref="M108:M109" si="92">(K108*N108)-100</f>
        <v>-2975</v>
      </c>
      <c r="N108" s="307">
        <v>25</v>
      </c>
      <c r="O108" s="310" t="s">
        <v>547</v>
      </c>
      <c r="P108" s="311">
        <v>45000</v>
      </c>
      <c r="Q108" s="197"/>
      <c r="R108" s="203" t="s">
        <v>799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91">
        <v>36</v>
      </c>
      <c r="B109" s="277">
        <v>45001</v>
      </c>
      <c r="C109" s="288"/>
      <c r="D109" s="342" t="s">
        <v>895</v>
      </c>
      <c r="E109" s="278" t="s">
        <v>537</v>
      </c>
      <c r="F109" s="278">
        <v>30</v>
      </c>
      <c r="G109" s="278">
        <v>13</v>
      </c>
      <c r="H109" s="287">
        <v>37.5</v>
      </c>
      <c r="I109" s="322" t="s">
        <v>1020</v>
      </c>
      <c r="J109" s="293" t="s">
        <v>918</v>
      </c>
      <c r="K109" s="284">
        <f t="shared" ref="K109" si="93">H109-F109</f>
        <v>7.5</v>
      </c>
      <c r="L109" s="285">
        <v>100</v>
      </c>
      <c r="M109" s="286">
        <f t="shared" si="92"/>
        <v>2150</v>
      </c>
      <c r="N109" s="284">
        <v>300</v>
      </c>
      <c r="O109" s="276" t="s">
        <v>535</v>
      </c>
      <c r="P109" s="277">
        <v>45001</v>
      </c>
      <c r="Q109" s="197"/>
      <c r="R109" s="203" t="s">
        <v>799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91">
        <v>37</v>
      </c>
      <c r="B110" s="277">
        <v>45001</v>
      </c>
      <c r="C110" s="288"/>
      <c r="D110" s="342" t="s">
        <v>1021</v>
      </c>
      <c r="E110" s="278" t="s">
        <v>537</v>
      </c>
      <c r="F110" s="278">
        <v>26</v>
      </c>
      <c r="G110" s="278">
        <v>0</v>
      </c>
      <c r="H110" s="287">
        <v>46</v>
      </c>
      <c r="I110" s="322" t="s">
        <v>1022</v>
      </c>
      <c r="J110" s="293" t="s">
        <v>878</v>
      </c>
      <c r="K110" s="284">
        <f t="shared" si="91"/>
        <v>20</v>
      </c>
      <c r="L110" s="285">
        <v>100</v>
      </c>
      <c r="M110" s="286">
        <f t="shared" ref="M110:M112" si="94">(K110*N110)-100</f>
        <v>900</v>
      </c>
      <c r="N110" s="284">
        <v>50</v>
      </c>
      <c r="O110" s="276" t="s">
        <v>535</v>
      </c>
      <c r="P110" s="277">
        <v>45001</v>
      </c>
      <c r="Q110" s="197"/>
      <c r="R110" s="203" t="s">
        <v>799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12">
        <v>38</v>
      </c>
      <c r="B111" s="311">
        <v>45002</v>
      </c>
      <c r="C111" s="304"/>
      <c r="D111" s="351" t="s">
        <v>1030</v>
      </c>
      <c r="E111" s="302" t="s">
        <v>537</v>
      </c>
      <c r="F111" s="302">
        <v>350</v>
      </c>
      <c r="G111" s="302">
        <v>240</v>
      </c>
      <c r="H111" s="305">
        <v>240</v>
      </c>
      <c r="I111" s="323" t="s">
        <v>1031</v>
      </c>
      <c r="J111" s="306" t="s">
        <v>1032</v>
      </c>
      <c r="K111" s="307">
        <f t="shared" ref="K111:K112" si="95">H111-F111</f>
        <v>-110</v>
      </c>
      <c r="L111" s="308">
        <v>100</v>
      </c>
      <c r="M111" s="309">
        <f t="shared" si="94"/>
        <v>-2850</v>
      </c>
      <c r="N111" s="307">
        <v>25</v>
      </c>
      <c r="O111" s="310" t="s">
        <v>547</v>
      </c>
      <c r="P111" s="311">
        <v>45002</v>
      </c>
      <c r="Q111" s="197"/>
      <c r="R111" s="203" t="s">
        <v>536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91">
        <v>39</v>
      </c>
      <c r="B112" s="277">
        <v>45002</v>
      </c>
      <c r="C112" s="288"/>
      <c r="D112" s="342" t="s">
        <v>1003</v>
      </c>
      <c r="E112" s="278" t="s">
        <v>537</v>
      </c>
      <c r="F112" s="278">
        <v>18</v>
      </c>
      <c r="G112" s="278">
        <v>12</v>
      </c>
      <c r="H112" s="287">
        <v>21.5</v>
      </c>
      <c r="I112" s="322" t="s">
        <v>1033</v>
      </c>
      <c r="J112" s="293" t="s">
        <v>1034</v>
      </c>
      <c r="K112" s="284">
        <f t="shared" si="95"/>
        <v>3.5</v>
      </c>
      <c r="L112" s="285">
        <v>100</v>
      </c>
      <c r="M112" s="286">
        <f t="shared" si="94"/>
        <v>2350</v>
      </c>
      <c r="N112" s="284">
        <v>700</v>
      </c>
      <c r="O112" s="276" t="s">
        <v>535</v>
      </c>
      <c r="P112" s="277">
        <v>45002</v>
      </c>
      <c r="Q112" s="197"/>
      <c r="R112" s="203" t="s">
        <v>536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91">
        <v>40</v>
      </c>
      <c r="B113" s="277">
        <v>45002</v>
      </c>
      <c r="C113" s="288"/>
      <c r="D113" s="342" t="s">
        <v>1035</v>
      </c>
      <c r="E113" s="278" t="s">
        <v>537</v>
      </c>
      <c r="F113" s="278">
        <v>8.75</v>
      </c>
      <c r="G113" s="278">
        <v>3.5</v>
      </c>
      <c r="H113" s="287">
        <v>11.1</v>
      </c>
      <c r="I113" s="322" t="s">
        <v>1036</v>
      </c>
      <c r="J113" s="293" t="s">
        <v>1037</v>
      </c>
      <c r="K113" s="284">
        <f t="shared" ref="K113:K114" si="96">H113-F113</f>
        <v>2.3499999999999996</v>
      </c>
      <c r="L113" s="285">
        <v>100</v>
      </c>
      <c r="M113" s="286">
        <f t="shared" ref="M113:M114" si="97">(K113*N113)-100</f>
        <v>2132.4999999999995</v>
      </c>
      <c r="N113" s="284">
        <v>950</v>
      </c>
      <c r="O113" s="276" t="s">
        <v>535</v>
      </c>
      <c r="P113" s="277">
        <v>45002</v>
      </c>
      <c r="Q113" s="197"/>
      <c r="R113" s="203" t="s">
        <v>536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91">
        <v>41</v>
      </c>
      <c r="B114" s="277">
        <v>45005</v>
      </c>
      <c r="C114" s="288"/>
      <c r="D114" s="342" t="s">
        <v>1003</v>
      </c>
      <c r="E114" s="278" t="s">
        <v>537</v>
      </c>
      <c r="F114" s="278">
        <v>12.5</v>
      </c>
      <c r="G114" s="278">
        <v>5</v>
      </c>
      <c r="H114" s="287">
        <v>16.5</v>
      </c>
      <c r="I114" s="322" t="s">
        <v>1044</v>
      </c>
      <c r="J114" s="293" t="s">
        <v>1005</v>
      </c>
      <c r="K114" s="284">
        <f t="shared" si="96"/>
        <v>4</v>
      </c>
      <c r="L114" s="285">
        <v>100</v>
      </c>
      <c r="M114" s="286">
        <f t="shared" si="97"/>
        <v>2700</v>
      </c>
      <c r="N114" s="284">
        <v>700</v>
      </c>
      <c r="O114" s="276" t="s">
        <v>535</v>
      </c>
      <c r="P114" s="277">
        <v>45006</v>
      </c>
      <c r="Q114" s="197"/>
      <c r="R114" s="203" t="s">
        <v>536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70">
        <v>42</v>
      </c>
      <c r="B115" s="199">
        <v>45005</v>
      </c>
      <c r="C115" s="235"/>
      <c r="D115" s="352" t="s">
        <v>1045</v>
      </c>
      <c r="E115" s="201" t="s">
        <v>537</v>
      </c>
      <c r="F115" s="353" t="s">
        <v>1046</v>
      </c>
      <c r="G115" s="201"/>
      <c r="H115" s="202"/>
      <c r="I115" s="218" t="s">
        <v>1047</v>
      </c>
      <c r="J115" s="246" t="s">
        <v>538</v>
      </c>
      <c r="K115" s="256"/>
      <c r="L115" s="320"/>
      <c r="M115" s="321"/>
      <c r="N115" s="256"/>
      <c r="O115" s="226"/>
      <c r="P115" s="199"/>
      <c r="Q115" s="197"/>
      <c r="R115" s="203" t="s">
        <v>536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91">
        <v>43</v>
      </c>
      <c r="B116" s="277">
        <v>45005</v>
      </c>
      <c r="C116" s="288"/>
      <c r="D116" s="342" t="s">
        <v>895</v>
      </c>
      <c r="E116" s="278" t="s">
        <v>537</v>
      </c>
      <c r="F116" s="278">
        <v>35</v>
      </c>
      <c r="G116" s="278">
        <v>19</v>
      </c>
      <c r="H116" s="287">
        <v>43</v>
      </c>
      <c r="I116" s="322" t="s">
        <v>891</v>
      </c>
      <c r="J116" s="293" t="s">
        <v>1039</v>
      </c>
      <c r="K116" s="284">
        <f t="shared" ref="K116:K117" si="98">H116-F116</f>
        <v>8</v>
      </c>
      <c r="L116" s="285">
        <v>100</v>
      </c>
      <c r="M116" s="286">
        <f t="shared" ref="M116:M117" si="99">(K116*N116)-100</f>
        <v>2300</v>
      </c>
      <c r="N116" s="284">
        <v>300</v>
      </c>
      <c r="O116" s="276" t="s">
        <v>535</v>
      </c>
      <c r="P116" s="277">
        <v>45005</v>
      </c>
      <c r="Q116" s="197"/>
      <c r="R116" s="203" t="s">
        <v>799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91">
        <v>44</v>
      </c>
      <c r="B117" s="277">
        <v>45005</v>
      </c>
      <c r="C117" s="288"/>
      <c r="D117" s="342" t="s">
        <v>1052</v>
      </c>
      <c r="E117" s="278" t="s">
        <v>537</v>
      </c>
      <c r="F117" s="278">
        <v>87</v>
      </c>
      <c r="G117" s="278">
        <v>40</v>
      </c>
      <c r="H117" s="287">
        <v>109</v>
      </c>
      <c r="I117" s="322" t="s">
        <v>1049</v>
      </c>
      <c r="J117" s="293" t="s">
        <v>949</v>
      </c>
      <c r="K117" s="284">
        <f t="shared" si="98"/>
        <v>22</v>
      </c>
      <c r="L117" s="285">
        <v>100</v>
      </c>
      <c r="M117" s="286">
        <f t="shared" si="99"/>
        <v>1000</v>
      </c>
      <c r="N117" s="284">
        <v>50</v>
      </c>
      <c r="O117" s="276" t="s">
        <v>535</v>
      </c>
      <c r="P117" s="277">
        <v>45005</v>
      </c>
      <c r="Q117" s="197"/>
      <c r="R117" s="203" t="s">
        <v>536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70">
        <v>45</v>
      </c>
      <c r="B118" s="199">
        <v>45006</v>
      </c>
      <c r="C118" s="235"/>
      <c r="D118" s="352" t="s">
        <v>1054</v>
      </c>
      <c r="E118" s="201" t="s">
        <v>537</v>
      </c>
      <c r="F118" s="201" t="s">
        <v>1055</v>
      </c>
      <c r="G118" s="201">
        <v>55</v>
      </c>
      <c r="H118" s="202"/>
      <c r="I118" s="218" t="s">
        <v>1056</v>
      </c>
      <c r="J118" s="246" t="s">
        <v>538</v>
      </c>
      <c r="K118" s="256"/>
      <c r="L118" s="320"/>
      <c r="M118" s="321"/>
      <c r="N118" s="256"/>
      <c r="O118" s="226"/>
      <c r="P118" s="199"/>
      <c r="Q118" s="197"/>
      <c r="R118" s="203" t="s">
        <v>799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70">
        <v>46</v>
      </c>
      <c r="B119" s="199">
        <v>45006</v>
      </c>
      <c r="C119" s="235"/>
      <c r="D119" s="352" t="s">
        <v>1057</v>
      </c>
      <c r="E119" s="201" t="s">
        <v>537</v>
      </c>
      <c r="F119" s="201" t="s">
        <v>1058</v>
      </c>
      <c r="G119" s="201">
        <v>9</v>
      </c>
      <c r="H119" s="202"/>
      <c r="I119" s="218" t="s">
        <v>1059</v>
      </c>
      <c r="J119" s="246" t="s">
        <v>538</v>
      </c>
      <c r="K119" s="256"/>
      <c r="L119" s="320"/>
      <c r="M119" s="321"/>
      <c r="N119" s="256"/>
      <c r="O119" s="226"/>
      <c r="P119" s="199"/>
      <c r="Q119" s="197"/>
      <c r="R119" s="203" t="s">
        <v>536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70">
        <v>47</v>
      </c>
      <c r="B120" s="199">
        <v>45007</v>
      </c>
      <c r="C120" s="235"/>
      <c r="D120" s="352" t="s">
        <v>1092</v>
      </c>
      <c r="E120" s="201" t="s">
        <v>537</v>
      </c>
      <c r="F120" s="201" t="s">
        <v>1093</v>
      </c>
      <c r="G120" s="201">
        <v>10</v>
      </c>
      <c r="H120" s="202"/>
      <c r="I120" s="218" t="s">
        <v>1094</v>
      </c>
      <c r="J120" s="246" t="s">
        <v>538</v>
      </c>
      <c r="K120" s="256"/>
      <c r="L120" s="320"/>
      <c r="M120" s="321"/>
      <c r="N120" s="256"/>
      <c r="O120" s="226"/>
      <c r="P120" s="199"/>
      <c r="Q120" s="197"/>
      <c r="R120" s="203" t="s">
        <v>799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70">
        <v>48</v>
      </c>
      <c r="B121" s="199">
        <v>45007</v>
      </c>
      <c r="C121" s="235"/>
      <c r="D121" s="352" t="s">
        <v>1095</v>
      </c>
      <c r="E121" s="201" t="s">
        <v>537</v>
      </c>
      <c r="F121" s="201" t="s">
        <v>1096</v>
      </c>
      <c r="G121" s="201">
        <v>10</v>
      </c>
      <c r="H121" s="202"/>
      <c r="I121" s="218" t="s">
        <v>1097</v>
      </c>
      <c r="J121" s="246" t="s">
        <v>538</v>
      </c>
      <c r="K121" s="256"/>
      <c r="L121" s="320"/>
      <c r="M121" s="321"/>
      <c r="N121" s="256"/>
      <c r="O121" s="226"/>
      <c r="P121" s="199"/>
      <c r="Q121" s="197"/>
      <c r="R121" s="203" t="s">
        <v>799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350"/>
      <c r="B122" s="350"/>
      <c r="C122" s="350"/>
      <c r="D122" s="350"/>
      <c r="E122" s="350"/>
      <c r="F122" s="350"/>
      <c r="G122" s="350"/>
      <c r="H122" s="350"/>
      <c r="I122" s="350"/>
      <c r="J122" s="226"/>
      <c r="K122" s="202"/>
      <c r="L122" s="218"/>
      <c r="M122" s="219"/>
      <c r="N122" s="202"/>
      <c r="O122" s="226"/>
      <c r="P122" s="199"/>
      <c r="Q122" s="1"/>
      <c r="R122" s="6"/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97"/>
      <c r="AI122" s="197"/>
      <c r="AJ122" s="203"/>
      <c r="AK122" s="197"/>
      <c r="AL122" s="197"/>
    </row>
    <row r="123" spans="1:38" ht="38.25" customHeight="1">
      <c r="A123" s="92" t="s">
        <v>559</v>
      </c>
      <c r="B123" s="139"/>
      <c r="C123" s="139"/>
      <c r="D123" s="140"/>
      <c r="E123" s="124"/>
      <c r="F123" s="6"/>
      <c r="G123" s="6"/>
      <c r="H123" s="125"/>
      <c r="I123" s="141"/>
      <c r="J123" s="1"/>
      <c r="K123" s="6"/>
      <c r="L123" s="6"/>
      <c r="M123" s="6"/>
      <c r="N123" s="1"/>
      <c r="O123" s="1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</row>
    <row r="124" spans="1:38" s="198" customFormat="1" ht="38.25">
      <c r="A124" s="93" t="s">
        <v>16</v>
      </c>
      <c r="B124" s="94" t="s">
        <v>512</v>
      </c>
      <c r="C124" s="94"/>
      <c r="D124" s="95" t="s">
        <v>523</v>
      </c>
      <c r="E124" s="94" t="s">
        <v>524</v>
      </c>
      <c r="F124" s="94" t="s">
        <v>525</v>
      </c>
      <c r="G124" s="94" t="s">
        <v>526</v>
      </c>
      <c r="H124" s="94" t="s">
        <v>527</v>
      </c>
      <c r="I124" s="94" t="s">
        <v>528</v>
      </c>
      <c r="J124" s="93" t="s">
        <v>529</v>
      </c>
      <c r="K124" s="128" t="s">
        <v>546</v>
      </c>
      <c r="L124" s="129" t="s">
        <v>531</v>
      </c>
      <c r="M124" s="96" t="s">
        <v>532</v>
      </c>
      <c r="N124" s="94" t="s">
        <v>533</v>
      </c>
      <c r="O124" s="95" t="s">
        <v>534</v>
      </c>
      <c r="P124" s="94" t="s">
        <v>763</v>
      </c>
      <c r="Q124" s="197"/>
      <c r="R124" s="6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</row>
    <row r="125" spans="1:38" ht="14.25" customHeight="1">
      <c r="A125" s="257">
        <v>1</v>
      </c>
      <c r="B125" s="258">
        <v>44840</v>
      </c>
      <c r="C125" s="255"/>
      <c r="D125" s="255" t="s">
        <v>835</v>
      </c>
      <c r="E125" s="256" t="s">
        <v>537</v>
      </c>
      <c r="F125" s="256" t="s">
        <v>836</v>
      </c>
      <c r="G125" s="256">
        <v>1220</v>
      </c>
      <c r="H125" s="256"/>
      <c r="I125" s="256" t="s">
        <v>837</v>
      </c>
      <c r="J125" s="226" t="s">
        <v>538</v>
      </c>
      <c r="K125" s="202"/>
      <c r="L125" s="218"/>
      <c r="M125" s="219"/>
      <c r="N125" s="202"/>
      <c r="O125" s="226"/>
      <c r="P125" s="199"/>
      <c r="Q125" s="197"/>
      <c r="R125" s="197" t="s">
        <v>536</v>
      </c>
      <c r="S125" s="41"/>
      <c r="T125" s="1"/>
      <c r="U125" s="1"/>
      <c r="V125" s="1"/>
      <c r="W125" s="1"/>
      <c r="X125" s="1"/>
      <c r="Y125" s="1"/>
      <c r="Z125" s="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</row>
    <row r="126" spans="1:38" ht="12.75" customHeight="1">
      <c r="A126" s="256"/>
      <c r="B126" s="254"/>
      <c r="C126" s="255"/>
      <c r="D126" s="255"/>
      <c r="E126" s="256"/>
      <c r="F126" s="256"/>
      <c r="G126" s="256"/>
      <c r="H126" s="256"/>
      <c r="I126" s="256"/>
      <c r="J126" s="226"/>
      <c r="K126" s="202"/>
      <c r="L126" s="218"/>
      <c r="M126" s="219"/>
      <c r="N126" s="202"/>
      <c r="O126" s="226"/>
      <c r="P126" s="199"/>
      <c r="R126" s="6"/>
      <c r="S126" s="1"/>
      <c r="T126" s="1"/>
      <c r="U126" s="1"/>
      <c r="V126" s="1"/>
      <c r="W126" s="1"/>
      <c r="X126" s="1"/>
      <c r="Y126" s="1"/>
    </row>
    <row r="127" spans="1:38" ht="12.75" customHeight="1">
      <c r="A127" s="109" t="s">
        <v>539</v>
      </c>
      <c r="B127" s="109"/>
      <c r="C127" s="109"/>
      <c r="D127" s="109"/>
      <c r="E127" s="41"/>
      <c r="F127" s="116" t="s">
        <v>541</v>
      </c>
      <c r="G127" s="54"/>
      <c r="H127" s="54"/>
      <c r="I127" s="54"/>
      <c r="J127" s="6"/>
      <c r="K127" s="132"/>
      <c r="L127" s="133"/>
      <c r="M127" s="6"/>
      <c r="N127" s="99"/>
      <c r="O127" s="142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15" t="s">
        <v>540</v>
      </c>
      <c r="B128" s="109"/>
      <c r="C128" s="109"/>
      <c r="D128" s="109"/>
      <c r="E128" s="6"/>
      <c r="F128" s="116" t="s">
        <v>543</v>
      </c>
      <c r="G128" s="6"/>
      <c r="H128" s="6" t="s">
        <v>759</v>
      </c>
      <c r="I128" s="6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15"/>
      <c r="B129" s="109"/>
      <c r="C129" s="109"/>
      <c r="D129" s="109"/>
      <c r="E129" s="6"/>
      <c r="F129" s="116"/>
      <c r="G129" s="6"/>
      <c r="H129" s="6"/>
      <c r="I129" s="6"/>
      <c r="J129" s="1"/>
      <c r="K129" s="6"/>
      <c r="L129" s="6"/>
      <c r="M129" s="6"/>
      <c r="N129" s="1"/>
      <c r="O129" s="1"/>
      <c r="Q129" s="1"/>
      <c r="R129" s="54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15"/>
      <c r="B130" s="109"/>
      <c r="C130" s="109"/>
      <c r="D130" s="109"/>
      <c r="E130" s="6"/>
      <c r="F130" s="116"/>
      <c r="G130" s="54"/>
      <c r="H130" s="41"/>
      <c r="I130" s="54"/>
      <c r="J130" s="6"/>
      <c r="K130" s="132"/>
      <c r="L130" s="133"/>
      <c r="M130" s="6"/>
      <c r="N130" s="99"/>
      <c r="O130" s="134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54"/>
      <c r="B131" s="98"/>
      <c r="C131" s="98"/>
      <c r="D131" s="41"/>
      <c r="E131" s="54"/>
      <c r="F131" s="54"/>
      <c r="G131" s="54"/>
      <c r="H131" s="41"/>
      <c r="I131" s="54"/>
      <c r="J131" s="6"/>
      <c r="K131" s="132"/>
      <c r="L131" s="133"/>
      <c r="M131" s="6"/>
      <c r="N131" s="99"/>
      <c r="O131" s="134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38.25" customHeight="1">
      <c r="A132" s="41"/>
      <c r="B132" s="143" t="s">
        <v>560</v>
      </c>
      <c r="C132" s="143"/>
      <c r="D132" s="143"/>
      <c r="E132" s="143"/>
      <c r="F132" s="6"/>
      <c r="G132" s="6"/>
      <c r="H132" s="126"/>
      <c r="I132" s="6"/>
      <c r="J132" s="126"/>
      <c r="K132" s="127"/>
      <c r="L132" s="6"/>
      <c r="M132" s="6"/>
      <c r="N132" s="1"/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93" t="s">
        <v>16</v>
      </c>
      <c r="B133" s="94" t="s">
        <v>512</v>
      </c>
      <c r="C133" s="94"/>
      <c r="D133" s="95" t="s">
        <v>523</v>
      </c>
      <c r="E133" s="94" t="s">
        <v>524</v>
      </c>
      <c r="F133" s="94" t="s">
        <v>525</v>
      </c>
      <c r="G133" s="94" t="s">
        <v>561</v>
      </c>
      <c r="H133" s="94" t="s">
        <v>562</v>
      </c>
      <c r="I133" s="94" t="s">
        <v>528</v>
      </c>
      <c r="J133" s="144" t="s">
        <v>529</v>
      </c>
      <c r="K133" s="94" t="s">
        <v>530</v>
      </c>
      <c r="L133" s="94" t="s">
        <v>563</v>
      </c>
      <c r="M133" s="94" t="s">
        <v>533</v>
      </c>
      <c r="N133" s="95" t="s">
        <v>534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</v>
      </c>
      <c r="B134" s="146">
        <v>41579</v>
      </c>
      <c r="C134" s="146"/>
      <c r="D134" s="147" t="s">
        <v>564</v>
      </c>
      <c r="E134" s="148" t="s">
        <v>565</v>
      </c>
      <c r="F134" s="149">
        <v>82</v>
      </c>
      <c r="G134" s="148" t="s">
        <v>566</v>
      </c>
      <c r="H134" s="148">
        <v>100</v>
      </c>
      <c r="I134" s="150">
        <v>100</v>
      </c>
      <c r="J134" s="151" t="s">
        <v>567</v>
      </c>
      <c r="K134" s="152">
        <f t="shared" ref="K134:K186" si="100">H134-F134</f>
        <v>18</v>
      </c>
      <c r="L134" s="153">
        <f t="shared" ref="L134:L186" si="101">K134/F134</f>
        <v>0.21951219512195122</v>
      </c>
      <c r="M134" s="148" t="s">
        <v>535</v>
      </c>
      <c r="N134" s="154">
        <v>42657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</v>
      </c>
      <c r="B135" s="146">
        <v>41794</v>
      </c>
      <c r="C135" s="146"/>
      <c r="D135" s="147" t="s">
        <v>568</v>
      </c>
      <c r="E135" s="148" t="s">
        <v>537</v>
      </c>
      <c r="F135" s="149">
        <v>257</v>
      </c>
      <c r="G135" s="148" t="s">
        <v>566</v>
      </c>
      <c r="H135" s="148">
        <v>300</v>
      </c>
      <c r="I135" s="150">
        <v>300</v>
      </c>
      <c r="J135" s="151" t="s">
        <v>567</v>
      </c>
      <c r="K135" s="152">
        <f t="shared" si="100"/>
        <v>43</v>
      </c>
      <c r="L135" s="153">
        <f t="shared" si="101"/>
        <v>0.16731517509727625</v>
      </c>
      <c r="M135" s="148" t="s">
        <v>535</v>
      </c>
      <c r="N135" s="154">
        <v>41822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</v>
      </c>
      <c r="B136" s="146">
        <v>41828</v>
      </c>
      <c r="C136" s="146"/>
      <c r="D136" s="147" t="s">
        <v>569</v>
      </c>
      <c r="E136" s="148" t="s">
        <v>537</v>
      </c>
      <c r="F136" s="149">
        <v>393</v>
      </c>
      <c r="G136" s="148" t="s">
        <v>566</v>
      </c>
      <c r="H136" s="148">
        <v>468</v>
      </c>
      <c r="I136" s="150">
        <v>468</v>
      </c>
      <c r="J136" s="151" t="s">
        <v>567</v>
      </c>
      <c r="K136" s="152">
        <f t="shared" si="100"/>
        <v>75</v>
      </c>
      <c r="L136" s="153">
        <f t="shared" si="101"/>
        <v>0.19083969465648856</v>
      </c>
      <c r="M136" s="148" t="s">
        <v>535</v>
      </c>
      <c r="N136" s="154">
        <v>41863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</v>
      </c>
      <c r="B137" s="146">
        <v>41857</v>
      </c>
      <c r="C137" s="146"/>
      <c r="D137" s="147" t="s">
        <v>570</v>
      </c>
      <c r="E137" s="148" t="s">
        <v>537</v>
      </c>
      <c r="F137" s="149">
        <v>205</v>
      </c>
      <c r="G137" s="148" t="s">
        <v>566</v>
      </c>
      <c r="H137" s="148">
        <v>275</v>
      </c>
      <c r="I137" s="150">
        <v>250</v>
      </c>
      <c r="J137" s="151" t="s">
        <v>567</v>
      </c>
      <c r="K137" s="152">
        <f t="shared" si="100"/>
        <v>70</v>
      </c>
      <c r="L137" s="153">
        <f t="shared" si="101"/>
        <v>0.34146341463414637</v>
      </c>
      <c r="M137" s="148" t="s">
        <v>535</v>
      </c>
      <c r="N137" s="154">
        <v>41962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</v>
      </c>
      <c r="B138" s="146">
        <v>41886</v>
      </c>
      <c r="C138" s="146"/>
      <c r="D138" s="147" t="s">
        <v>571</v>
      </c>
      <c r="E138" s="148" t="s">
        <v>537</v>
      </c>
      <c r="F138" s="149">
        <v>162</v>
      </c>
      <c r="G138" s="148" t="s">
        <v>566</v>
      </c>
      <c r="H138" s="148">
        <v>190</v>
      </c>
      <c r="I138" s="150">
        <v>190</v>
      </c>
      <c r="J138" s="151" t="s">
        <v>567</v>
      </c>
      <c r="K138" s="152">
        <f t="shared" si="100"/>
        <v>28</v>
      </c>
      <c r="L138" s="153">
        <f t="shared" si="101"/>
        <v>0.1728395061728395</v>
      </c>
      <c r="M138" s="148" t="s">
        <v>535</v>
      </c>
      <c r="N138" s="154">
        <v>42006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</v>
      </c>
      <c r="B139" s="146">
        <v>41886</v>
      </c>
      <c r="C139" s="146"/>
      <c r="D139" s="147" t="s">
        <v>572</v>
      </c>
      <c r="E139" s="148" t="s">
        <v>537</v>
      </c>
      <c r="F139" s="149">
        <v>75</v>
      </c>
      <c r="G139" s="148" t="s">
        <v>566</v>
      </c>
      <c r="H139" s="148">
        <v>91.5</v>
      </c>
      <c r="I139" s="150" t="s">
        <v>573</v>
      </c>
      <c r="J139" s="151" t="s">
        <v>574</v>
      </c>
      <c r="K139" s="152">
        <f t="shared" si="100"/>
        <v>16.5</v>
      </c>
      <c r="L139" s="153">
        <f t="shared" si="101"/>
        <v>0.22</v>
      </c>
      <c r="M139" s="148" t="s">
        <v>535</v>
      </c>
      <c r="N139" s="154">
        <v>41954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</v>
      </c>
      <c r="B140" s="146">
        <v>41913</v>
      </c>
      <c r="C140" s="146"/>
      <c r="D140" s="147" t="s">
        <v>575</v>
      </c>
      <c r="E140" s="148" t="s">
        <v>537</v>
      </c>
      <c r="F140" s="149">
        <v>850</v>
      </c>
      <c r="G140" s="148" t="s">
        <v>566</v>
      </c>
      <c r="H140" s="148">
        <v>982.5</v>
      </c>
      <c r="I140" s="150">
        <v>1050</v>
      </c>
      <c r="J140" s="151" t="s">
        <v>576</v>
      </c>
      <c r="K140" s="152">
        <f t="shared" si="100"/>
        <v>132.5</v>
      </c>
      <c r="L140" s="153">
        <f t="shared" si="101"/>
        <v>0.15588235294117647</v>
      </c>
      <c r="M140" s="148" t="s">
        <v>535</v>
      </c>
      <c r="N140" s="154">
        <v>42039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8</v>
      </c>
      <c r="B141" s="146">
        <v>41913</v>
      </c>
      <c r="C141" s="146"/>
      <c r="D141" s="147" t="s">
        <v>577</v>
      </c>
      <c r="E141" s="148" t="s">
        <v>537</v>
      </c>
      <c r="F141" s="149">
        <v>475</v>
      </c>
      <c r="G141" s="148" t="s">
        <v>566</v>
      </c>
      <c r="H141" s="148">
        <v>515</v>
      </c>
      <c r="I141" s="150">
        <v>600</v>
      </c>
      <c r="J141" s="151" t="s">
        <v>578</v>
      </c>
      <c r="K141" s="152">
        <f t="shared" si="100"/>
        <v>40</v>
      </c>
      <c r="L141" s="153">
        <f t="shared" si="101"/>
        <v>8.4210526315789472E-2</v>
      </c>
      <c r="M141" s="148" t="s">
        <v>535</v>
      </c>
      <c r="N141" s="154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9</v>
      </c>
      <c r="B142" s="146">
        <v>41913</v>
      </c>
      <c r="C142" s="146"/>
      <c r="D142" s="147" t="s">
        <v>579</v>
      </c>
      <c r="E142" s="148" t="s">
        <v>537</v>
      </c>
      <c r="F142" s="149">
        <v>86</v>
      </c>
      <c r="G142" s="148" t="s">
        <v>566</v>
      </c>
      <c r="H142" s="148">
        <v>99</v>
      </c>
      <c r="I142" s="150">
        <v>140</v>
      </c>
      <c r="J142" s="151" t="s">
        <v>580</v>
      </c>
      <c r="K142" s="152">
        <f t="shared" si="100"/>
        <v>13</v>
      </c>
      <c r="L142" s="153">
        <f t="shared" si="101"/>
        <v>0.15116279069767441</v>
      </c>
      <c r="M142" s="148" t="s">
        <v>535</v>
      </c>
      <c r="N142" s="154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10</v>
      </c>
      <c r="B143" s="146">
        <v>41926</v>
      </c>
      <c r="C143" s="146"/>
      <c r="D143" s="147" t="s">
        <v>581</v>
      </c>
      <c r="E143" s="148" t="s">
        <v>537</v>
      </c>
      <c r="F143" s="149">
        <v>496.6</v>
      </c>
      <c r="G143" s="148" t="s">
        <v>566</v>
      </c>
      <c r="H143" s="148">
        <v>621</v>
      </c>
      <c r="I143" s="150">
        <v>580</v>
      </c>
      <c r="J143" s="151" t="s">
        <v>567</v>
      </c>
      <c r="K143" s="152">
        <f t="shared" si="100"/>
        <v>124.39999999999998</v>
      </c>
      <c r="L143" s="153">
        <f t="shared" si="101"/>
        <v>0.25050342327829234</v>
      </c>
      <c r="M143" s="148" t="s">
        <v>535</v>
      </c>
      <c r="N143" s="154">
        <v>42605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11</v>
      </c>
      <c r="B144" s="146">
        <v>41926</v>
      </c>
      <c r="C144" s="146"/>
      <c r="D144" s="147" t="s">
        <v>582</v>
      </c>
      <c r="E144" s="148" t="s">
        <v>537</v>
      </c>
      <c r="F144" s="149">
        <v>2481.9</v>
      </c>
      <c r="G144" s="148" t="s">
        <v>566</v>
      </c>
      <c r="H144" s="148">
        <v>2840</v>
      </c>
      <c r="I144" s="150">
        <v>2870</v>
      </c>
      <c r="J144" s="151" t="s">
        <v>583</v>
      </c>
      <c r="K144" s="152">
        <f t="shared" si="100"/>
        <v>358.09999999999991</v>
      </c>
      <c r="L144" s="153">
        <f t="shared" si="101"/>
        <v>0.14428462065353154</v>
      </c>
      <c r="M144" s="148" t="s">
        <v>535</v>
      </c>
      <c r="N144" s="154">
        <v>42017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12</v>
      </c>
      <c r="B145" s="146">
        <v>41928</v>
      </c>
      <c r="C145" s="146"/>
      <c r="D145" s="147" t="s">
        <v>584</v>
      </c>
      <c r="E145" s="148" t="s">
        <v>537</v>
      </c>
      <c r="F145" s="149">
        <v>84.5</v>
      </c>
      <c r="G145" s="148" t="s">
        <v>566</v>
      </c>
      <c r="H145" s="148">
        <v>93</v>
      </c>
      <c r="I145" s="150">
        <v>110</v>
      </c>
      <c r="J145" s="151" t="s">
        <v>585</v>
      </c>
      <c r="K145" s="152">
        <f t="shared" si="100"/>
        <v>8.5</v>
      </c>
      <c r="L145" s="153">
        <f t="shared" si="101"/>
        <v>0.10059171597633136</v>
      </c>
      <c r="M145" s="148" t="s">
        <v>535</v>
      </c>
      <c r="N145" s="154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13</v>
      </c>
      <c r="B146" s="146">
        <v>41928</v>
      </c>
      <c r="C146" s="146"/>
      <c r="D146" s="147" t="s">
        <v>586</v>
      </c>
      <c r="E146" s="148" t="s">
        <v>537</v>
      </c>
      <c r="F146" s="149">
        <v>401</v>
      </c>
      <c r="G146" s="148" t="s">
        <v>566</v>
      </c>
      <c r="H146" s="148">
        <v>428</v>
      </c>
      <c r="I146" s="150">
        <v>450</v>
      </c>
      <c r="J146" s="151" t="s">
        <v>587</v>
      </c>
      <c r="K146" s="152">
        <f t="shared" si="100"/>
        <v>27</v>
      </c>
      <c r="L146" s="153">
        <f t="shared" si="101"/>
        <v>6.7331670822942641E-2</v>
      </c>
      <c r="M146" s="148" t="s">
        <v>535</v>
      </c>
      <c r="N146" s="154">
        <v>42020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14</v>
      </c>
      <c r="B147" s="146">
        <v>41928</v>
      </c>
      <c r="C147" s="146"/>
      <c r="D147" s="147" t="s">
        <v>588</v>
      </c>
      <c r="E147" s="148" t="s">
        <v>537</v>
      </c>
      <c r="F147" s="149">
        <v>101</v>
      </c>
      <c r="G147" s="148" t="s">
        <v>566</v>
      </c>
      <c r="H147" s="148">
        <v>112</v>
      </c>
      <c r="I147" s="150">
        <v>120</v>
      </c>
      <c r="J147" s="151" t="s">
        <v>589</v>
      </c>
      <c r="K147" s="152">
        <f t="shared" si="100"/>
        <v>11</v>
      </c>
      <c r="L147" s="153">
        <f t="shared" si="101"/>
        <v>0.10891089108910891</v>
      </c>
      <c r="M147" s="148" t="s">
        <v>535</v>
      </c>
      <c r="N147" s="154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15</v>
      </c>
      <c r="B148" s="146">
        <v>41954</v>
      </c>
      <c r="C148" s="146"/>
      <c r="D148" s="147" t="s">
        <v>590</v>
      </c>
      <c r="E148" s="148" t="s">
        <v>537</v>
      </c>
      <c r="F148" s="149">
        <v>59</v>
      </c>
      <c r="G148" s="148" t="s">
        <v>566</v>
      </c>
      <c r="H148" s="148">
        <v>76</v>
      </c>
      <c r="I148" s="150">
        <v>76</v>
      </c>
      <c r="J148" s="151" t="s">
        <v>567</v>
      </c>
      <c r="K148" s="152">
        <f t="shared" si="100"/>
        <v>17</v>
      </c>
      <c r="L148" s="153">
        <f t="shared" si="101"/>
        <v>0.28813559322033899</v>
      </c>
      <c r="M148" s="148" t="s">
        <v>535</v>
      </c>
      <c r="N148" s="154">
        <v>43032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16</v>
      </c>
      <c r="B149" s="146">
        <v>41954</v>
      </c>
      <c r="C149" s="146"/>
      <c r="D149" s="147" t="s">
        <v>579</v>
      </c>
      <c r="E149" s="148" t="s">
        <v>537</v>
      </c>
      <c r="F149" s="149">
        <v>99</v>
      </c>
      <c r="G149" s="148" t="s">
        <v>566</v>
      </c>
      <c r="H149" s="148">
        <v>120</v>
      </c>
      <c r="I149" s="150">
        <v>120</v>
      </c>
      <c r="J149" s="151" t="s">
        <v>548</v>
      </c>
      <c r="K149" s="152">
        <f t="shared" si="100"/>
        <v>21</v>
      </c>
      <c r="L149" s="153">
        <f t="shared" si="101"/>
        <v>0.21212121212121213</v>
      </c>
      <c r="M149" s="148" t="s">
        <v>535</v>
      </c>
      <c r="N149" s="154">
        <v>41960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17</v>
      </c>
      <c r="B150" s="146">
        <v>41956</v>
      </c>
      <c r="C150" s="146"/>
      <c r="D150" s="147" t="s">
        <v>591</v>
      </c>
      <c r="E150" s="148" t="s">
        <v>537</v>
      </c>
      <c r="F150" s="149">
        <v>22</v>
      </c>
      <c r="G150" s="148" t="s">
        <v>566</v>
      </c>
      <c r="H150" s="148">
        <v>33.549999999999997</v>
      </c>
      <c r="I150" s="150">
        <v>32</v>
      </c>
      <c r="J150" s="151" t="s">
        <v>592</v>
      </c>
      <c r="K150" s="152">
        <f t="shared" si="100"/>
        <v>11.549999999999997</v>
      </c>
      <c r="L150" s="153">
        <f t="shared" si="101"/>
        <v>0.52499999999999991</v>
      </c>
      <c r="M150" s="148" t="s">
        <v>535</v>
      </c>
      <c r="N150" s="154">
        <v>42188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18</v>
      </c>
      <c r="B151" s="146">
        <v>41976</v>
      </c>
      <c r="C151" s="146"/>
      <c r="D151" s="147" t="s">
        <v>593</v>
      </c>
      <c r="E151" s="148" t="s">
        <v>537</v>
      </c>
      <c r="F151" s="149">
        <v>440</v>
      </c>
      <c r="G151" s="148" t="s">
        <v>566</v>
      </c>
      <c r="H151" s="148">
        <v>520</v>
      </c>
      <c r="I151" s="150">
        <v>520</v>
      </c>
      <c r="J151" s="151" t="s">
        <v>594</v>
      </c>
      <c r="K151" s="152">
        <f t="shared" si="100"/>
        <v>80</v>
      </c>
      <c r="L151" s="153">
        <f t="shared" si="101"/>
        <v>0.18181818181818182</v>
      </c>
      <c r="M151" s="148" t="s">
        <v>535</v>
      </c>
      <c r="N151" s="154">
        <v>42208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19</v>
      </c>
      <c r="B152" s="146">
        <v>41976</v>
      </c>
      <c r="C152" s="146"/>
      <c r="D152" s="147" t="s">
        <v>595</v>
      </c>
      <c r="E152" s="148" t="s">
        <v>537</v>
      </c>
      <c r="F152" s="149">
        <v>360</v>
      </c>
      <c r="G152" s="148" t="s">
        <v>566</v>
      </c>
      <c r="H152" s="148">
        <v>427</v>
      </c>
      <c r="I152" s="150">
        <v>425</v>
      </c>
      <c r="J152" s="151" t="s">
        <v>596</v>
      </c>
      <c r="K152" s="152">
        <f t="shared" si="100"/>
        <v>67</v>
      </c>
      <c r="L152" s="153">
        <f t="shared" si="101"/>
        <v>0.18611111111111112</v>
      </c>
      <c r="M152" s="148" t="s">
        <v>535</v>
      </c>
      <c r="N152" s="154">
        <v>42058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20</v>
      </c>
      <c r="B153" s="146">
        <v>42012</v>
      </c>
      <c r="C153" s="146"/>
      <c r="D153" s="147" t="s">
        <v>597</v>
      </c>
      <c r="E153" s="148" t="s">
        <v>537</v>
      </c>
      <c r="F153" s="149">
        <v>360</v>
      </c>
      <c r="G153" s="148" t="s">
        <v>566</v>
      </c>
      <c r="H153" s="148">
        <v>455</v>
      </c>
      <c r="I153" s="150">
        <v>420</v>
      </c>
      <c r="J153" s="151" t="s">
        <v>598</v>
      </c>
      <c r="K153" s="152">
        <f t="shared" si="100"/>
        <v>95</v>
      </c>
      <c r="L153" s="153">
        <f t="shared" si="101"/>
        <v>0.2638888888888889</v>
      </c>
      <c r="M153" s="148" t="s">
        <v>535</v>
      </c>
      <c r="N153" s="154">
        <v>42024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21</v>
      </c>
      <c r="B154" s="146">
        <v>42012</v>
      </c>
      <c r="C154" s="146"/>
      <c r="D154" s="147" t="s">
        <v>599</v>
      </c>
      <c r="E154" s="148" t="s">
        <v>537</v>
      </c>
      <c r="F154" s="149">
        <v>130</v>
      </c>
      <c r="G154" s="148"/>
      <c r="H154" s="148">
        <v>175.5</v>
      </c>
      <c r="I154" s="150">
        <v>165</v>
      </c>
      <c r="J154" s="151" t="s">
        <v>600</v>
      </c>
      <c r="K154" s="152">
        <f t="shared" si="100"/>
        <v>45.5</v>
      </c>
      <c r="L154" s="153">
        <f t="shared" si="101"/>
        <v>0.35</v>
      </c>
      <c r="M154" s="148" t="s">
        <v>535</v>
      </c>
      <c r="N154" s="154">
        <v>43088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22</v>
      </c>
      <c r="B155" s="146">
        <v>42040</v>
      </c>
      <c r="C155" s="146"/>
      <c r="D155" s="147" t="s">
        <v>365</v>
      </c>
      <c r="E155" s="148" t="s">
        <v>565</v>
      </c>
      <c r="F155" s="149">
        <v>98</v>
      </c>
      <c r="G155" s="148"/>
      <c r="H155" s="148">
        <v>120</v>
      </c>
      <c r="I155" s="150">
        <v>120</v>
      </c>
      <c r="J155" s="151" t="s">
        <v>567</v>
      </c>
      <c r="K155" s="152">
        <f t="shared" si="100"/>
        <v>22</v>
      </c>
      <c r="L155" s="153">
        <f t="shared" si="101"/>
        <v>0.22448979591836735</v>
      </c>
      <c r="M155" s="148" t="s">
        <v>535</v>
      </c>
      <c r="N155" s="154">
        <v>42753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23</v>
      </c>
      <c r="B156" s="146">
        <v>42040</v>
      </c>
      <c r="C156" s="146"/>
      <c r="D156" s="147" t="s">
        <v>601</v>
      </c>
      <c r="E156" s="148" t="s">
        <v>565</v>
      </c>
      <c r="F156" s="149">
        <v>196</v>
      </c>
      <c r="G156" s="148"/>
      <c r="H156" s="148">
        <v>262</v>
      </c>
      <c r="I156" s="150">
        <v>255</v>
      </c>
      <c r="J156" s="151" t="s">
        <v>567</v>
      </c>
      <c r="K156" s="152">
        <f t="shared" si="100"/>
        <v>66</v>
      </c>
      <c r="L156" s="153">
        <f t="shared" si="101"/>
        <v>0.33673469387755101</v>
      </c>
      <c r="M156" s="148" t="s">
        <v>535</v>
      </c>
      <c r="N156" s="154">
        <v>42599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24</v>
      </c>
      <c r="B157" s="156">
        <v>42067</v>
      </c>
      <c r="C157" s="156"/>
      <c r="D157" s="157" t="s">
        <v>364</v>
      </c>
      <c r="E157" s="158" t="s">
        <v>565</v>
      </c>
      <c r="F157" s="159">
        <v>235</v>
      </c>
      <c r="G157" s="159"/>
      <c r="H157" s="160">
        <v>77</v>
      </c>
      <c r="I157" s="160" t="s">
        <v>602</v>
      </c>
      <c r="J157" s="161" t="s">
        <v>603</v>
      </c>
      <c r="K157" s="162">
        <f t="shared" si="100"/>
        <v>-158</v>
      </c>
      <c r="L157" s="163">
        <f t="shared" si="101"/>
        <v>-0.67234042553191486</v>
      </c>
      <c r="M157" s="159" t="s">
        <v>547</v>
      </c>
      <c r="N157" s="156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25</v>
      </c>
      <c r="B158" s="146">
        <v>42067</v>
      </c>
      <c r="C158" s="146"/>
      <c r="D158" s="147" t="s">
        <v>604</v>
      </c>
      <c r="E158" s="148" t="s">
        <v>565</v>
      </c>
      <c r="F158" s="149">
        <v>185</v>
      </c>
      <c r="G158" s="148"/>
      <c r="H158" s="148">
        <v>224</v>
      </c>
      <c r="I158" s="150" t="s">
        <v>605</v>
      </c>
      <c r="J158" s="151" t="s">
        <v>567</v>
      </c>
      <c r="K158" s="152">
        <f t="shared" si="100"/>
        <v>39</v>
      </c>
      <c r="L158" s="153">
        <f t="shared" si="101"/>
        <v>0.21081081081081082</v>
      </c>
      <c r="M158" s="148" t="s">
        <v>535</v>
      </c>
      <c r="N158" s="154">
        <v>42647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26</v>
      </c>
      <c r="B159" s="156">
        <v>42090</v>
      </c>
      <c r="C159" s="156"/>
      <c r="D159" s="164" t="s">
        <v>606</v>
      </c>
      <c r="E159" s="159" t="s">
        <v>565</v>
      </c>
      <c r="F159" s="159">
        <v>49.5</v>
      </c>
      <c r="G159" s="160"/>
      <c r="H159" s="160">
        <v>15.85</v>
      </c>
      <c r="I159" s="160">
        <v>67</v>
      </c>
      <c r="J159" s="161" t="s">
        <v>607</v>
      </c>
      <c r="K159" s="160">
        <f t="shared" si="100"/>
        <v>-33.65</v>
      </c>
      <c r="L159" s="165">
        <f t="shared" si="101"/>
        <v>-0.67979797979797973</v>
      </c>
      <c r="M159" s="159" t="s">
        <v>547</v>
      </c>
      <c r="N159" s="166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27</v>
      </c>
      <c r="B160" s="146">
        <v>42093</v>
      </c>
      <c r="C160" s="146"/>
      <c r="D160" s="147" t="s">
        <v>608</v>
      </c>
      <c r="E160" s="148" t="s">
        <v>565</v>
      </c>
      <c r="F160" s="149">
        <v>183.5</v>
      </c>
      <c r="G160" s="148"/>
      <c r="H160" s="148">
        <v>219</v>
      </c>
      <c r="I160" s="150">
        <v>218</v>
      </c>
      <c r="J160" s="151" t="s">
        <v>609</v>
      </c>
      <c r="K160" s="152">
        <f t="shared" si="100"/>
        <v>35.5</v>
      </c>
      <c r="L160" s="153">
        <f t="shared" si="101"/>
        <v>0.19346049046321526</v>
      </c>
      <c r="M160" s="148" t="s">
        <v>535</v>
      </c>
      <c r="N160" s="154">
        <v>42103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28</v>
      </c>
      <c r="B161" s="146">
        <v>42114</v>
      </c>
      <c r="C161" s="146"/>
      <c r="D161" s="147" t="s">
        <v>610</v>
      </c>
      <c r="E161" s="148" t="s">
        <v>565</v>
      </c>
      <c r="F161" s="149">
        <f>(227+237)/2</f>
        <v>232</v>
      </c>
      <c r="G161" s="148"/>
      <c r="H161" s="148">
        <v>298</v>
      </c>
      <c r="I161" s="150">
        <v>298</v>
      </c>
      <c r="J161" s="151" t="s">
        <v>567</v>
      </c>
      <c r="K161" s="152">
        <f t="shared" si="100"/>
        <v>66</v>
      </c>
      <c r="L161" s="153">
        <f t="shared" si="101"/>
        <v>0.28448275862068967</v>
      </c>
      <c r="M161" s="148" t="s">
        <v>535</v>
      </c>
      <c r="N161" s="154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29</v>
      </c>
      <c r="B162" s="146">
        <v>42128</v>
      </c>
      <c r="C162" s="146"/>
      <c r="D162" s="147" t="s">
        <v>611</v>
      </c>
      <c r="E162" s="148" t="s">
        <v>537</v>
      </c>
      <c r="F162" s="149">
        <v>385</v>
      </c>
      <c r="G162" s="148"/>
      <c r="H162" s="148">
        <f>212.5+331</f>
        <v>543.5</v>
      </c>
      <c r="I162" s="150">
        <v>510</v>
      </c>
      <c r="J162" s="151" t="s">
        <v>612</v>
      </c>
      <c r="K162" s="152">
        <f t="shared" si="100"/>
        <v>158.5</v>
      </c>
      <c r="L162" s="153">
        <f t="shared" si="101"/>
        <v>0.41168831168831171</v>
      </c>
      <c r="M162" s="148" t="s">
        <v>535</v>
      </c>
      <c r="N162" s="154">
        <v>42235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30</v>
      </c>
      <c r="B163" s="146">
        <v>42128</v>
      </c>
      <c r="C163" s="146"/>
      <c r="D163" s="147" t="s">
        <v>613</v>
      </c>
      <c r="E163" s="148" t="s">
        <v>537</v>
      </c>
      <c r="F163" s="149">
        <v>115.5</v>
      </c>
      <c r="G163" s="148"/>
      <c r="H163" s="148">
        <v>146</v>
      </c>
      <c r="I163" s="150">
        <v>142</v>
      </c>
      <c r="J163" s="151" t="s">
        <v>614</v>
      </c>
      <c r="K163" s="152">
        <f t="shared" si="100"/>
        <v>30.5</v>
      </c>
      <c r="L163" s="153">
        <f t="shared" si="101"/>
        <v>0.26406926406926406</v>
      </c>
      <c r="M163" s="148" t="s">
        <v>535</v>
      </c>
      <c r="N163" s="154">
        <v>42202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31</v>
      </c>
      <c r="B164" s="146">
        <v>42151</v>
      </c>
      <c r="C164" s="146"/>
      <c r="D164" s="147" t="s">
        <v>615</v>
      </c>
      <c r="E164" s="148" t="s">
        <v>537</v>
      </c>
      <c r="F164" s="149">
        <v>237.5</v>
      </c>
      <c r="G164" s="148"/>
      <c r="H164" s="148">
        <v>279.5</v>
      </c>
      <c r="I164" s="150">
        <v>278</v>
      </c>
      <c r="J164" s="151" t="s">
        <v>567</v>
      </c>
      <c r="K164" s="152">
        <f t="shared" si="100"/>
        <v>42</v>
      </c>
      <c r="L164" s="153">
        <f t="shared" si="101"/>
        <v>0.17684210526315788</v>
      </c>
      <c r="M164" s="148" t="s">
        <v>535</v>
      </c>
      <c r="N164" s="154">
        <v>42222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32</v>
      </c>
      <c r="B165" s="146">
        <v>42174</v>
      </c>
      <c r="C165" s="146"/>
      <c r="D165" s="147" t="s">
        <v>586</v>
      </c>
      <c r="E165" s="148" t="s">
        <v>565</v>
      </c>
      <c r="F165" s="149">
        <v>340</v>
      </c>
      <c r="G165" s="148"/>
      <c r="H165" s="148">
        <v>448</v>
      </c>
      <c r="I165" s="150">
        <v>448</v>
      </c>
      <c r="J165" s="151" t="s">
        <v>567</v>
      </c>
      <c r="K165" s="152">
        <f t="shared" si="100"/>
        <v>108</v>
      </c>
      <c r="L165" s="153">
        <f t="shared" si="101"/>
        <v>0.31764705882352939</v>
      </c>
      <c r="M165" s="148" t="s">
        <v>535</v>
      </c>
      <c r="N165" s="154">
        <v>43018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33</v>
      </c>
      <c r="B166" s="146">
        <v>42191</v>
      </c>
      <c r="C166" s="146"/>
      <c r="D166" s="147" t="s">
        <v>616</v>
      </c>
      <c r="E166" s="148" t="s">
        <v>565</v>
      </c>
      <c r="F166" s="149">
        <v>390</v>
      </c>
      <c r="G166" s="148"/>
      <c r="H166" s="148">
        <v>460</v>
      </c>
      <c r="I166" s="150">
        <v>460</v>
      </c>
      <c r="J166" s="151" t="s">
        <v>567</v>
      </c>
      <c r="K166" s="152">
        <f t="shared" si="100"/>
        <v>70</v>
      </c>
      <c r="L166" s="153">
        <f t="shared" si="101"/>
        <v>0.17948717948717949</v>
      </c>
      <c r="M166" s="148" t="s">
        <v>535</v>
      </c>
      <c r="N166" s="154">
        <v>42478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5">
        <v>34</v>
      </c>
      <c r="B167" s="156">
        <v>42195</v>
      </c>
      <c r="C167" s="156"/>
      <c r="D167" s="157" t="s">
        <v>617</v>
      </c>
      <c r="E167" s="158" t="s">
        <v>565</v>
      </c>
      <c r="F167" s="159">
        <v>122.5</v>
      </c>
      <c r="G167" s="159"/>
      <c r="H167" s="160">
        <v>61</v>
      </c>
      <c r="I167" s="160">
        <v>172</v>
      </c>
      <c r="J167" s="161" t="s">
        <v>618</v>
      </c>
      <c r="K167" s="162">
        <f t="shared" si="100"/>
        <v>-61.5</v>
      </c>
      <c r="L167" s="163">
        <f t="shared" si="101"/>
        <v>-0.50204081632653064</v>
      </c>
      <c r="M167" s="159" t="s">
        <v>547</v>
      </c>
      <c r="N167" s="156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35</v>
      </c>
      <c r="B168" s="146">
        <v>42219</v>
      </c>
      <c r="C168" s="146"/>
      <c r="D168" s="147" t="s">
        <v>619</v>
      </c>
      <c r="E168" s="148" t="s">
        <v>565</v>
      </c>
      <c r="F168" s="149">
        <v>297.5</v>
      </c>
      <c r="G168" s="148"/>
      <c r="H168" s="148">
        <v>350</v>
      </c>
      <c r="I168" s="150">
        <v>360</v>
      </c>
      <c r="J168" s="151" t="s">
        <v>620</v>
      </c>
      <c r="K168" s="152">
        <f t="shared" si="100"/>
        <v>52.5</v>
      </c>
      <c r="L168" s="153">
        <f t="shared" si="101"/>
        <v>0.17647058823529413</v>
      </c>
      <c r="M168" s="148" t="s">
        <v>535</v>
      </c>
      <c r="N168" s="154">
        <v>42232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36</v>
      </c>
      <c r="B169" s="146">
        <v>42219</v>
      </c>
      <c r="C169" s="146"/>
      <c r="D169" s="147" t="s">
        <v>621</v>
      </c>
      <c r="E169" s="148" t="s">
        <v>565</v>
      </c>
      <c r="F169" s="149">
        <v>115.5</v>
      </c>
      <c r="G169" s="148"/>
      <c r="H169" s="148">
        <v>149</v>
      </c>
      <c r="I169" s="150">
        <v>140</v>
      </c>
      <c r="J169" s="151" t="s">
        <v>622</v>
      </c>
      <c r="K169" s="152">
        <f t="shared" si="100"/>
        <v>33.5</v>
      </c>
      <c r="L169" s="153">
        <f t="shared" si="101"/>
        <v>0.29004329004329005</v>
      </c>
      <c r="M169" s="148" t="s">
        <v>535</v>
      </c>
      <c r="N169" s="154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37</v>
      </c>
      <c r="B170" s="146">
        <v>42251</v>
      </c>
      <c r="C170" s="146"/>
      <c r="D170" s="147" t="s">
        <v>615</v>
      </c>
      <c r="E170" s="148" t="s">
        <v>565</v>
      </c>
      <c r="F170" s="149">
        <v>226</v>
      </c>
      <c r="G170" s="148"/>
      <c r="H170" s="148">
        <v>292</v>
      </c>
      <c r="I170" s="150">
        <v>292</v>
      </c>
      <c r="J170" s="151" t="s">
        <v>623</v>
      </c>
      <c r="K170" s="152">
        <f t="shared" si="100"/>
        <v>66</v>
      </c>
      <c r="L170" s="153">
        <f t="shared" si="101"/>
        <v>0.29203539823008851</v>
      </c>
      <c r="M170" s="148" t="s">
        <v>535</v>
      </c>
      <c r="N170" s="154">
        <v>42286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38</v>
      </c>
      <c r="B171" s="146">
        <v>42254</v>
      </c>
      <c r="C171" s="146"/>
      <c r="D171" s="147" t="s">
        <v>610</v>
      </c>
      <c r="E171" s="148" t="s">
        <v>565</v>
      </c>
      <c r="F171" s="149">
        <v>232.5</v>
      </c>
      <c r="G171" s="148"/>
      <c r="H171" s="148">
        <v>312.5</v>
      </c>
      <c r="I171" s="150">
        <v>310</v>
      </c>
      <c r="J171" s="151" t="s">
        <v>567</v>
      </c>
      <c r="K171" s="152">
        <f t="shared" si="100"/>
        <v>80</v>
      </c>
      <c r="L171" s="153">
        <f t="shared" si="101"/>
        <v>0.34408602150537637</v>
      </c>
      <c r="M171" s="148" t="s">
        <v>535</v>
      </c>
      <c r="N171" s="154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39</v>
      </c>
      <c r="B172" s="146">
        <v>42268</v>
      </c>
      <c r="C172" s="146"/>
      <c r="D172" s="147" t="s">
        <v>624</v>
      </c>
      <c r="E172" s="148" t="s">
        <v>565</v>
      </c>
      <c r="F172" s="149">
        <v>196.5</v>
      </c>
      <c r="G172" s="148"/>
      <c r="H172" s="148">
        <v>238</v>
      </c>
      <c r="I172" s="150">
        <v>238</v>
      </c>
      <c r="J172" s="151" t="s">
        <v>623</v>
      </c>
      <c r="K172" s="152">
        <f t="shared" si="100"/>
        <v>41.5</v>
      </c>
      <c r="L172" s="153">
        <f t="shared" si="101"/>
        <v>0.21119592875318066</v>
      </c>
      <c r="M172" s="148" t="s">
        <v>535</v>
      </c>
      <c r="N172" s="154">
        <v>42291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40</v>
      </c>
      <c r="B173" s="146">
        <v>42271</v>
      </c>
      <c r="C173" s="146"/>
      <c r="D173" s="147" t="s">
        <v>564</v>
      </c>
      <c r="E173" s="148" t="s">
        <v>565</v>
      </c>
      <c r="F173" s="149">
        <v>65</v>
      </c>
      <c r="G173" s="148"/>
      <c r="H173" s="148">
        <v>82</v>
      </c>
      <c r="I173" s="150">
        <v>82</v>
      </c>
      <c r="J173" s="151" t="s">
        <v>623</v>
      </c>
      <c r="K173" s="152">
        <f t="shared" si="100"/>
        <v>17</v>
      </c>
      <c r="L173" s="153">
        <f t="shared" si="101"/>
        <v>0.26153846153846155</v>
      </c>
      <c r="M173" s="148" t="s">
        <v>535</v>
      </c>
      <c r="N173" s="154">
        <v>42578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41</v>
      </c>
      <c r="B174" s="146">
        <v>42291</v>
      </c>
      <c r="C174" s="146"/>
      <c r="D174" s="147" t="s">
        <v>625</v>
      </c>
      <c r="E174" s="148" t="s">
        <v>565</v>
      </c>
      <c r="F174" s="149">
        <v>144</v>
      </c>
      <c r="G174" s="148"/>
      <c r="H174" s="148">
        <v>182.5</v>
      </c>
      <c r="I174" s="150">
        <v>181</v>
      </c>
      <c r="J174" s="151" t="s">
        <v>623</v>
      </c>
      <c r="K174" s="152">
        <f t="shared" si="100"/>
        <v>38.5</v>
      </c>
      <c r="L174" s="153">
        <f t="shared" si="101"/>
        <v>0.2673611111111111</v>
      </c>
      <c r="M174" s="148" t="s">
        <v>535</v>
      </c>
      <c r="N174" s="154">
        <v>42817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42</v>
      </c>
      <c r="B175" s="146">
        <v>42291</v>
      </c>
      <c r="C175" s="146"/>
      <c r="D175" s="147" t="s">
        <v>626</v>
      </c>
      <c r="E175" s="148" t="s">
        <v>565</v>
      </c>
      <c r="F175" s="149">
        <v>264</v>
      </c>
      <c r="G175" s="148"/>
      <c r="H175" s="148">
        <v>311</v>
      </c>
      <c r="I175" s="150">
        <v>311</v>
      </c>
      <c r="J175" s="151" t="s">
        <v>623</v>
      </c>
      <c r="K175" s="152">
        <f t="shared" si="100"/>
        <v>47</v>
      </c>
      <c r="L175" s="153">
        <f t="shared" si="101"/>
        <v>0.17803030303030304</v>
      </c>
      <c r="M175" s="148" t="s">
        <v>535</v>
      </c>
      <c r="N175" s="154">
        <v>42604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43</v>
      </c>
      <c r="B176" s="146">
        <v>42318</v>
      </c>
      <c r="C176" s="146"/>
      <c r="D176" s="147" t="s">
        <v>627</v>
      </c>
      <c r="E176" s="148" t="s">
        <v>537</v>
      </c>
      <c r="F176" s="149">
        <v>549.5</v>
      </c>
      <c r="G176" s="148"/>
      <c r="H176" s="148">
        <v>630</v>
      </c>
      <c r="I176" s="150">
        <v>630</v>
      </c>
      <c r="J176" s="151" t="s">
        <v>623</v>
      </c>
      <c r="K176" s="152">
        <f t="shared" si="100"/>
        <v>80.5</v>
      </c>
      <c r="L176" s="153">
        <f t="shared" si="101"/>
        <v>0.1464968152866242</v>
      </c>
      <c r="M176" s="148" t="s">
        <v>535</v>
      </c>
      <c r="N176" s="154">
        <v>42419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44</v>
      </c>
      <c r="B177" s="146">
        <v>42342</v>
      </c>
      <c r="C177" s="146"/>
      <c r="D177" s="147" t="s">
        <v>628</v>
      </c>
      <c r="E177" s="148" t="s">
        <v>565</v>
      </c>
      <c r="F177" s="149">
        <v>1027.5</v>
      </c>
      <c r="G177" s="148"/>
      <c r="H177" s="148">
        <v>1315</v>
      </c>
      <c r="I177" s="150">
        <v>1250</v>
      </c>
      <c r="J177" s="151" t="s">
        <v>623</v>
      </c>
      <c r="K177" s="152">
        <f t="shared" si="100"/>
        <v>287.5</v>
      </c>
      <c r="L177" s="153">
        <f t="shared" si="101"/>
        <v>0.27980535279805352</v>
      </c>
      <c r="M177" s="148" t="s">
        <v>535</v>
      </c>
      <c r="N177" s="154">
        <v>43244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45</v>
      </c>
      <c r="B178" s="146">
        <v>42367</v>
      </c>
      <c r="C178" s="146"/>
      <c r="D178" s="147" t="s">
        <v>629</v>
      </c>
      <c r="E178" s="148" t="s">
        <v>565</v>
      </c>
      <c r="F178" s="149">
        <v>465</v>
      </c>
      <c r="G178" s="148"/>
      <c r="H178" s="148">
        <v>540</v>
      </c>
      <c r="I178" s="150">
        <v>540</v>
      </c>
      <c r="J178" s="151" t="s">
        <v>623</v>
      </c>
      <c r="K178" s="152">
        <f t="shared" si="100"/>
        <v>75</v>
      </c>
      <c r="L178" s="153">
        <f t="shared" si="101"/>
        <v>0.16129032258064516</v>
      </c>
      <c r="M178" s="148" t="s">
        <v>535</v>
      </c>
      <c r="N178" s="154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46</v>
      </c>
      <c r="B179" s="146">
        <v>42380</v>
      </c>
      <c r="C179" s="146"/>
      <c r="D179" s="147" t="s">
        <v>365</v>
      </c>
      <c r="E179" s="148" t="s">
        <v>537</v>
      </c>
      <c r="F179" s="149">
        <v>81</v>
      </c>
      <c r="G179" s="148"/>
      <c r="H179" s="148">
        <v>110</v>
      </c>
      <c r="I179" s="150">
        <v>110</v>
      </c>
      <c r="J179" s="151" t="s">
        <v>623</v>
      </c>
      <c r="K179" s="152">
        <f t="shared" si="100"/>
        <v>29</v>
      </c>
      <c r="L179" s="153">
        <f t="shared" si="101"/>
        <v>0.35802469135802467</v>
      </c>
      <c r="M179" s="148" t="s">
        <v>535</v>
      </c>
      <c r="N179" s="154">
        <v>42745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47</v>
      </c>
      <c r="B180" s="146">
        <v>42382</v>
      </c>
      <c r="C180" s="146"/>
      <c r="D180" s="147" t="s">
        <v>630</v>
      </c>
      <c r="E180" s="148" t="s">
        <v>537</v>
      </c>
      <c r="F180" s="149">
        <v>417.5</v>
      </c>
      <c r="G180" s="148"/>
      <c r="H180" s="148">
        <v>547</v>
      </c>
      <c r="I180" s="150">
        <v>535</v>
      </c>
      <c r="J180" s="151" t="s">
        <v>623</v>
      </c>
      <c r="K180" s="152">
        <f t="shared" si="100"/>
        <v>129.5</v>
      </c>
      <c r="L180" s="153">
        <f t="shared" si="101"/>
        <v>0.31017964071856285</v>
      </c>
      <c r="M180" s="148" t="s">
        <v>535</v>
      </c>
      <c r="N180" s="154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48</v>
      </c>
      <c r="B181" s="146">
        <v>42408</v>
      </c>
      <c r="C181" s="146"/>
      <c r="D181" s="147" t="s">
        <v>631</v>
      </c>
      <c r="E181" s="148" t="s">
        <v>565</v>
      </c>
      <c r="F181" s="149">
        <v>650</v>
      </c>
      <c r="G181" s="148"/>
      <c r="H181" s="148">
        <v>800</v>
      </c>
      <c r="I181" s="150">
        <v>800</v>
      </c>
      <c r="J181" s="151" t="s">
        <v>623</v>
      </c>
      <c r="K181" s="152">
        <f t="shared" si="100"/>
        <v>150</v>
      </c>
      <c r="L181" s="153">
        <f t="shared" si="101"/>
        <v>0.23076923076923078</v>
      </c>
      <c r="M181" s="148" t="s">
        <v>535</v>
      </c>
      <c r="N181" s="154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49</v>
      </c>
      <c r="B182" s="146">
        <v>42433</v>
      </c>
      <c r="C182" s="146"/>
      <c r="D182" s="147" t="s">
        <v>206</v>
      </c>
      <c r="E182" s="148" t="s">
        <v>565</v>
      </c>
      <c r="F182" s="149">
        <v>437.5</v>
      </c>
      <c r="G182" s="148"/>
      <c r="H182" s="148">
        <v>504.5</v>
      </c>
      <c r="I182" s="150">
        <v>522</v>
      </c>
      <c r="J182" s="151" t="s">
        <v>632</v>
      </c>
      <c r="K182" s="152">
        <f t="shared" si="100"/>
        <v>67</v>
      </c>
      <c r="L182" s="153">
        <f t="shared" si="101"/>
        <v>0.15314285714285714</v>
      </c>
      <c r="M182" s="148" t="s">
        <v>535</v>
      </c>
      <c r="N182" s="154">
        <v>42480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50</v>
      </c>
      <c r="B183" s="146">
        <v>42438</v>
      </c>
      <c r="C183" s="146"/>
      <c r="D183" s="147" t="s">
        <v>633</v>
      </c>
      <c r="E183" s="148" t="s">
        <v>565</v>
      </c>
      <c r="F183" s="149">
        <v>189.5</v>
      </c>
      <c r="G183" s="148"/>
      <c r="H183" s="148">
        <v>218</v>
      </c>
      <c r="I183" s="150">
        <v>218</v>
      </c>
      <c r="J183" s="151" t="s">
        <v>623</v>
      </c>
      <c r="K183" s="152">
        <f t="shared" si="100"/>
        <v>28.5</v>
      </c>
      <c r="L183" s="153">
        <f t="shared" si="101"/>
        <v>0.15039577836411611</v>
      </c>
      <c r="M183" s="148" t="s">
        <v>535</v>
      </c>
      <c r="N183" s="154">
        <v>43034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51</v>
      </c>
      <c r="B184" s="156">
        <v>42471</v>
      </c>
      <c r="C184" s="156"/>
      <c r="D184" s="164" t="s">
        <v>634</v>
      </c>
      <c r="E184" s="159" t="s">
        <v>565</v>
      </c>
      <c r="F184" s="159">
        <v>36.5</v>
      </c>
      <c r="G184" s="160"/>
      <c r="H184" s="160">
        <v>15.85</v>
      </c>
      <c r="I184" s="160">
        <v>60</v>
      </c>
      <c r="J184" s="161" t="s">
        <v>635</v>
      </c>
      <c r="K184" s="162">
        <f t="shared" si="100"/>
        <v>-20.65</v>
      </c>
      <c r="L184" s="163">
        <f t="shared" si="101"/>
        <v>-0.5657534246575342</v>
      </c>
      <c r="M184" s="159" t="s">
        <v>547</v>
      </c>
      <c r="N184" s="167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52</v>
      </c>
      <c r="B185" s="146">
        <v>42472</v>
      </c>
      <c r="C185" s="146"/>
      <c r="D185" s="147" t="s">
        <v>636</v>
      </c>
      <c r="E185" s="148" t="s">
        <v>565</v>
      </c>
      <c r="F185" s="149">
        <v>93</v>
      </c>
      <c r="G185" s="148"/>
      <c r="H185" s="148">
        <v>149</v>
      </c>
      <c r="I185" s="150">
        <v>140</v>
      </c>
      <c r="J185" s="151" t="s">
        <v>637</v>
      </c>
      <c r="K185" s="152">
        <f t="shared" si="100"/>
        <v>56</v>
      </c>
      <c r="L185" s="153">
        <f t="shared" si="101"/>
        <v>0.60215053763440862</v>
      </c>
      <c r="M185" s="148" t="s">
        <v>535</v>
      </c>
      <c r="N185" s="154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53</v>
      </c>
      <c r="B186" s="146">
        <v>42472</v>
      </c>
      <c r="C186" s="146"/>
      <c r="D186" s="147" t="s">
        <v>638</v>
      </c>
      <c r="E186" s="148" t="s">
        <v>565</v>
      </c>
      <c r="F186" s="149">
        <v>130</v>
      </c>
      <c r="G186" s="148"/>
      <c r="H186" s="148">
        <v>150</v>
      </c>
      <c r="I186" s="150" t="s">
        <v>639</v>
      </c>
      <c r="J186" s="151" t="s">
        <v>623</v>
      </c>
      <c r="K186" s="152">
        <f t="shared" si="100"/>
        <v>20</v>
      </c>
      <c r="L186" s="153">
        <f t="shared" si="101"/>
        <v>0.15384615384615385</v>
      </c>
      <c r="M186" s="148" t="s">
        <v>535</v>
      </c>
      <c r="N186" s="154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54</v>
      </c>
      <c r="B187" s="146">
        <v>42473</v>
      </c>
      <c r="C187" s="146"/>
      <c r="D187" s="147" t="s">
        <v>640</v>
      </c>
      <c r="E187" s="148" t="s">
        <v>565</v>
      </c>
      <c r="F187" s="149">
        <v>196</v>
      </c>
      <c r="G187" s="148"/>
      <c r="H187" s="148">
        <v>299</v>
      </c>
      <c r="I187" s="150">
        <v>299</v>
      </c>
      <c r="J187" s="151" t="s">
        <v>623</v>
      </c>
      <c r="K187" s="152">
        <v>103</v>
      </c>
      <c r="L187" s="153">
        <v>0.52551020408163296</v>
      </c>
      <c r="M187" s="148" t="s">
        <v>535</v>
      </c>
      <c r="N187" s="154">
        <v>42620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55</v>
      </c>
      <c r="B188" s="146">
        <v>42473</v>
      </c>
      <c r="C188" s="146"/>
      <c r="D188" s="147" t="s">
        <v>641</v>
      </c>
      <c r="E188" s="148" t="s">
        <v>565</v>
      </c>
      <c r="F188" s="149">
        <v>88</v>
      </c>
      <c r="G188" s="148"/>
      <c r="H188" s="148">
        <v>103</v>
      </c>
      <c r="I188" s="150">
        <v>103</v>
      </c>
      <c r="J188" s="151" t="s">
        <v>623</v>
      </c>
      <c r="K188" s="152">
        <v>15</v>
      </c>
      <c r="L188" s="153">
        <v>0.170454545454545</v>
      </c>
      <c r="M188" s="148" t="s">
        <v>535</v>
      </c>
      <c r="N188" s="154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56</v>
      </c>
      <c r="B189" s="146">
        <v>42492</v>
      </c>
      <c r="C189" s="146"/>
      <c r="D189" s="147" t="s">
        <v>642</v>
      </c>
      <c r="E189" s="148" t="s">
        <v>565</v>
      </c>
      <c r="F189" s="149">
        <v>127.5</v>
      </c>
      <c r="G189" s="148"/>
      <c r="H189" s="148">
        <v>148</v>
      </c>
      <c r="I189" s="150" t="s">
        <v>643</v>
      </c>
      <c r="J189" s="151" t="s">
        <v>623</v>
      </c>
      <c r="K189" s="152">
        <f>H189-F189</f>
        <v>20.5</v>
      </c>
      <c r="L189" s="153">
        <f>K189/F189</f>
        <v>0.16078431372549021</v>
      </c>
      <c r="M189" s="148" t="s">
        <v>535</v>
      </c>
      <c r="N189" s="154">
        <v>42564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57</v>
      </c>
      <c r="B190" s="146">
        <v>42493</v>
      </c>
      <c r="C190" s="146"/>
      <c r="D190" s="147" t="s">
        <v>644</v>
      </c>
      <c r="E190" s="148" t="s">
        <v>565</v>
      </c>
      <c r="F190" s="149">
        <v>675</v>
      </c>
      <c r="G190" s="148"/>
      <c r="H190" s="148">
        <v>815</v>
      </c>
      <c r="I190" s="150" t="s">
        <v>645</v>
      </c>
      <c r="J190" s="151" t="s">
        <v>623</v>
      </c>
      <c r="K190" s="152">
        <f>H190-F190</f>
        <v>140</v>
      </c>
      <c r="L190" s="153">
        <f>K190/F190</f>
        <v>0.2074074074074074</v>
      </c>
      <c r="M190" s="148" t="s">
        <v>535</v>
      </c>
      <c r="N190" s="154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58</v>
      </c>
      <c r="B191" s="156">
        <v>42522</v>
      </c>
      <c r="C191" s="156"/>
      <c r="D191" s="157" t="s">
        <v>646</v>
      </c>
      <c r="E191" s="158" t="s">
        <v>565</v>
      </c>
      <c r="F191" s="159">
        <v>500</v>
      </c>
      <c r="G191" s="159"/>
      <c r="H191" s="160">
        <v>232.5</v>
      </c>
      <c r="I191" s="160" t="s">
        <v>647</v>
      </c>
      <c r="J191" s="161" t="s">
        <v>648</v>
      </c>
      <c r="K191" s="162">
        <f>H191-F191</f>
        <v>-267.5</v>
      </c>
      <c r="L191" s="163">
        <f>K191/F191</f>
        <v>-0.53500000000000003</v>
      </c>
      <c r="M191" s="159" t="s">
        <v>547</v>
      </c>
      <c r="N191" s="156">
        <v>43735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59</v>
      </c>
      <c r="B192" s="146">
        <v>42527</v>
      </c>
      <c r="C192" s="146"/>
      <c r="D192" s="147" t="s">
        <v>493</v>
      </c>
      <c r="E192" s="148" t="s">
        <v>565</v>
      </c>
      <c r="F192" s="149">
        <v>110</v>
      </c>
      <c r="G192" s="148"/>
      <c r="H192" s="148">
        <v>126.5</v>
      </c>
      <c r="I192" s="150">
        <v>125</v>
      </c>
      <c r="J192" s="151" t="s">
        <v>574</v>
      </c>
      <c r="K192" s="152">
        <f>H192-F192</f>
        <v>16.5</v>
      </c>
      <c r="L192" s="153">
        <f>K192/F192</f>
        <v>0.15</v>
      </c>
      <c r="M192" s="148" t="s">
        <v>535</v>
      </c>
      <c r="N192" s="154">
        <v>42552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60</v>
      </c>
      <c r="B193" s="146">
        <v>42538</v>
      </c>
      <c r="C193" s="146"/>
      <c r="D193" s="147" t="s">
        <v>649</v>
      </c>
      <c r="E193" s="148" t="s">
        <v>565</v>
      </c>
      <c r="F193" s="149">
        <v>44</v>
      </c>
      <c r="G193" s="148"/>
      <c r="H193" s="148">
        <v>69.5</v>
      </c>
      <c r="I193" s="150">
        <v>69.5</v>
      </c>
      <c r="J193" s="151" t="s">
        <v>650</v>
      </c>
      <c r="K193" s="152">
        <f>H193-F193</f>
        <v>25.5</v>
      </c>
      <c r="L193" s="153">
        <f>K193/F193</f>
        <v>0.57954545454545459</v>
      </c>
      <c r="M193" s="148" t="s">
        <v>535</v>
      </c>
      <c r="N193" s="154">
        <v>42977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61</v>
      </c>
      <c r="B194" s="146">
        <v>42549</v>
      </c>
      <c r="C194" s="146"/>
      <c r="D194" s="147" t="s">
        <v>651</v>
      </c>
      <c r="E194" s="148" t="s">
        <v>565</v>
      </c>
      <c r="F194" s="149">
        <v>262.5</v>
      </c>
      <c r="G194" s="148"/>
      <c r="H194" s="148">
        <v>340</v>
      </c>
      <c r="I194" s="150">
        <v>333</v>
      </c>
      <c r="J194" s="151" t="s">
        <v>652</v>
      </c>
      <c r="K194" s="152">
        <v>77.5</v>
      </c>
      <c r="L194" s="153">
        <v>0.29523809523809502</v>
      </c>
      <c r="M194" s="148" t="s">
        <v>535</v>
      </c>
      <c r="N194" s="154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62</v>
      </c>
      <c r="B195" s="146">
        <v>42549</v>
      </c>
      <c r="C195" s="146"/>
      <c r="D195" s="147" t="s">
        <v>653</v>
      </c>
      <c r="E195" s="148" t="s">
        <v>565</v>
      </c>
      <c r="F195" s="149">
        <v>840</v>
      </c>
      <c r="G195" s="148"/>
      <c r="H195" s="148">
        <v>1230</v>
      </c>
      <c r="I195" s="150">
        <v>1230</v>
      </c>
      <c r="J195" s="151" t="s">
        <v>623</v>
      </c>
      <c r="K195" s="152">
        <v>390</v>
      </c>
      <c r="L195" s="153">
        <v>0.46428571428571402</v>
      </c>
      <c r="M195" s="148" t="s">
        <v>535</v>
      </c>
      <c r="N195" s="154">
        <v>42649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8">
        <v>63</v>
      </c>
      <c r="B196" s="169">
        <v>42556</v>
      </c>
      <c r="C196" s="169"/>
      <c r="D196" s="170" t="s">
        <v>654</v>
      </c>
      <c r="E196" s="171" t="s">
        <v>565</v>
      </c>
      <c r="F196" s="171">
        <v>395</v>
      </c>
      <c r="G196" s="172"/>
      <c r="H196" s="172">
        <f>(468.5+342.5)/2</f>
        <v>405.5</v>
      </c>
      <c r="I196" s="172">
        <v>510</v>
      </c>
      <c r="J196" s="173" t="s">
        <v>655</v>
      </c>
      <c r="K196" s="174">
        <f t="shared" ref="K196:K202" si="102">H196-F196</f>
        <v>10.5</v>
      </c>
      <c r="L196" s="175">
        <f t="shared" ref="L196:L202" si="103">K196/F196</f>
        <v>2.6582278481012658E-2</v>
      </c>
      <c r="M196" s="171" t="s">
        <v>656</v>
      </c>
      <c r="N196" s="169">
        <v>43606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5">
        <v>64</v>
      </c>
      <c r="B197" s="156">
        <v>42584</v>
      </c>
      <c r="C197" s="156"/>
      <c r="D197" s="157" t="s">
        <v>657</v>
      </c>
      <c r="E197" s="158" t="s">
        <v>537</v>
      </c>
      <c r="F197" s="159">
        <f>169.5-12.8</f>
        <v>156.69999999999999</v>
      </c>
      <c r="G197" s="159"/>
      <c r="H197" s="160">
        <v>77</v>
      </c>
      <c r="I197" s="160" t="s">
        <v>658</v>
      </c>
      <c r="J197" s="161" t="s">
        <v>659</v>
      </c>
      <c r="K197" s="162">
        <f t="shared" si="102"/>
        <v>-79.699999999999989</v>
      </c>
      <c r="L197" s="163">
        <f t="shared" si="103"/>
        <v>-0.50861518825781749</v>
      </c>
      <c r="M197" s="159" t="s">
        <v>547</v>
      </c>
      <c r="N197" s="156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65</v>
      </c>
      <c r="B198" s="156">
        <v>42586</v>
      </c>
      <c r="C198" s="156"/>
      <c r="D198" s="157" t="s">
        <v>660</v>
      </c>
      <c r="E198" s="158" t="s">
        <v>565</v>
      </c>
      <c r="F198" s="159">
        <v>400</v>
      </c>
      <c r="G198" s="159"/>
      <c r="H198" s="160">
        <v>305</v>
      </c>
      <c r="I198" s="160">
        <v>475</v>
      </c>
      <c r="J198" s="161" t="s">
        <v>661</v>
      </c>
      <c r="K198" s="162">
        <f t="shared" si="102"/>
        <v>-95</v>
      </c>
      <c r="L198" s="163">
        <f t="shared" si="103"/>
        <v>-0.23749999999999999</v>
      </c>
      <c r="M198" s="159" t="s">
        <v>547</v>
      </c>
      <c r="N198" s="156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66</v>
      </c>
      <c r="B199" s="146">
        <v>42593</v>
      </c>
      <c r="C199" s="146"/>
      <c r="D199" s="147" t="s">
        <v>662</v>
      </c>
      <c r="E199" s="148" t="s">
        <v>565</v>
      </c>
      <c r="F199" s="149">
        <v>86.5</v>
      </c>
      <c r="G199" s="148"/>
      <c r="H199" s="148">
        <v>130</v>
      </c>
      <c r="I199" s="150">
        <v>130</v>
      </c>
      <c r="J199" s="151" t="s">
        <v>663</v>
      </c>
      <c r="K199" s="152">
        <f t="shared" si="102"/>
        <v>43.5</v>
      </c>
      <c r="L199" s="153">
        <f t="shared" si="103"/>
        <v>0.50289017341040465</v>
      </c>
      <c r="M199" s="148" t="s">
        <v>535</v>
      </c>
      <c r="N199" s="154">
        <v>43091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67</v>
      </c>
      <c r="B200" s="156">
        <v>42600</v>
      </c>
      <c r="C200" s="156"/>
      <c r="D200" s="157" t="s">
        <v>109</v>
      </c>
      <c r="E200" s="158" t="s">
        <v>565</v>
      </c>
      <c r="F200" s="159">
        <v>133.5</v>
      </c>
      <c r="G200" s="159"/>
      <c r="H200" s="160">
        <v>126.5</v>
      </c>
      <c r="I200" s="160">
        <v>178</v>
      </c>
      <c r="J200" s="161" t="s">
        <v>664</v>
      </c>
      <c r="K200" s="162">
        <f t="shared" si="102"/>
        <v>-7</v>
      </c>
      <c r="L200" s="163">
        <f t="shared" si="103"/>
        <v>-5.2434456928838954E-2</v>
      </c>
      <c r="M200" s="159" t="s">
        <v>547</v>
      </c>
      <c r="N200" s="156">
        <v>42615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68</v>
      </c>
      <c r="B201" s="146">
        <v>42613</v>
      </c>
      <c r="C201" s="146"/>
      <c r="D201" s="147" t="s">
        <v>665</v>
      </c>
      <c r="E201" s="148" t="s">
        <v>565</v>
      </c>
      <c r="F201" s="149">
        <v>560</v>
      </c>
      <c r="G201" s="148"/>
      <c r="H201" s="148">
        <v>725</v>
      </c>
      <c r="I201" s="150">
        <v>725</v>
      </c>
      <c r="J201" s="151" t="s">
        <v>567</v>
      </c>
      <c r="K201" s="152">
        <f t="shared" si="102"/>
        <v>165</v>
      </c>
      <c r="L201" s="153">
        <f t="shared" si="103"/>
        <v>0.29464285714285715</v>
      </c>
      <c r="M201" s="148" t="s">
        <v>535</v>
      </c>
      <c r="N201" s="154">
        <v>42456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69</v>
      </c>
      <c r="B202" s="146">
        <v>42614</v>
      </c>
      <c r="C202" s="146"/>
      <c r="D202" s="147" t="s">
        <v>666</v>
      </c>
      <c r="E202" s="148" t="s">
        <v>565</v>
      </c>
      <c r="F202" s="149">
        <v>160.5</v>
      </c>
      <c r="G202" s="148"/>
      <c r="H202" s="148">
        <v>210</v>
      </c>
      <c r="I202" s="150">
        <v>210</v>
      </c>
      <c r="J202" s="151" t="s">
        <v>567</v>
      </c>
      <c r="K202" s="152">
        <f t="shared" si="102"/>
        <v>49.5</v>
      </c>
      <c r="L202" s="153">
        <f t="shared" si="103"/>
        <v>0.30841121495327101</v>
      </c>
      <c r="M202" s="148" t="s">
        <v>535</v>
      </c>
      <c r="N202" s="154">
        <v>42871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70</v>
      </c>
      <c r="B203" s="146">
        <v>42646</v>
      </c>
      <c r="C203" s="146"/>
      <c r="D203" s="147" t="s">
        <v>378</v>
      </c>
      <c r="E203" s="148" t="s">
        <v>565</v>
      </c>
      <c r="F203" s="149">
        <v>430</v>
      </c>
      <c r="G203" s="148"/>
      <c r="H203" s="148">
        <v>596</v>
      </c>
      <c r="I203" s="150">
        <v>575</v>
      </c>
      <c r="J203" s="151" t="s">
        <v>667</v>
      </c>
      <c r="K203" s="152">
        <v>166</v>
      </c>
      <c r="L203" s="153">
        <v>0.38604651162790699</v>
      </c>
      <c r="M203" s="148" t="s">
        <v>535</v>
      </c>
      <c r="N203" s="154">
        <v>42769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71</v>
      </c>
      <c r="B204" s="146">
        <v>42657</v>
      </c>
      <c r="C204" s="146"/>
      <c r="D204" s="147" t="s">
        <v>668</v>
      </c>
      <c r="E204" s="148" t="s">
        <v>565</v>
      </c>
      <c r="F204" s="149">
        <v>280</v>
      </c>
      <c r="G204" s="148"/>
      <c r="H204" s="148">
        <v>345</v>
      </c>
      <c r="I204" s="150">
        <v>345</v>
      </c>
      <c r="J204" s="151" t="s">
        <v>567</v>
      </c>
      <c r="K204" s="152">
        <f t="shared" ref="K204:K209" si="104">H204-F204</f>
        <v>65</v>
      </c>
      <c r="L204" s="153">
        <f>K204/F204</f>
        <v>0.23214285714285715</v>
      </c>
      <c r="M204" s="148" t="s">
        <v>535</v>
      </c>
      <c r="N204" s="154">
        <v>42814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72</v>
      </c>
      <c r="B205" s="146">
        <v>42657</v>
      </c>
      <c r="C205" s="146"/>
      <c r="D205" s="147" t="s">
        <v>669</v>
      </c>
      <c r="E205" s="148" t="s">
        <v>565</v>
      </c>
      <c r="F205" s="149">
        <v>245</v>
      </c>
      <c r="G205" s="148"/>
      <c r="H205" s="148">
        <v>325.5</v>
      </c>
      <c r="I205" s="150">
        <v>330</v>
      </c>
      <c r="J205" s="151" t="s">
        <v>670</v>
      </c>
      <c r="K205" s="152">
        <f t="shared" si="104"/>
        <v>80.5</v>
      </c>
      <c r="L205" s="153">
        <f>K205/F205</f>
        <v>0.32857142857142857</v>
      </c>
      <c r="M205" s="148" t="s">
        <v>535</v>
      </c>
      <c r="N205" s="154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73</v>
      </c>
      <c r="B206" s="146">
        <v>42660</v>
      </c>
      <c r="C206" s="146"/>
      <c r="D206" s="147" t="s">
        <v>334</v>
      </c>
      <c r="E206" s="148" t="s">
        <v>565</v>
      </c>
      <c r="F206" s="149">
        <v>125</v>
      </c>
      <c r="G206" s="148"/>
      <c r="H206" s="148">
        <v>160</v>
      </c>
      <c r="I206" s="150">
        <v>160</v>
      </c>
      <c r="J206" s="151" t="s">
        <v>623</v>
      </c>
      <c r="K206" s="152">
        <f t="shared" si="104"/>
        <v>35</v>
      </c>
      <c r="L206" s="153">
        <v>0.28000000000000003</v>
      </c>
      <c r="M206" s="148" t="s">
        <v>535</v>
      </c>
      <c r="N206" s="154">
        <v>42803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74</v>
      </c>
      <c r="B207" s="146">
        <v>42660</v>
      </c>
      <c r="C207" s="146"/>
      <c r="D207" s="147" t="s">
        <v>433</v>
      </c>
      <c r="E207" s="148" t="s">
        <v>565</v>
      </c>
      <c r="F207" s="149">
        <v>114</v>
      </c>
      <c r="G207" s="148"/>
      <c r="H207" s="148">
        <v>145</v>
      </c>
      <c r="I207" s="150">
        <v>145</v>
      </c>
      <c r="J207" s="151" t="s">
        <v>623</v>
      </c>
      <c r="K207" s="152">
        <f t="shared" si="104"/>
        <v>31</v>
      </c>
      <c r="L207" s="153">
        <f>K207/F207</f>
        <v>0.27192982456140352</v>
      </c>
      <c r="M207" s="148" t="s">
        <v>535</v>
      </c>
      <c r="N207" s="154">
        <v>42859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75</v>
      </c>
      <c r="B208" s="146">
        <v>42660</v>
      </c>
      <c r="C208" s="146"/>
      <c r="D208" s="147" t="s">
        <v>671</v>
      </c>
      <c r="E208" s="148" t="s">
        <v>565</v>
      </c>
      <c r="F208" s="149">
        <v>212</v>
      </c>
      <c r="G208" s="148"/>
      <c r="H208" s="148">
        <v>280</v>
      </c>
      <c r="I208" s="150">
        <v>276</v>
      </c>
      <c r="J208" s="151" t="s">
        <v>672</v>
      </c>
      <c r="K208" s="152">
        <f t="shared" si="104"/>
        <v>68</v>
      </c>
      <c r="L208" s="153">
        <f>K208/F208</f>
        <v>0.32075471698113206</v>
      </c>
      <c r="M208" s="148" t="s">
        <v>535</v>
      </c>
      <c r="N208" s="154">
        <v>42858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76</v>
      </c>
      <c r="B209" s="146">
        <v>42678</v>
      </c>
      <c r="C209" s="146"/>
      <c r="D209" s="147" t="s">
        <v>424</v>
      </c>
      <c r="E209" s="148" t="s">
        <v>565</v>
      </c>
      <c r="F209" s="149">
        <v>155</v>
      </c>
      <c r="G209" s="148"/>
      <c r="H209" s="148">
        <v>210</v>
      </c>
      <c r="I209" s="150">
        <v>210</v>
      </c>
      <c r="J209" s="151" t="s">
        <v>673</v>
      </c>
      <c r="K209" s="152">
        <f t="shared" si="104"/>
        <v>55</v>
      </c>
      <c r="L209" s="153">
        <f>K209/F209</f>
        <v>0.35483870967741937</v>
      </c>
      <c r="M209" s="148" t="s">
        <v>535</v>
      </c>
      <c r="N209" s="154">
        <v>42944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77</v>
      </c>
      <c r="B210" s="156">
        <v>42710</v>
      </c>
      <c r="C210" s="156"/>
      <c r="D210" s="157" t="s">
        <v>674</v>
      </c>
      <c r="E210" s="158" t="s">
        <v>565</v>
      </c>
      <c r="F210" s="159">
        <v>150.5</v>
      </c>
      <c r="G210" s="159"/>
      <c r="H210" s="160">
        <v>72.5</v>
      </c>
      <c r="I210" s="160">
        <v>174</v>
      </c>
      <c r="J210" s="161" t="s">
        <v>675</v>
      </c>
      <c r="K210" s="162">
        <v>-78</v>
      </c>
      <c r="L210" s="163">
        <v>-0.51827242524916906</v>
      </c>
      <c r="M210" s="159" t="s">
        <v>547</v>
      </c>
      <c r="N210" s="156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78</v>
      </c>
      <c r="B211" s="146">
        <v>42712</v>
      </c>
      <c r="C211" s="146"/>
      <c r="D211" s="147" t="s">
        <v>676</v>
      </c>
      <c r="E211" s="148" t="s">
        <v>565</v>
      </c>
      <c r="F211" s="149">
        <v>380</v>
      </c>
      <c r="G211" s="148"/>
      <c r="H211" s="148">
        <v>478</v>
      </c>
      <c r="I211" s="150">
        <v>468</v>
      </c>
      <c r="J211" s="151" t="s">
        <v>623</v>
      </c>
      <c r="K211" s="152">
        <f>H211-F211</f>
        <v>98</v>
      </c>
      <c r="L211" s="153">
        <f>K211/F211</f>
        <v>0.25789473684210529</v>
      </c>
      <c r="M211" s="148" t="s">
        <v>535</v>
      </c>
      <c r="N211" s="154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79</v>
      </c>
      <c r="B212" s="146">
        <v>42734</v>
      </c>
      <c r="C212" s="146"/>
      <c r="D212" s="147" t="s">
        <v>108</v>
      </c>
      <c r="E212" s="148" t="s">
        <v>565</v>
      </c>
      <c r="F212" s="149">
        <v>305</v>
      </c>
      <c r="G212" s="148"/>
      <c r="H212" s="148">
        <v>375</v>
      </c>
      <c r="I212" s="150">
        <v>375</v>
      </c>
      <c r="J212" s="151" t="s">
        <v>623</v>
      </c>
      <c r="K212" s="152">
        <f>H212-F212</f>
        <v>70</v>
      </c>
      <c r="L212" s="153">
        <f>K212/F212</f>
        <v>0.22950819672131148</v>
      </c>
      <c r="M212" s="148" t="s">
        <v>535</v>
      </c>
      <c r="N212" s="154">
        <v>42768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80</v>
      </c>
      <c r="B213" s="146">
        <v>42739</v>
      </c>
      <c r="C213" s="146"/>
      <c r="D213" s="147" t="s">
        <v>94</v>
      </c>
      <c r="E213" s="148" t="s">
        <v>565</v>
      </c>
      <c r="F213" s="149">
        <v>99.5</v>
      </c>
      <c r="G213" s="148"/>
      <c r="H213" s="148">
        <v>158</v>
      </c>
      <c r="I213" s="150">
        <v>158</v>
      </c>
      <c r="J213" s="151" t="s">
        <v>623</v>
      </c>
      <c r="K213" s="152">
        <f>H213-F213</f>
        <v>58.5</v>
      </c>
      <c r="L213" s="153">
        <f>K213/F213</f>
        <v>0.5879396984924623</v>
      </c>
      <c r="M213" s="148" t="s">
        <v>535</v>
      </c>
      <c r="N213" s="154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81</v>
      </c>
      <c r="B214" s="146">
        <v>42739</v>
      </c>
      <c r="C214" s="146"/>
      <c r="D214" s="147" t="s">
        <v>94</v>
      </c>
      <c r="E214" s="148" t="s">
        <v>565</v>
      </c>
      <c r="F214" s="149">
        <v>99.5</v>
      </c>
      <c r="G214" s="148"/>
      <c r="H214" s="148">
        <v>158</v>
      </c>
      <c r="I214" s="150">
        <v>158</v>
      </c>
      <c r="J214" s="151" t="s">
        <v>623</v>
      </c>
      <c r="K214" s="152">
        <v>58.5</v>
      </c>
      <c r="L214" s="153">
        <v>0.58793969849246197</v>
      </c>
      <c r="M214" s="148" t="s">
        <v>535</v>
      </c>
      <c r="N214" s="154">
        <v>42898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82</v>
      </c>
      <c r="B215" s="146">
        <v>42786</v>
      </c>
      <c r="C215" s="146"/>
      <c r="D215" s="147" t="s">
        <v>182</v>
      </c>
      <c r="E215" s="148" t="s">
        <v>565</v>
      </c>
      <c r="F215" s="149">
        <v>140.5</v>
      </c>
      <c r="G215" s="148"/>
      <c r="H215" s="148">
        <v>220</v>
      </c>
      <c r="I215" s="150">
        <v>220</v>
      </c>
      <c r="J215" s="151" t="s">
        <v>623</v>
      </c>
      <c r="K215" s="152">
        <f>H215-F215</f>
        <v>79.5</v>
      </c>
      <c r="L215" s="153">
        <f>K215/F215</f>
        <v>0.5658362989323843</v>
      </c>
      <c r="M215" s="148" t="s">
        <v>535</v>
      </c>
      <c r="N215" s="154">
        <v>42864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83</v>
      </c>
      <c r="B216" s="146">
        <v>42786</v>
      </c>
      <c r="C216" s="146"/>
      <c r="D216" s="147" t="s">
        <v>677</v>
      </c>
      <c r="E216" s="148" t="s">
        <v>565</v>
      </c>
      <c r="F216" s="149">
        <v>202.5</v>
      </c>
      <c r="G216" s="148"/>
      <c r="H216" s="148">
        <v>234</v>
      </c>
      <c r="I216" s="150">
        <v>234</v>
      </c>
      <c r="J216" s="151" t="s">
        <v>623</v>
      </c>
      <c r="K216" s="152">
        <v>31.5</v>
      </c>
      <c r="L216" s="153">
        <v>0.155555555555556</v>
      </c>
      <c r="M216" s="148" t="s">
        <v>535</v>
      </c>
      <c r="N216" s="154">
        <v>42836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84</v>
      </c>
      <c r="B217" s="146">
        <v>42818</v>
      </c>
      <c r="C217" s="146"/>
      <c r="D217" s="147" t="s">
        <v>678</v>
      </c>
      <c r="E217" s="148" t="s">
        <v>565</v>
      </c>
      <c r="F217" s="149">
        <v>300.5</v>
      </c>
      <c r="G217" s="148"/>
      <c r="H217" s="148">
        <v>417.5</v>
      </c>
      <c r="I217" s="150">
        <v>420</v>
      </c>
      <c r="J217" s="151" t="s">
        <v>679</v>
      </c>
      <c r="K217" s="152">
        <f>H217-F217</f>
        <v>117</v>
      </c>
      <c r="L217" s="153">
        <f>K217/F217</f>
        <v>0.38935108153078202</v>
      </c>
      <c r="M217" s="148" t="s">
        <v>535</v>
      </c>
      <c r="N217" s="154">
        <v>43070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85</v>
      </c>
      <c r="B218" s="146">
        <v>42818</v>
      </c>
      <c r="C218" s="146"/>
      <c r="D218" s="147" t="s">
        <v>653</v>
      </c>
      <c r="E218" s="148" t="s">
        <v>565</v>
      </c>
      <c r="F218" s="149">
        <v>850</v>
      </c>
      <c r="G218" s="148"/>
      <c r="H218" s="148">
        <v>1042.5</v>
      </c>
      <c r="I218" s="150">
        <v>1023</v>
      </c>
      <c r="J218" s="151" t="s">
        <v>680</v>
      </c>
      <c r="K218" s="152">
        <v>192.5</v>
      </c>
      <c r="L218" s="153">
        <v>0.22647058823529401</v>
      </c>
      <c r="M218" s="148" t="s">
        <v>535</v>
      </c>
      <c r="N218" s="154">
        <v>42830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86</v>
      </c>
      <c r="B219" s="146">
        <v>42830</v>
      </c>
      <c r="C219" s="146"/>
      <c r="D219" s="147" t="s">
        <v>452</v>
      </c>
      <c r="E219" s="148" t="s">
        <v>565</v>
      </c>
      <c r="F219" s="149">
        <v>785</v>
      </c>
      <c r="G219" s="148"/>
      <c r="H219" s="148">
        <v>930</v>
      </c>
      <c r="I219" s="150">
        <v>920</v>
      </c>
      <c r="J219" s="151" t="s">
        <v>681</v>
      </c>
      <c r="K219" s="152">
        <f>H219-F219</f>
        <v>145</v>
      </c>
      <c r="L219" s="153">
        <f>K219/F219</f>
        <v>0.18471337579617833</v>
      </c>
      <c r="M219" s="148" t="s">
        <v>535</v>
      </c>
      <c r="N219" s="154">
        <v>42976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87</v>
      </c>
      <c r="B220" s="156">
        <v>42831</v>
      </c>
      <c r="C220" s="156"/>
      <c r="D220" s="157" t="s">
        <v>682</v>
      </c>
      <c r="E220" s="158" t="s">
        <v>565</v>
      </c>
      <c r="F220" s="159">
        <v>40</v>
      </c>
      <c r="G220" s="159"/>
      <c r="H220" s="160">
        <v>13.1</v>
      </c>
      <c r="I220" s="160">
        <v>60</v>
      </c>
      <c r="J220" s="161" t="s">
        <v>683</v>
      </c>
      <c r="K220" s="162">
        <v>-26.9</v>
      </c>
      <c r="L220" s="163">
        <v>-0.67249999999999999</v>
      </c>
      <c r="M220" s="159" t="s">
        <v>547</v>
      </c>
      <c r="N220" s="156">
        <v>43138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88</v>
      </c>
      <c r="B221" s="146">
        <v>42837</v>
      </c>
      <c r="C221" s="146"/>
      <c r="D221" s="147" t="s">
        <v>93</v>
      </c>
      <c r="E221" s="148" t="s">
        <v>565</v>
      </c>
      <c r="F221" s="149">
        <v>289.5</v>
      </c>
      <c r="G221" s="148"/>
      <c r="H221" s="148">
        <v>354</v>
      </c>
      <c r="I221" s="150">
        <v>360</v>
      </c>
      <c r="J221" s="151" t="s">
        <v>684</v>
      </c>
      <c r="K221" s="152">
        <f t="shared" ref="K221:K229" si="105">H221-F221</f>
        <v>64.5</v>
      </c>
      <c r="L221" s="153">
        <f t="shared" ref="L221:L229" si="106">K221/F221</f>
        <v>0.22279792746113988</v>
      </c>
      <c r="M221" s="148" t="s">
        <v>535</v>
      </c>
      <c r="N221" s="154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89</v>
      </c>
      <c r="B222" s="146">
        <v>42845</v>
      </c>
      <c r="C222" s="146"/>
      <c r="D222" s="147" t="s">
        <v>400</v>
      </c>
      <c r="E222" s="148" t="s">
        <v>565</v>
      </c>
      <c r="F222" s="149">
        <v>700</v>
      </c>
      <c r="G222" s="148"/>
      <c r="H222" s="148">
        <v>840</v>
      </c>
      <c r="I222" s="150">
        <v>840</v>
      </c>
      <c r="J222" s="151" t="s">
        <v>685</v>
      </c>
      <c r="K222" s="152">
        <f t="shared" si="105"/>
        <v>140</v>
      </c>
      <c r="L222" s="153">
        <f t="shared" si="106"/>
        <v>0.2</v>
      </c>
      <c r="M222" s="148" t="s">
        <v>535</v>
      </c>
      <c r="N222" s="154">
        <v>42893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90</v>
      </c>
      <c r="B223" s="146">
        <v>42887</v>
      </c>
      <c r="C223" s="146"/>
      <c r="D223" s="147" t="s">
        <v>686</v>
      </c>
      <c r="E223" s="148" t="s">
        <v>565</v>
      </c>
      <c r="F223" s="149">
        <v>130</v>
      </c>
      <c r="G223" s="148"/>
      <c r="H223" s="148">
        <v>144.25</v>
      </c>
      <c r="I223" s="150">
        <v>170</v>
      </c>
      <c r="J223" s="151" t="s">
        <v>687</v>
      </c>
      <c r="K223" s="152">
        <f t="shared" si="105"/>
        <v>14.25</v>
      </c>
      <c r="L223" s="153">
        <f t="shared" si="106"/>
        <v>0.10961538461538461</v>
      </c>
      <c r="M223" s="148" t="s">
        <v>535</v>
      </c>
      <c r="N223" s="154">
        <v>43675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91</v>
      </c>
      <c r="B224" s="146">
        <v>42901</v>
      </c>
      <c r="C224" s="146"/>
      <c r="D224" s="147" t="s">
        <v>688</v>
      </c>
      <c r="E224" s="148" t="s">
        <v>565</v>
      </c>
      <c r="F224" s="149">
        <v>214.5</v>
      </c>
      <c r="G224" s="148"/>
      <c r="H224" s="148">
        <v>262</v>
      </c>
      <c r="I224" s="150">
        <v>262</v>
      </c>
      <c r="J224" s="151" t="s">
        <v>689</v>
      </c>
      <c r="K224" s="152">
        <f t="shared" si="105"/>
        <v>47.5</v>
      </c>
      <c r="L224" s="153">
        <f t="shared" si="106"/>
        <v>0.22144522144522144</v>
      </c>
      <c r="M224" s="148" t="s">
        <v>535</v>
      </c>
      <c r="N224" s="154">
        <v>42977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92</v>
      </c>
      <c r="B225" s="177">
        <v>42933</v>
      </c>
      <c r="C225" s="177"/>
      <c r="D225" s="178" t="s">
        <v>690</v>
      </c>
      <c r="E225" s="179" t="s">
        <v>565</v>
      </c>
      <c r="F225" s="180">
        <v>370</v>
      </c>
      <c r="G225" s="179"/>
      <c r="H225" s="179">
        <v>447.5</v>
      </c>
      <c r="I225" s="181">
        <v>450</v>
      </c>
      <c r="J225" s="182" t="s">
        <v>623</v>
      </c>
      <c r="K225" s="152">
        <f t="shared" si="105"/>
        <v>77.5</v>
      </c>
      <c r="L225" s="183">
        <f t="shared" si="106"/>
        <v>0.20945945945945946</v>
      </c>
      <c r="M225" s="179" t="s">
        <v>535</v>
      </c>
      <c r="N225" s="184">
        <v>43035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93</v>
      </c>
      <c r="B226" s="177">
        <v>42943</v>
      </c>
      <c r="C226" s="177"/>
      <c r="D226" s="178" t="s">
        <v>180</v>
      </c>
      <c r="E226" s="179" t="s">
        <v>565</v>
      </c>
      <c r="F226" s="180">
        <v>657.5</v>
      </c>
      <c r="G226" s="179"/>
      <c r="H226" s="179">
        <v>825</v>
      </c>
      <c r="I226" s="181">
        <v>820</v>
      </c>
      <c r="J226" s="182" t="s">
        <v>623</v>
      </c>
      <c r="K226" s="152">
        <f t="shared" si="105"/>
        <v>167.5</v>
      </c>
      <c r="L226" s="183">
        <f t="shared" si="106"/>
        <v>0.25475285171102663</v>
      </c>
      <c r="M226" s="179" t="s">
        <v>535</v>
      </c>
      <c r="N226" s="184">
        <v>43090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94</v>
      </c>
      <c r="B227" s="146">
        <v>42964</v>
      </c>
      <c r="C227" s="146"/>
      <c r="D227" s="147" t="s">
        <v>347</v>
      </c>
      <c r="E227" s="148" t="s">
        <v>565</v>
      </c>
      <c r="F227" s="149">
        <v>605</v>
      </c>
      <c r="G227" s="148"/>
      <c r="H227" s="148">
        <v>750</v>
      </c>
      <c r="I227" s="150">
        <v>750</v>
      </c>
      <c r="J227" s="151" t="s">
        <v>681</v>
      </c>
      <c r="K227" s="152">
        <f t="shared" si="105"/>
        <v>145</v>
      </c>
      <c r="L227" s="153">
        <f t="shared" si="106"/>
        <v>0.23966942148760331</v>
      </c>
      <c r="M227" s="148" t="s">
        <v>535</v>
      </c>
      <c r="N227" s="154">
        <v>43027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5">
        <v>95</v>
      </c>
      <c r="B228" s="156">
        <v>42979</v>
      </c>
      <c r="C228" s="156"/>
      <c r="D228" s="164" t="s">
        <v>691</v>
      </c>
      <c r="E228" s="159" t="s">
        <v>565</v>
      </c>
      <c r="F228" s="159">
        <v>255</v>
      </c>
      <c r="G228" s="160"/>
      <c r="H228" s="160">
        <v>217.25</v>
      </c>
      <c r="I228" s="160">
        <v>320</v>
      </c>
      <c r="J228" s="161" t="s">
        <v>692</v>
      </c>
      <c r="K228" s="162">
        <f t="shared" si="105"/>
        <v>-37.75</v>
      </c>
      <c r="L228" s="165">
        <f t="shared" si="106"/>
        <v>-0.14803921568627451</v>
      </c>
      <c r="M228" s="159" t="s">
        <v>547</v>
      </c>
      <c r="N228" s="156">
        <v>43661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96</v>
      </c>
      <c r="B229" s="146">
        <v>42997</v>
      </c>
      <c r="C229" s="146"/>
      <c r="D229" s="147" t="s">
        <v>693</v>
      </c>
      <c r="E229" s="148" t="s">
        <v>565</v>
      </c>
      <c r="F229" s="149">
        <v>215</v>
      </c>
      <c r="G229" s="148"/>
      <c r="H229" s="148">
        <v>258</v>
      </c>
      <c r="I229" s="150">
        <v>258</v>
      </c>
      <c r="J229" s="151" t="s">
        <v>623</v>
      </c>
      <c r="K229" s="152">
        <f t="shared" si="105"/>
        <v>43</v>
      </c>
      <c r="L229" s="153">
        <f t="shared" si="106"/>
        <v>0.2</v>
      </c>
      <c r="M229" s="148" t="s">
        <v>535</v>
      </c>
      <c r="N229" s="154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97</v>
      </c>
      <c r="B230" s="146">
        <v>42997</v>
      </c>
      <c r="C230" s="146"/>
      <c r="D230" s="147" t="s">
        <v>693</v>
      </c>
      <c r="E230" s="148" t="s">
        <v>565</v>
      </c>
      <c r="F230" s="149">
        <v>215</v>
      </c>
      <c r="G230" s="148"/>
      <c r="H230" s="148">
        <v>258</v>
      </c>
      <c r="I230" s="150">
        <v>258</v>
      </c>
      <c r="J230" s="182" t="s">
        <v>623</v>
      </c>
      <c r="K230" s="152">
        <v>43</v>
      </c>
      <c r="L230" s="153">
        <v>0.2</v>
      </c>
      <c r="M230" s="148" t="s">
        <v>535</v>
      </c>
      <c r="N230" s="154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98</v>
      </c>
      <c r="B231" s="177">
        <v>42998</v>
      </c>
      <c r="C231" s="177"/>
      <c r="D231" s="178" t="s">
        <v>694</v>
      </c>
      <c r="E231" s="179" t="s">
        <v>565</v>
      </c>
      <c r="F231" s="149">
        <v>75</v>
      </c>
      <c r="G231" s="179"/>
      <c r="H231" s="179">
        <v>90</v>
      </c>
      <c r="I231" s="181">
        <v>90</v>
      </c>
      <c r="J231" s="151" t="s">
        <v>695</v>
      </c>
      <c r="K231" s="152">
        <f t="shared" ref="K231:K236" si="107">H231-F231</f>
        <v>15</v>
      </c>
      <c r="L231" s="153">
        <f t="shared" ref="L231:L236" si="108">K231/F231</f>
        <v>0.2</v>
      </c>
      <c r="M231" s="148" t="s">
        <v>535</v>
      </c>
      <c r="N231" s="154">
        <v>43019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99</v>
      </c>
      <c r="B232" s="177">
        <v>43011</v>
      </c>
      <c r="C232" s="177"/>
      <c r="D232" s="178" t="s">
        <v>549</v>
      </c>
      <c r="E232" s="179" t="s">
        <v>565</v>
      </c>
      <c r="F232" s="180">
        <v>315</v>
      </c>
      <c r="G232" s="179"/>
      <c r="H232" s="179">
        <v>392</v>
      </c>
      <c r="I232" s="181">
        <v>384</v>
      </c>
      <c r="J232" s="182" t="s">
        <v>696</v>
      </c>
      <c r="K232" s="152">
        <f t="shared" si="107"/>
        <v>77</v>
      </c>
      <c r="L232" s="183">
        <f t="shared" si="108"/>
        <v>0.24444444444444444</v>
      </c>
      <c r="M232" s="179" t="s">
        <v>535</v>
      </c>
      <c r="N232" s="184">
        <v>43017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100</v>
      </c>
      <c r="B233" s="177">
        <v>43013</v>
      </c>
      <c r="C233" s="177"/>
      <c r="D233" s="178" t="s">
        <v>428</v>
      </c>
      <c r="E233" s="179" t="s">
        <v>565</v>
      </c>
      <c r="F233" s="180">
        <v>145</v>
      </c>
      <c r="G233" s="179"/>
      <c r="H233" s="179">
        <v>179</v>
      </c>
      <c r="I233" s="181">
        <v>180</v>
      </c>
      <c r="J233" s="182" t="s">
        <v>697</v>
      </c>
      <c r="K233" s="152">
        <f t="shared" si="107"/>
        <v>34</v>
      </c>
      <c r="L233" s="183">
        <f t="shared" si="108"/>
        <v>0.23448275862068965</v>
      </c>
      <c r="M233" s="179" t="s">
        <v>535</v>
      </c>
      <c r="N233" s="184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101</v>
      </c>
      <c r="B234" s="177">
        <v>43014</v>
      </c>
      <c r="C234" s="177"/>
      <c r="D234" s="178" t="s">
        <v>324</v>
      </c>
      <c r="E234" s="179" t="s">
        <v>565</v>
      </c>
      <c r="F234" s="180">
        <v>256</v>
      </c>
      <c r="G234" s="179"/>
      <c r="H234" s="179">
        <v>323</v>
      </c>
      <c r="I234" s="181">
        <v>320</v>
      </c>
      <c r="J234" s="182" t="s">
        <v>623</v>
      </c>
      <c r="K234" s="152">
        <f t="shared" si="107"/>
        <v>67</v>
      </c>
      <c r="L234" s="183">
        <f t="shared" si="108"/>
        <v>0.26171875</v>
      </c>
      <c r="M234" s="179" t="s">
        <v>535</v>
      </c>
      <c r="N234" s="184">
        <v>43067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102</v>
      </c>
      <c r="B235" s="177">
        <v>43017</v>
      </c>
      <c r="C235" s="177"/>
      <c r="D235" s="178" t="s">
        <v>339</v>
      </c>
      <c r="E235" s="179" t="s">
        <v>565</v>
      </c>
      <c r="F235" s="180">
        <v>137.5</v>
      </c>
      <c r="G235" s="179"/>
      <c r="H235" s="179">
        <v>184</v>
      </c>
      <c r="I235" s="181">
        <v>183</v>
      </c>
      <c r="J235" s="182" t="s">
        <v>698</v>
      </c>
      <c r="K235" s="152">
        <f t="shared" si="107"/>
        <v>46.5</v>
      </c>
      <c r="L235" s="183">
        <f t="shared" si="108"/>
        <v>0.33818181818181819</v>
      </c>
      <c r="M235" s="179" t="s">
        <v>535</v>
      </c>
      <c r="N235" s="184">
        <v>43108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103</v>
      </c>
      <c r="B236" s="177">
        <v>43018</v>
      </c>
      <c r="C236" s="177"/>
      <c r="D236" s="178" t="s">
        <v>699</v>
      </c>
      <c r="E236" s="179" t="s">
        <v>565</v>
      </c>
      <c r="F236" s="180">
        <v>125.5</v>
      </c>
      <c r="G236" s="179"/>
      <c r="H236" s="179">
        <v>158</v>
      </c>
      <c r="I236" s="181">
        <v>155</v>
      </c>
      <c r="J236" s="182" t="s">
        <v>700</v>
      </c>
      <c r="K236" s="152">
        <f t="shared" si="107"/>
        <v>32.5</v>
      </c>
      <c r="L236" s="183">
        <f t="shared" si="108"/>
        <v>0.25896414342629481</v>
      </c>
      <c r="M236" s="179" t="s">
        <v>535</v>
      </c>
      <c r="N236" s="184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104</v>
      </c>
      <c r="B237" s="177">
        <v>43018</v>
      </c>
      <c r="C237" s="177"/>
      <c r="D237" s="178" t="s">
        <v>701</v>
      </c>
      <c r="E237" s="179" t="s">
        <v>565</v>
      </c>
      <c r="F237" s="180">
        <v>895</v>
      </c>
      <c r="G237" s="179"/>
      <c r="H237" s="179">
        <v>1122.5</v>
      </c>
      <c r="I237" s="181">
        <v>1078</v>
      </c>
      <c r="J237" s="182" t="s">
        <v>702</v>
      </c>
      <c r="K237" s="152">
        <v>227.5</v>
      </c>
      <c r="L237" s="183">
        <v>0.25418994413407803</v>
      </c>
      <c r="M237" s="179" t="s">
        <v>535</v>
      </c>
      <c r="N237" s="184">
        <v>43117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105</v>
      </c>
      <c r="B238" s="177">
        <v>43020</v>
      </c>
      <c r="C238" s="177"/>
      <c r="D238" s="178" t="s">
        <v>333</v>
      </c>
      <c r="E238" s="179" t="s">
        <v>565</v>
      </c>
      <c r="F238" s="180">
        <v>525</v>
      </c>
      <c r="G238" s="179"/>
      <c r="H238" s="179">
        <v>629</v>
      </c>
      <c r="I238" s="181">
        <v>629</v>
      </c>
      <c r="J238" s="182" t="s">
        <v>623</v>
      </c>
      <c r="K238" s="152">
        <v>104</v>
      </c>
      <c r="L238" s="183">
        <v>0.19809523809523799</v>
      </c>
      <c r="M238" s="179" t="s">
        <v>535</v>
      </c>
      <c r="N238" s="184">
        <v>43119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106</v>
      </c>
      <c r="B239" s="177">
        <v>43046</v>
      </c>
      <c r="C239" s="177"/>
      <c r="D239" s="178" t="s">
        <v>370</v>
      </c>
      <c r="E239" s="179" t="s">
        <v>565</v>
      </c>
      <c r="F239" s="180">
        <v>740</v>
      </c>
      <c r="G239" s="179"/>
      <c r="H239" s="179">
        <v>892.5</v>
      </c>
      <c r="I239" s="181">
        <v>900</v>
      </c>
      <c r="J239" s="182" t="s">
        <v>703</v>
      </c>
      <c r="K239" s="152">
        <f>H239-F239</f>
        <v>152.5</v>
      </c>
      <c r="L239" s="183">
        <f>K239/F239</f>
        <v>0.20608108108108109</v>
      </c>
      <c r="M239" s="179" t="s">
        <v>535</v>
      </c>
      <c r="N239" s="184">
        <v>43052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107</v>
      </c>
      <c r="B240" s="146">
        <v>43073</v>
      </c>
      <c r="C240" s="146"/>
      <c r="D240" s="147" t="s">
        <v>704</v>
      </c>
      <c r="E240" s="148" t="s">
        <v>565</v>
      </c>
      <c r="F240" s="149">
        <v>118.5</v>
      </c>
      <c r="G240" s="148"/>
      <c r="H240" s="148">
        <v>143.5</v>
      </c>
      <c r="I240" s="150">
        <v>145</v>
      </c>
      <c r="J240" s="151" t="s">
        <v>556</v>
      </c>
      <c r="K240" s="152">
        <f>H240-F240</f>
        <v>25</v>
      </c>
      <c r="L240" s="153">
        <f>K240/F240</f>
        <v>0.2109704641350211</v>
      </c>
      <c r="M240" s="148" t="s">
        <v>535</v>
      </c>
      <c r="N240" s="154">
        <v>43097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5">
        <v>108</v>
      </c>
      <c r="B241" s="156">
        <v>43090</v>
      </c>
      <c r="C241" s="156"/>
      <c r="D241" s="157" t="s">
        <v>405</v>
      </c>
      <c r="E241" s="158" t="s">
        <v>565</v>
      </c>
      <c r="F241" s="159">
        <v>715</v>
      </c>
      <c r="G241" s="159"/>
      <c r="H241" s="160">
        <v>500</v>
      </c>
      <c r="I241" s="160">
        <v>872</v>
      </c>
      <c r="J241" s="161" t="s">
        <v>705</v>
      </c>
      <c r="K241" s="162">
        <f>H241-F241</f>
        <v>-215</v>
      </c>
      <c r="L241" s="163">
        <f>K241/F241</f>
        <v>-0.30069930069930068</v>
      </c>
      <c r="M241" s="159" t="s">
        <v>547</v>
      </c>
      <c r="N241" s="156">
        <v>43670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109</v>
      </c>
      <c r="B242" s="146">
        <v>43098</v>
      </c>
      <c r="C242" s="146"/>
      <c r="D242" s="147" t="s">
        <v>549</v>
      </c>
      <c r="E242" s="148" t="s">
        <v>565</v>
      </c>
      <c r="F242" s="149">
        <v>435</v>
      </c>
      <c r="G242" s="148"/>
      <c r="H242" s="148">
        <v>542.5</v>
      </c>
      <c r="I242" s="150">
        <v>539</v>
      </c>
      <c r="J242" s="151" t="s">
        <v>623</v>
      </c>
      <c r="K242" s="152">
        <v>107.5</v>
      </c>
      <c r="L242" s="153">
        <v>0.247126436781609</v>
      </c>
      <c r="M242" s="148" t="s">
        <v>535</v>
      </c>
      <c r="N242" s="154">
        <v>43206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110</v>
      </c>
      <c r="B243" s="146">
        <v>43098</v>
      </c>
      <c r="C243" s="146"/>
      <c r="D243" s="147" t="s">
        <v>507</v>
      </c>
      <c r="E243" s="148" t="s">
        <v>565</v>
      </c>
      <c r="F243" s="149">
        <v>885</v>
      </c>
      <c r="G243" s="148"/>
      <c r="H243" s="148">
        <v>1090</v>
      </c>
      <c r="I243" s="150">
        <v>1084</v>
      </c>
      <c r="J243" s="151" t="s">
        <v>623</v>
      </c>
      <c r="K243" s="152">
        <v>205</v>
      </c>
      <c r="L243" s="153">
        <v>0.23163841807909599</v>
      </c>
      <c r="M243" s="148" t="s">
        <v>535</v>
      </c>
      <c r="N243" s="154">
        <v>43213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111</v>
      </c>
      <c r="B244" s="186">
        <v>43192</v>
      </c>
      <c r="C244" s="186"/>
      <c r="D244" s="164" t="s">
        <v>706</v>
      </c>
      <c r="E244" s="159" t="s">
        <v>565</v>
      </c>
      <c r="F244" s="187">
        <v>478.5</v>
      </c>
      <c r="G244" s="159"/>
      <c r="H244" s="159">
        <v>442</v>
      </c>
      <c r="I244" s="160">
        <v>613</v>
      </c>
      <c r="J244" s="161" t="s">
        <v>707</v>
      </c>
      <c r="K244" s="162">
        <f>H244-F244</f>
        <v>-36.5</v>
      </c>
      <c r="L244" s="163">
        <f>K244/F244</f>
        <v>-7.6280041797283177E-2</v>
      </c>
      <c r="M244" s="159" t="s">
        <v>547</v>
      </c>
      <c r="N244" s="156">
        <v>43762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5">
        <v>112</v>
      </c>
      <c r="B245" s="156">
        <v>43194</v>
      </c>
      <c r="C245" s="156"/>
      <c r="D245" s="157" t="s">
        <v>708</v>
      </c>
      <c r="E245" s="158" t="s">
        <v>565</v>
      </c>
      <c r="F245" s="159">
        <f>141.5-7.3</f>
        <v>134.19999999999999</v>
      </c>
      <c r="G245" s="159"/>
      <c r="H245" s="160">
        <v>77</v>
      </c>
      <c r="I245" s="160">
        <v>180</v>
      </c>
      <c r="J245" s="161" t="s">
        <v>709</v>
      </c>
      <c r="K245" s="162">
        <f>H245-F245</f>
        <v>-57.199999999999989</v>
      </c>
      <c r="L245" s="163">
        <f>K245/F245</f>
        <v>-0.42622950819672129</v>
      </c>
      <c r="M245" s="159" t="s">
        <v>547</v>
      </c>
      <c r="N245" s="156">
        <v>43522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5">
        <v>113</v>
      </c>
      <c r="B246" s="156">
        <v>43209</v>
      </c>
      <c r="C246" s="156"/>
      <c r="D246" s="157" t="s">
        <v>710</v>
      </c>
      <c r="E246" s="158" t="s">
        <v>565</v>
      </c>
      <c r="F246" s="159">
        <v>430</v>
      </c>
      <c r="G246" s="159"/>
      <c r="H246" s="160">
        <v>220</v>
      </c>
      <c r="I246" s="160">
        <v>537</v>
      </c>
      <c r="J246" s="161" t="s">
        <v>711</v>
      </c>
      <c r="K246" s="162">
        <f>H246-F246</f>
        <v>-210</v>
      </c>
      <c r="L246" s="163">
        <f>K246/F246</f>
        <v>-0.48837209302325579</v>
      </c>
      <c r="M246" s="159" t="s">
        <v>547</v>
      </c>
      <c r="N246" s="156">
        <v>43252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114</v>
      </c>
      <c r="B247" s="177">
        <v>43220</v>
      </c>
      <c r="C247" s="177"/>
      <c r="D247" s="178" t="s">
        <v>371</v>
      </c>
      <c r="E247" s="179" t="s">
        <v>565</v>
      </c>
      <c r="F247" s="179">
        <v>153.5</v>
      </c>
      <c r="G247" s="179"/>
      <c r="H247" s="179">
        <v>196</v>
      </c>
      <c r="I247" s="181">
        <v>196</v>
      </c>
      <c r="J247" s="151" t="s">
        <v>712</v>
      </c>
      <c r="K247" s="152">
        <f>H247-F247</f>
        <v>42.5</v>
      </c>
      <c r="L247" s="153">
        <f>K247/F247</f>
        <v>0.27687296416938112</v>
      </c>
      <c r="M247" s="148" t="s">
        <v>535</v>
      </c>
      <c r="N247" s="154">
        <v>43605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5">
        <v>115</v>
      </c>
      <c r="B248" s="156">
        <v>43306</v>
      </c>
      <c r="C248" s="156"/>
      <c r="D248" s="157" t="s">
        <v>682</v>
      </c>
      <c r="E248" s="158" t="s">
        <v>565</v>
      </c>
      <c r="F248" s="159">
        <v>27.5</v>
      </c>
      <c r="G248" s="159"/>
      <c r="H248" s="160">
        <v>13.1</v>
      </c>
      <c r="I248" s="160">
        <v>60</v>
      </c>
      <c r="J248" s="161" t="s">
        <v>713</v>
      </c>
      <c r="K248" s="162">
        <v>-14.4</v>
      </c>
      <c r="L248" s="163">
        <v>-0.52363636363636401</v>
      </c>
      <c r="M248" s="159" t="s">
        <v>547</v>
      </c>
      <c r="N248" s="156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116</v>
      </c>
      <c r="B249" s="186">
        <v>43318</v>
      </c>
      <c r="C249" s="186"/>
      <c r="D249" s="164" t="s">
        <v>714</v>
      </c>
      <c r="E249" s="159" t="s">
        <v>565</v>
      </c>
      <c r="F249" s="159">
        <v>148.5</v>
      </c>
      <c r="G249" s="159"/>
      <c r="H249" s="159">
        <v>102</v>
      </c>
      <c r="I249" s="160">
        <v>182</v>
      </c>
      <c r="J249" s="161" t="s">
        <v>715</v>
      </c>
      <c r="K249" s="162">
        <f>H249-F249</f>
        <v>-46.5</v>
      </c>
      <c r="L249" s="163">
        <f>K249/F249</f>
        <v>-0.31313131313131315</v>
      </c>
      <c r="M249" s="159" t="s">
        <v>547</v>
      </c>
      <c r="N249" s="156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45">
        <v>117</v>
      </c>
      <c r="B250" s="146">
        <v>43335</v>
      </c>
      <c r="C250" s="146"/>
      <c r="D250" s="147" t="s">
        <v>716</v>
      </c>
      <c r="E250" s="148" t="s">
        <v>565</v>
      </c>
      <c r="F250" s="179">
        <v>285</v>
      </c>
      <c r="G250" s="148"/>
      <c r="H250" s="148">
        <v>355</v>
      </c>
      <c r="I250" s="150">
        <v>364</v>
      </c>
      <c r="J250" s="151" t="s">
        <v>717</v>
      </c>
      <c r="K250" s="152">
        <v>70</v>
      </c>
      <c r="L250" s="153">
        <v>0.24561403508771901</v>
      </c>
      <c r="M250" s="148" t="s">
        <v>535</v>
      </c>
      <c r="N250" s="154">
        <v>43455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45">
        <v>118</v>
      </c>
      <c r="B251" s="146">
        <v>43341</v>
      </c>
      <c r="C251" s="146"/>
      <c r="D251" s="147" t="s">
        <v>359</v>
      </c>
      <c r="E251" s="148" t="s">
        <v>565</v>
      </c>
      <c r="F251" s="179">
        <v>525</v>
      </c>
      <c r="G251" s="148"/>
      <c r="H251" s="148">
        <v>585</v>
      </c>
      <c r="I251" s="150">
        <v>635</v>
      </c>
      <c r="J251" s="151" t="s">
        <v>718</v>
      </c>
      <c r="K251" s="152">
        <f t="shared" ref="K251:K268" si="109">H251-F251</f>
        <v>60</v>
      </c>
      <c r="L251" s="153">
        <f t="shared" ref="L251:L268" si="110">K251/F251</f>
        <v>0.11428571428571428</v>
      </c>
      <c r="M251" s="148" t="s">
        <v>535</v>
      </c>
      <c r="N251" s="154">
        <v>43662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119</v>
      </c>
      <c r="B252" s="146">
        <v>43395</v>
      </c>
      <c r="C252" s="146"/>
      <c r="D252" s="147" t="s">
        <v>347</v>
      </c>
      <c r="E252" s="148" t="s">
        <v>565</v>
      </c>
      <c r="F252" s="179">
        <v>475</v>
      </c>
      <c r="G252" s="148"/>
      <c r="H252" s="148">
        <v>574</v>
      </c>
      <c r="I252" s="150">
        <v>570</v>
      </c>
      <c r="J252" s="151" t="s">
        <v>623</v>
      </c>
      <c r="K252" s="152">
        <f t="shared" si="109"/>
        <v>99</v>
      </c>
      <c r="L252" s="153">
        <f t="shared" si="110"/>
        <v>0.20842105263157895</v>
      </c>
      <c r="M252" s="148" t="s">
        <v>535</v>
      </c>
      <c r="N252" s="154">
        <v>43403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120</v>
      </c>
      <c r="B253" s="177">
        <v>43397</v>
      </c>
      <c r="C253" s="177"/>
      <c r="D253" s="178" t="s">
        <v>366</v>
      </c>
      <c r="E253" s="179" t="s">
        <v>565</v>
      </c>
      <c r="F253" s="179">
        <v>707.5</v>
      </c>
      <c r="G253" s="179"/>
      <c r="H253" s="179">
        <v>872</v>
      </c>
      <c r="I253" s="181">
        <v>872</v>
      </c>
      <c r="J253" s="182" t="s">
        <v>623</v>
      </c>
      <c r="K253" s="152">
        <f t="shared" si="109"/>
        <v>164.5</v>
      </c>
      <c r="L253" s="183">
        <f t="shared" si="110"/>
        <v>0.23250883392226149</v>
      </c>
      <c r="M253" s="179" t="s">
        <v>535</v>
      </c>
      <c r="N253" s="184">
        <v>43482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121</v>
      </c>
      <c r="B254" s="177">
        <v>43398</v>
      </c>
      <c r="C254" s="177"/>
      <c r="D254" s="178" t="s">
        <v>719</v>
      </c>
      <c r="E254" s="179" t="s">
        <v>565</v>
      </c>
      <c r="F254" s="179">
        <v>162</v>
      </c>
      <c r="G254" s="179"/>
      <c r="H254" s="179">
        <v>204</v>
      </c>
      <c r="I254" s="181">
        <v>209</v>
      </c>
      <c r="J254" s="182" t="s">
        <v>720</v>
      </c>
      <c r="K254" s="152">
        <f t="shared" si="109"/>
        <v>42</v>
      </c>
      <c r="L254" s="183">
        <f t="shared" si="110"/>
        <v>0.25925925925925924</v>
      </c>
      <c r="M254" s="179" t="s">
        <v>535</v>
      </c>
      <c r="N254" s="184">
        <v>43539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122</v>
      </c>
      <c r="B255" s="177">
        <v>43399</v>
      </c>
      <c r="C255" s="177"/>
      <c r="D255" s="178" t="s">
        <v>445</v>
      </c>
      <c r="E255" s="179" t="s">
        <v>565</v>
      </c>
      <c r="F255" s="179">
        <v>240</v>
      </c>
      <c r="G255" s="179"/>
      <c r="H255" s="179">
        <v>297</v>
      </c>
      <c r="I255" s="181">
        <v>297</v>
      </c>
      <c r="J255" s="182" t="s">
        <v>623</v>
      </c>
      <c r="K255" s="188">
        <f t="shared" si="109"/>
        <v>57</v>
      </c>
      <c r="L255" s="183">
        <f t="shared" si="110"/>
        <v>0.23749999999999999</v>
      </c>
      <c r="M255" s="179" t="s">
        <v>535</v>
      </c>
      <c r="N255" s="184">
        <v>43417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45">
        <v>123</v>
      </c>
      <c r="B256" s="146">
        <v>43439</v>
      </c>
      <c r="C256" s="146"/>
      <c r="D256" s="147" t="s">
        <v>721</v>
      </c>
      <c r="E256" s="148" t="s">
        <v>565</v>
      </c>
      <c r="F256" s="148">
        <v>202.5</v>
      </c>
      <c r="G256" s="148"/>
      <c r="H256" s="148">
        <v>255</v>
      </c>
      <c r="I256" s="150">
        <v>252</v>
      </c>
      <c r="J256" s="151" t="s">
        <v>623</v>
      </c>
      <c r="K256" s="152">
        <f t="shared" si="109"/>
        <v>52.5</v>
      </c>
      <c r="L256" s="153">
        <f t="shared" si="110"/>
        <v>0.25925925925925924</v>
      </c>
      <c r="M256" s="148" t="s">
        <v>535</v>
      </c>
      <c r="N256" s="154">
        <v>43542</v>
      </c>
      <c r="O256" s="1"/>
      <c r="P256" s="1"/>
      <c r="Q256" s="1"/>
      <c r="R256" s="6" t="s">
        <v>722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124</v>
      </c>
      <c r="B257" s="177">
        <v>43465</v>
      </c>
      <c r="C257" s="146"/>
      <c r="D257" s="178" t="s">
        <v>392</v>
      </c>
      <c r="E257" s="179" t="s">
        <v>565</v>
      </c>
      <c r="F257" s="179">
        <v>710</v>
      </c>
      <c r="G257" s="179"/>
      <c r="H257" s="179">
        <v>866</v>
      </c>
      <c r="I257" s="181">
        <v>866</v>
      </c>
      <c r="J257" s="182" t="s">
        <v>623</v>
      </c>
      <c r="K257" s="152">
        <f t="shared" si="109"/>
        <v>156</v>
      </c>
      <c r="L257" s="153">
        <f t="shared" si="110"/>
        <v>0.21971830985915494</v>
      </c>
      <c r="M257" s="148" t="s">
        <v>535</v>
      </c>
      <c r="N257" s="154">
        <v>43553</v>
      </c>
      <c r="O257" s="1"/>
      <c r="P257" s="1"/>
      <c r="Q257" s="1"/>
      <c r="R257" s="6" t="s">
        <v>722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125</v>
      </c>
      <c r="B258" s="177">
        <v>43522</v>
      </c>
      <c r="C258" s="177"/>
      <c r="D258" s="178" t="s">
        <v>151</v>
      </c>
      <c r="E258" s="179" t="s">
        <v>565</v>
      </c>
      <c r="F258" s="179">
        <v>337.25</v>
      </c>
      <c r="G258" s="179"/>
      <c r="H258" s="179">
        <v>398.5</v>
      </c>
      <c r="I258" s="181">
        <v>411</v>
      </c>
      <c r="J258" s="151" t="s">
        <v>723</v>
      </c>
      <c r="K258" s="152">
        <f t="shared" si="109"/>
        <v>61.25</v>
      </c>
      <c r="L258" s="153">
        <f t="shared" si="110"/>
        <v>0.1816160118606375</v>
      </c>
      <c r="M258" s="148" t="s">
        <v>535</v>
      </c>
      <c r="N258" s="154">
        <v>43760</v>
      </c>
      <c r="O258" s="1"/>
      <c r="P258" s="1"/>
      <c r="Q258" s="1"/>
      <c r="R258" s="6" t="s">
        <v>722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126</v>
      </c>
      <c r="B259" s="190">
        <v>43559</v>
      </c>
      <c r="C259" s="190"/>
      <c r="D259" s="191" t="s">
        <v>724</v>
      </c>
      <c r="E259" s="192" t="s">
        <v>565</v>
      </c>
      <c r="F259" s="192">
        <v>130</v>
      </c>
      <c r="G259" s="192"/>
      <c r="H259" s="192">
        <v>65</v>
      </c>
      <c r="I259" s="193">
        <v>158</v>
      </c>
      <c r="J259" s="161" t="s">
        <v>725</v>
      </c>
      <c r="K259" s="162">
        <f t="shared" si="109"/>
        <v>-65</v>
      </c>
      <c r="L259" s="163">
        <f t="shared" si="110"/>
        <v>-0.5</v>
      </c>
      <c r="M259" s="159" t="s">
        <v>547</v>
      </c>
      <c r="N259" s="156">
        <v>43726</v>
      </c>
      <c r="O259" s="1"/>
      <c r="P259" s="1"/>
      <c r="Q259" s="1"/>
      <c r="R259" s="6" t="s">
        <v>726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127</v>
      </c>
      <c r="B260" s="177">
        <v>43017</v>
      </c>
      <c r="C260" s="177"/>
      <c r="D260" s="178" t="s">
        <v>182</v>
      </c>
      <c r="E260" s="179" t="s">
        <v>565</v>
      </c>
      <c r="F260" s="179">
        <v>141.5</v>
      </c>
      <c r="G260" s="179"/>
      <c r="H260" s="179">
        <v>183.5</v>
      </c>
      <c r="I260" s="181">
        <v>210</v>
      </c>
      <c r="J260" s="151" t="s">
        <v>720</v>
      </c>
      <c r="K260" s="152">
        <f t="shared" si="109"/>
        <v>42</v>
      </c>
      <c r="L260" s="153">
        <f t="shared" si="110"/>
        <v>0.29681978798586572</v>
      </c>
      <c r="M260" s="148" t="s">
        <v>535</v>
      </c>
      <c r="N260" s="154">
        <v>43042</v>
      </c>
      <c r="O260" s="1"/>
      <c r="P260" s="1"/>
      <c r="Q260" s="1"/>
      <c r="R260" s="6" t="s">
        <v>726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128</v>
      </c>
      <c r="B261" s="190">
        <v>43074</v>
      </c>
      <c r="C261" s="190"/>
      <c r="D261" s="191" t="s">
        <v>727</v>
      </c>
      <c r="E261" s="192" t="s">
        <v>565</v>
      </c>
      <c r="F261" s="187">
        <v>172</v>
      </c>
      <c r="G261" s="192"/>
      <c r="H261" s="192">
        <v>155.25</v>
      </c>
      <c r="I261" s="193">
        <v>230</v>
      </c>
      <c r="J261" s="161" t="s">
        <v>728</v>
      </c>
      <c r="K261" s="162">
        <f t="shared" si="109"/>
        <v>-16.75</v>
      </c>
      <c r="L261" s="163">
        <f t="shared" si="110"/>
        <v>-9.7383720930232565E-2</v>
      </c>
      <c r="M261" s="159" t="s">
        <v>547</v>
      </c>
      <c r="N261" s="156">
        <v>43787</v>
      </c>
      <c r="O261" s="1"/>
      <c r="P261" s="1"/>
      <c r="Q261" s="1"/>
      <c r="R261" s="6" t="s">
        <v>726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129</v>
      </c>
      <c r="B262" s="177">
        <v>43398</v>
      </c>
      <c r="C262" s="177"/>
      <c r="D262" s="178" t="s">
        <v>107</v>
      </c>
      <c r="E262" s="179" t="s">
        <v>565</v>
      </c>
      <c r="F262" s="179">
        <v>698.5</v>
      </c>
      <c r="G262" s="179"/>
      <c r="H262" s="179">
        <v>890</v>
      </c>
      <c r="I262" s="181">
        <v>890</v>
      </c>
      <c r="J262" s="151" t="s">
        <v>788</v>
      </c>
      <c r="K262" s="152">
        <f t="shared" si="109"/>
        <v>191.5</v>
      </c>
      <c r="L262" s="153">
        <f t="shared" si="110"/>
        <v>0.27415891195418757</v>
      </c>
      <c r="M262" s="148" t="s">
        <v>535</v>
      </c>
      <c r="N262" s="154">
        <v>44328</v>
      </c>
      <c r="O262" s="1"/>
      <c r="P262" s="1"/>
      <c r="Q262" s="1"/>
      <c r="R262" s="6" t="s">
        <v>722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130</v>
      </c>
      <c r="B263" s="177">
        <v>42877</v>
      </c>
      <c r="C263" s="177"/>
      <c r="D263" s="178" t="s">
        <v>358</v>
      </c>
      <c r="E263" s="179" t="s">
        <v>565</v>
      </c>
      <c r="F263" s="179">
        <v>127.6</v>
      </c>
      <c r="G263" s="179"/>
      <c r="H263" s="179">
        <v>138</v>
      </c>
      <c r="I263" s="181">
        <v>190</v>
      </c>
      <c r="J263" s="151" t="s">
        <v>729</v>
      </c>
      <c r="K263" s="152">
        <f t="shared" si="109"/>
        <v>10.400000000000006</v>
      </c>
      <c r="L263" s="153">
        <f t="shared" si="110"/>
        <v>8.1504702194357417E-2</v>
      </c>
      <c r="M263" s="148" t="s">
        <v>535</v>
      </c>
      <c r="N263" s="154">
        <v>43774</v>
      </c>
      <c r="O263" s="1"/>
      <c r="P263" s="1"/>
      <c r="Q263" s="1"/>
      <c r="R263" s="6" t="s">
        <v>726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131</v>
      </c>
      <c r="B264" s="177">
        <v>43158</v>
      </c>
      <c r="C264" s="177"/>
      <c r="D264" s="178" t="s">
        <v>730</v>
      </c>
      <c r="E264" s="179" t="s">
        <v>565</v>
      </c>
      <c r="F264" s="179">
        <v>317</v>
      </c>
      <c r="G264" s="179"/>
      <c r="H264" s="179">
        <v>382.5</v>
      </c>
      <c r="I264" s="181">
        <v>398</v>
      </c>
      <c r="J264" s="151" t="s">
        <v>731</v>
      </c>
      <c r="K264" s="152">
        <f t="shared" si="109"/>
        <v>65.5</v>
      </c>
      <c r="L264" s="153">
        <f t="shared" si="110"/>
        <v>0.20662460567823343</v>
      </c>
      <c r="M264" s="148" t="s">
        <v>535</v>
      </c>
      <c r="N264" s="154">
        <v>44238</v>
      </c>
      <c r="O264" s="1"/>
      <c r="P264" s="1"/>
      <c r="Q264" s="1"/>
      <c r="R264" s="6" t="s">
        <v>726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132</v>
      </c>
      <c r="B265" s="190">
        <v>43164</v>
      </c>
      <c r="C265" s="190"/>
      <c r="D265" s="191" t="s">
        <v>144</v>
      </c>
      <c r="E265" s="192" t="s">
        <v>565</v>
      </c>
      <c r="F265" s="187">
        <f>510-14.4</f>
        <v>495.6</v>
      </c>
      <c r="G265" s="192"/>
      <c r="H265" s="192">
        <v>350</v>
      </c>
      <c r="I265" s="193">
        <v>672</v>
      </c>
      <c r="J265" s="161" t="s">
        <v>732</v>
      </c>
      <c r="K265" s="162">
        <f t="shared" si="109"/>
        <v>-145.60000000000002</v>
      </c>
      <c r="L265" s="163">
        <f t="shared" si="110"/>
        <v>-0.29378531073446329</v>
      </c>
      <c r="M265" s="159" t="s">
        <v>547</v>
      </c>
      <c r="N265" s="156">
        <v>43887</v>
      </c>
      <c r="O265" s="1"/>
      <c r="P265" s="1"/>
      <c r="Q265" s="1"/>
      <c r="R265" s="6" t="s">
        <v>722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133</v>
      </c>
      <c r="B266" s="190">
        <v>43237</v>
      </c>
      <c r="C266" s="190"/>
      <c r="D266" s="191" t="s">
        <v>437</v>
      </c>
      <c r="E266" s="192" t="s">
        <v>565</v>
      </c>
      <c r="F266" s="187">
        <v>230.3</v>
      </c>
      <c r="G266" s="192"/>
      <c r="H266" s="192">
        <v>102.5</v>
      </c>
      <c r="I266" s="193">
        <v>348</v>
      </c>
      <c r="J266" s="161" t="s">
        <v>733</v>
      </c>
      <c r="K266" s="162">
        <f t="shared" si="109"/>
        <v>-127.80000000000001</v>
      </c>
      <c r="L266" s="163">
        <f t="shared" si="110"/>
        <v>-0.55492835432045162</v>
      </c>
      <c r="M266" s="159" t="s">
        <v>547</v>
      </c>
      <c r="N266" s="156">
        <v>43896</v>
      </c>
      <c r="O266" s="1"/>
      <c r="P266" s="1"/>
      <c r="Q266" s="1"/>
      <c r="R266" s="6" t="s">
        <v>722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134</v>
      </c>
      <c r="B267" s="177">
        <v>43258</v>
      </c>
      <c r="C267" s="177"/>
      <c r="D267" s="178" t="s">
        <v>409</v>
      </c>
      <c r="E267" s="179" t="s">
        <v>565</v>
      </c>
      <c r="F267" s="179">
        <f>342.5-5.1</f>
        <v>337.4</v>
      </c>
      <c r="G267" s="179"/>
      <c r="H267" s="179">
        <v>412.5</v>
      </c>
      <c r="I267" s="181">
        <v>439</v>
      </c>
      <c r="J267" s="151" t="s">
        <v>734</v>
      </c>
      <c r="K267" s="152">
        <f t="shared" si="109"/>
        <v>75.100000000000023</v>
      </c>
      <c r="L267" s="153">
        <f t="shared" si="110"/>
        <v>0.22258446947243635</v>
      </c>
      <c r="M267" s="148" t="s">
        <v>535</v>
      </c>
      <c r="N267" s="154">
        <v>44230</v>
      </c>
      <c r="O267" s="1"/>
      <c r="P267" s="1"/>
      <c r="Q267" s="1"/>
      <c r="R267" s="6" t="s">
        <v>726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0">
        <v>135</v>
      </c>
      <c r="B268" s="169">
        <v>43285</v>
      </c>
      <c r="C268" s="169"/>
      <c r="D268" s="170" t="s">
        <v>55</v>
      </c>
      <c r="E268" s="171" t="s">
        <v>565</v>
      </c>
      <c r="F268" s="171">
        <f>127.5-5.53</f>
        <v>121.97</v>
      </c>
      <c r="G268" s="172"/>
      <c r="H268" s="172">
        <v>122.5</v>
      </c>
      <c r="I268" s="172">
        <v>170</v>
      </c>
      <c r="J268" s="173" t="s">
        <v>761</v>
      </c>
      <c r="K268" s="174">
        <f t="shared" si="109"/>
        <v>0.53000000000000114</v>
      </c>
      <c r="L268" s="175">
        <f t="shared" si="110"/>
        <v>4.3453308190538747E-3</v>
      </c>
      <c r="M268" s="171" t="s">
        <v>656</v>
      </c>
      <c r="N268" s="169">
        <v>44431</v>
      </c>
      <c r="O268" s="1"/>
      <c r="P268" s="1"/>
      <c r="Q268" s="1"/>
      <c r="R268" s="6" t="s">
        <v>722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136</v>
      </c>
      <c r="B269" s="190">
        <v>43294</v>
      </c>
      <c r="C269" s="190"/>
      <c r="D269" s="191" t="s">
        <v>349</v>
      </c>
      <c r="E269" s="192" t="s">
        <v>565</v>
      </c>
      <c r="F269" s="187">
        <v>46.5</v>
      </c>
      <c r="G269" s="192"/>
      <c r="H269" s="192">
        <v>17</v>
      </c>
      <c r="I269" s="193">
        <v>59</v>
      </c>
      <c r="J269" s="161" t="s">
        <v>735</v>
      </c>
      <c r="K269" s="162">
        <f t="shared" ref="K269:K277" si="111">H269-F269</f>
        <v>-29.5</v>
      </c>
      <c r="L269" s="163">
        <f t="shared" ref="L269:L277" si="112">K269/F269</f>
        <v>-0.63440860215053763</v>
      </c>
      <c r="M269" s="159" t="s">
        <v>547</v>
      </c>
      <c r="N269" s="156">
        <v>43887</v>
      </c>
      <c r="O269" s="1"/>
      <c r="P269" s="1"/>
      <c r="Q269" s="1"/>
      <c r="R269" s="6" t="s">
        <v>722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137</v>
      </c>
      <c r="B270" s="177">
        <v>43396</v>
      </c>
      <c r="C270" s="177"/>
      <c r="D270" s="178" t="s">
        <v>394</v>
      </c>
      <c r="E270" s="179" t="s">
        <v>565</v>
      </c>
      <c r="F270" s="179">
        <v>156.5</v>
      </c>
      <c r="G270" s="179"/>
      <c r="H270" s="179">
        <v>207.5</v>
      </c>
      <c r="I270" s="181">
        <v>191</v>
      </c>
      <c r="J270" s="151" t="s">
        <v>623</v>
      </c>
      <c r="K270" s="152">
        <f t="shared" si="111"/>
        <v>51</v>
      </c>
      <c r="L270" s="153">
        <f t="shared" si="112"/>
        <v>0.32587859424920129</v>
      </c>
      <c r="M270" s="148" t="s">
        <v>535</v>
      </c>
      <c r="N270" s="154">
        <v>44369</v>
      </c>
      <c r="O270" s="1"/>
      <c r="P270" s="1"/>
      <c r="Q270" s="1"/>
      <c r="R270" s="6" t="s">
        <v>722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138</v>
      </c>
      <c r="B271" s="177">
        <v>43439</v>
      </c>
      <c r="C271" s="177"/>
      <c r="D271" s="178" t="s">
        <v>314</v>
      </c>
      <c r="E271" s="179" t="s">
        <v>565</v>
      </c>
      <c r="F271" s="179">
        <v>259.5</v>
      </c>
      <c r="G271" s="179"/>
      <c r="H271" s="179">
        <v>320</v>
      </c>
      <c r="I271" s="181">
        <v>320</v>
      </c>
      <c r="J271" s="151" t="s">
        <v>623</v>
      </c>
      <c r="K271" s="152">
        <f t="shared" si="111"/>
        <v>60.5</v>
      </c>
      <c r="L271" s="153">
        <f t="shared" si="112"/>
        <v>0.23314065510597304</v>
      </c>
      <c r="M271" s="148" t="s">
        <v>535</v>
      </c>
      <c r="N271" s="154">
        <v>44323</v>
      </c>
      <c r="O271" s="1"/>
      <c r="P271" s="1"/>
      <c r="Q271" s="1"/>
      <c r="R271" s="6" t="s">
        <v>722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139</v>
      </c>
      <c r="B272" s="190">
        <v>43439</v>
      </c>
      <c r="C272" s="190"/>
      <c r="D272" s="191" t="s">
        <v>736</v>
      </c>
      <c r="E272" s="192" t="s">
        <v>565</v>
      </c>
      <c r="F272" s="192">
        <v>715</v>
      </c>
      <c r="G272" s="192"/>
      <c r="H272" s="192">
        <v>445</v>
      </c>
      <c r="I272" s="193">
        <v>840</v>
      </c>
      <c r="J272" s="161" t="s">
        <v>737</v>
      </c>
      <c r="K272" s="162">
        <f t="shared" si="111"/>
        <v>-270</v>
      </c>
      <c r="L272" s="163">
        <f t="shared" si="112"/>
        <v>-0.3776223776223776</v>
      </c>
      <c r="M272" s="159" t="s">
        <v>547</v>
      </c>
      <c r="N272" s="156">
        <v>43800</v>
      </c>
      <c r="O272" s="1"/>
      <c r="P272" s="1"/>
      <c r="Q272" s="1"/>
      <c r="R272" s="6" t="s">
        <v>722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140</v>
      </c>
      <c r="B273" s="177">
        <v>43469</v>
      </c>
      <c r="C273" s="177"/>
      <c r="D273" s="178" t="s">
        <v>156</v>
      </c>
      <c r="E273" s="179" t="s">
        <v>565</v>
      </c>
      <c r="F273" s="179">
        <v>875</v>
      </c>
      <c r="G273" s="179"/>
      <c r="H273" s="179">
        <v>1165</v>
      </c>
      <c r="I273" s="181">
        <v>1185</v>
      </c>
      <c r="J273" s="151" t="s">
        <v>738</v>
      </c>
      <c r="K273" s="152">
        <f t="shared" si="111"/>
        <v>290</v>
      </c>
      <c r="L273" s="153">
        <f t="shared" si="112"/>
        <v>0.33142857142857141</v>
      </c>
      <c r="M273" s="148" t="s">
        <v>535</v>
      </c>
      <c r="N273" s="154">
        <v>43847</v>
      </c>
      <c r="O273" s="1"/>
      <c r="P273" s="1"/>
      <c r="Q273" s="1"/>
      <c r="R273" s="6" t="s">
        <v>722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141</v>
      </c>
      <c r="B274" s="177">
        <v>43559</v>
      </c>
      <c r="C274" s="177"/>
      <c r="D274" s="178" t="s">
        <v>330</v>
      </c>
      <c r="E274" s="179" t="s">
        <v>565</v>
      </c>
      <c r="F274" s="179">
        <f>387-14.63</f>
        <v>372.37</v>
      </c>
      <c r="G274" s="179"/>
      <c r="H274" s="179">
        <v>490</v>
      </c>
      <c r="I274" s="181">
        <v>490</v>
      </c>
      <c r="J274" s="151" t="s">
        <v>623</v>
      </c>
      <c r="K274" s="152">
        <f t="shared" si="111"/>
        <v>117.63</v>
      </c>
      <c r="L274" s="153">
        <f t="shared" si="112"/>
        <v>0.31589548030185027</v>
      </c>
      <c r="M274" s="148" t="s">
        <v>535</v>
      </c>
      <c r="N274" s="154">
        <v>43850</v>
      </c>
      <c r="O274" s="1"/>
      <c r="P274" s="1"/>
      <c r="Q274" s="1"/>
      <c r="R274" s="6" t="s">
        <v>722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142</v>
      </c>
      <c r="B275" s="190">
        <v>43578</v>
      </c>
      <c r="C275" s="190"/>
      <c r="D275" s="191" t="s">
        <v>739</v>
      </c>
      <c r="E275" s="192" t="s">
        <v>537</v>
      </c>
      <c r="F275" s="192">
        <v>220</v>
      </c>
      <c r="G275" s="192"/>
      <c r="H275" s="192">
        <v>127.5</v>
      </c>
      <c r="I275" s="193">
        <v>284</v>
      </c>
      <c r="J275" s="161" t="s">
        <v>740</v>
      </c>
      <c r="K275" s="162">
        <f t="shared" si="111"/>
        <v>-92.5</v>
      </c>
      <c r="L275" s="163">
        <f t="shared" si="112"/>
        <v>-0.42045454545454547</v>
      </c>
      <c r="M275" s="159" t="s">
        <v>547</v>
      </c>
      <c r="N275" s="156">
        <v>43896</v>
      </c>
      <c r="O275" s="1"/>
      <c r="P275" s="1"/>
      <c r="Q275" s="1"/>
      <c r="R275" s="6" t="s">
        <v>722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143</v>
      </c>
      <c r="B276" s="177">
        <v>43622</v>
      </c>
      <c r="C276" s="177"/>
      <c r="D276" s="178" t="s">
        <v>446</v>
      </c>
      <c r="E276" s="179" t="s">
        <v>537</v>
      </c>
      <c r="F276" s="179">
        <v>332.8</v>
      </c>
      <c r="G276" s="179"/>
      <c r="H276" s="179">
        <v>405</v>
      </c>
      <c r="I276" s="181">
        <v>419</v>
      </c>
      <c r="J276" s="151" t="s">
        <v>741</v>
      </c>
      <c r="K276" s="152">
        <f t="shared" si="111"/>
        <v>72.199999999999989</v>
      </c>
      <c r="L276" s="153">
        <f t="shared" si="112"/>
        <v>0.21694711538461534</v>
      </c>
      <c r="M276" s="148" t="s">
        <v>535</v>
      </c>
      <c r="N276" s="154">
        <v>43860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0">
        <v>144</v>
      </c>
      <c r="B277" s="169">
        <v>43641</v>
      </c>
      <c r="C277" s="169"/>
      <c r="D277" s="170" t="s">
        <v>149</v>
      </c>
      <c r="E277" s="171" t="s">
        <v>565</v>
      </c>
      <c r="F277" s="171">
        <v>386</v>
      </c>
      <c r="G277" s="172"/>
      <c r="H277" s="172">
        <v>395</v>
      </c>
      <c r="I277" s="172">
        <v>452</v>
      </c>
      <c r="J277" s="173" t="s">
        <v>742</v>
      </c>
      <c r="K277" s="174">
        <f t="shared" si="111"/>
        <v>9</v>
      </c>
      <c r="L277" s="175">
        <f t="shared" si="112"/>
        <v>2.3316062176165803E-2</v>
      </c>
      <c r="M277" s="171" t="s">
        <v>656</v>
      </c>
      <c r="N277" s="169">
        <v>43868</v>
      </c>
      <c r="O277" s="1"/>
      <c r="P277" s="1"/>
      <c r="Q277" s="1"/>
      <c r="R277" s="6" t="s">
        <v>726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0">
        <v>145</v>
      </c>
      <c r="B278" s="169">
        <v>43707</v>
      </c>
      <c r="C278" s="169"/>
      <c r="D278" s="170" t="s">
        <v>130</v>
      </c>
      <c r="E278" s="171" t="s">
        <v>565</v>
      </c>
      <c r="F278" s="171">
        <v>137.5</v>
      </c>
      <c r="G278" s="172"/>
      <c r="H278" s="172">
        <v>138.5</v>
      </c>
      <c r="I278" s="172">
        <v>190</v>
      </c>
      <c r="J278" s="173" t="s">
        <v>760</v>
      </c>
      <c r="K278" s="174">
        <f>H278-F278</f>
        <v>1</v>
      </c>
      <c r="L278" s="175">
        <f>K278/F278</f>
        <v>7.2727272727272727E-3</v>
      </c>
      <c r="M278" s="171" t="s">
        <v>656</v>
      </c>
      <c r="N278" s="169">
        <v>44432</v>
      </c>
      <c r="O278" s="1"/>
      <c r="P278" s="1"/>
      <c r="Q278" s="1"/>
      <c r="R278" s="6" t="s">
        <v>722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146</v>
      </c>
      <c r="B279" s="177">
        <v>43731</v>
      </c>
      <c r="C279" s="177"/>
      <c r="D279" s="178" t="s">
        <v>402</v>
      </c>
      <c r="E279" s="179" t="s">
        <v>565</v>
      </c>
      <c r="F279" s="179">
        <v>235</v>
      </c>
      <c r="G279" s="179"/>
      <c r="H279" s="179">
        <v>295</v>
      </c>
      <c r="I279" s="181">
        <v>296</v>
      </c>
      <c r="J279" s="151" t="s">
        <v>743</v>
      </c>
      <c r="K279" s="152">
        <f t="shared" ref="K279:K285" si="113">H279-F279</f>
        <v>60</v>
      </c>
      <c r="L279" s="153">
        <f t="shared" ref="L279:L285" si="114">K279/F279</f>
        <v>0.25531914893617019</v>
      </c>
      <c r="M279" s="148" t="s">
        <v>535</v>
      </c>
      <c r="N279" s="154">
        <v>43844</v>
      </c>
      <c r="O279" s="1"/>
      <c r="P279" s="1"/>
      <c r="Q279" s="1"/>
      <c r="R279" s="6" t="s">
        <v>726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147</v>
      </c>
      <c r="B280" s="177">
        <v>43752</v>
      </c>
      <c r="C280" s="177"/>
      <c r="D280" s="178" t="s">
        <v>744</v>
      </c>
      <c r="E280" s="179" t="s">
        <v>565</v>
      </c>
      <c r="F280" s="179">
        <v>277.5</v>
      </c>
      <c r="G280" s="179"/>
      <c r="H280" s="179">
        <v>333</v>
      </c>
      <c r="I280" s="181">
        <v>333</v>
      </c>
      <c r="J280" s="151" t="s">
        <v>745</v>
      </c>
      <c r="K280" s="152">
        <f t="shared" si="113"/>
        <v>55.5</v>
      </c>
      <c r="L280" s="153">
        <f t="shared" si="114"/>
        <v>0.2</v>
      </c>
      <c r="M280" s="148" t="s">
        <v>535</v>
      </c>
      <c r="N280" s="154">
        <v>43846</v>
      </c>
      <c r="O280" s="1"/>
      <c r="P280" s="1"/>
      <c r="Q280" s="1"/>
      <c r="R280" s="6" t="s">
        <v>722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148</v>
      </c>
      <c r="B281" s="177">
        <v>43752</v>
      </c>
      <c r="C281" s="177"/>
      <c r="D281" s="178" t="s">
        <v>746</v>
      </c>
      <c r="E281" s="179" t="s">
        <v>565</v>
      </c>
      <c r="F281" s="179">
        <v>930</v>
      </c>
      <c r="G281" s="179"/>
      <c r="H281" s="179">
        <v>1165</v>
      </c>
      <c r="I281" s="181">
        <v>1200</v>
      </c>
      <c r="J281" s="151" t="s">
        <v>747</v>
      </c>
      <c r="K281" s="152">
        <f t="shared" si="113"/>
        <v>235</v>
      </c>
      <c r="L281" s="153">
        <f t="shared" si="114"/>
        <v>0.25268817204301075</v>
      </c>
      <c r="M281" s="148" t="s">
        <v>535</v>
      </c>
      <c r="N281" s="154">
        <v>43847</v>
      </c>
      <c r="O281" s="1"/>
      <c r="P281" s="1"/>
      <c r="Q281" s="1"/>
      <c r="R281" s="6" t="s">
        <v>726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149</v>
      </c>
      <c r="B282" s="177">
        <v>43753</v>
      </c>
      <c r="C282" s="177"/>
      <c r="D282" s="178" t="s">
        <v>748</v>
      </c>
      <c r="E282" s="179" t="s">
        <v>565</v>
      </c>
      <c r="F282" s="149">
        <v>111</v>
      </c>
      <c r="G282" s="179"/>
      <c r="H282" s="179">
        <v>141</v>
      </c>
      <c r="I282" s="181">
        <v>141</v>
      </c>
      <c r="J282" s="151" t="s">
        <v>550</v>
      </c>
      <c r="K282" s="152">
        <f t="shared" si="113"/>
        <v>30</v>
      </c>
      <c r="L282" s="153">
        <f t="shared" si="114"/>
        <v>0.27027027027027029</v>
      </c>
      <c r="M282" s="148" t="s">
        <v>535</v>
      </c>
      <c r="N282" s="154">
        <v>44328</v>
      </c>
      <c r="O282" s="1"/>
      <c r="P282" s="1"/>
      <c r="Q282" s="1"/>
      <c r="R282" s="6" t="s">
        <v>726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150</v>
      </c>
      <c r="B283" s="177">
        <v>43753</v>
      </c>
      <c r="C283" s="177"/>
      <c r="D283" s="178" t="s">
        <v>749</v>
      </c>
      <c r="E283" s="179" t="s">
        <v>565</v>
      </c>
      <c r="F283" s="149">
        <v>296</v>
      </c>
      <c r="G283" s="179"/>
      <c r="H283" s="179">
        <v>370</v>
      </c>
      <c r="I283" s="181">
        <v>370</v>
      </c>
      <c r="J283" s="151" t="s">
        <v>623</v>
      </c>
      <c r="K283" s="152">
        <f t="shared" si="113"/>
        <v>74</v>
      </c>
      <c r="L283" s="153">
        <f t="shared" si="114"/>
        <v>0.25</v>
      </c>
      <c r="M283" s="148" t="s">
        <v>535</v>
      </c>
      <c r="N283" s="154">
        <v>43853</v>
      </c>
      <c r="O283" s="1"/>
      <c r="P283" s="1"/>
      <c r="Q283" s="1"/>
      <c r="R283" s="6" t="s">
        <v>726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151</v>
      </c>
      <c r="B284" s="177">
        <v>43754</v>
      </c>
      <c r="C284" s="177"/>
      <c r="D284" s="178" t="s">
        <v>750</v>
      </c>
      <c r="E284" s="179" t="s">
        <v>565</v>
      </c>
      <c r="F284" s="149">
        <v>300</v>
      </c>
      <c r="G284" s="179"/>
      <c r="H284" s="179">
        <v>382.5</v>
      </c>
      <c r="I284" s="181">
        <v>344</v>
      </c>
      <c r="J284" s="151" t="s">
        <v>791</v>
      </c>
      <c r="K284" s="152">
        <f t="shared" si="113"/>
        <v>82.5</v>
      </c>
      <c r="L284" s="153">
        <f t="shared" si="114"/>
        <v>0.27500000000000002</v>
      </c>
      <c r="M284" s="148" t="s">
        <v>535</v>
      </c>
      <c r="N284" s="154">
        <v>44238</v>
      </c>
      <c r="O284" s="1"/>
      <c r="P284" s="1"/>
      <c r="Q284" s="1"/>
      <c r="R284" s="6" t="s">
        <v>726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152</v>
      </c>
      <c r="B285" s="177">
        <v>43832</v>
      </c>
      <c r="C285" s="177"/>
      <c r="D285" s="178" t="s">
        <v>751</v>
      </c>
      <c r="E285" s="179" t="s">
        <v>565</v>
      </c>
      <c r="F285" s="149">
        <v>495</v>
      </c>
      <c r="G285" s="179"/>
      <c r="H285" s="179">
        <v>595</v>
      </c>
      <c r="I285" s="181">
        <v>590</v>
      </c>
      <c r="J285" s="151" t="s">
        <v>790</v>
      </c>
      <c r="K285" s="152">
        <f t="shared" si="113"/>
        <v>100</v>
      </c>
      <c r="L285" s="153">
        <f t="shared" si="114"/>
        <v>0.20202020202020202</v>
      </c>
      <c r="M285" s="148" t="s">
        <v>535</v>
      </c>
      <c r="N285" s="154">
        <v>44589</v>
      </c>
      <c r="O285" s="1"/>
      <c r="P285" s="1"/>
      <c r="Q285" s="1"/>
      <c r="R285" s="6" t="s">
        <v>726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153</v>
      </c>
      <c r="B286" s="177">
        <v>43966</v>
      </c>
      <c r="C286" s="177"/>
      <c r="D286" s="178" t="s">
        <v>71</v>
      </c>
      <c r="E286" s="179" t="s">
        <v>565</v>
      </c>
      <c r="F286" s="149">
        <v>67.5</v>
      </c>
      <c r="G286" s="179"/>
      <c r="H286" s="179">
        <v>86</v>
      </c>
      <c r="I286" s="181">
        <v>86</v>
      </c>
      <c r="J286" s="151" t="s">
        <v>752</v>
      </c>
      <c r="K286" s="152">
        <f t="shared" ref="K286:K294" si="115">H286-F286</f>
        <v>18.5</v>
      </c>
      <c r="L286" s="153">
        <f t="shared" ref="L286:L294" si="116">K286/F286</f>
        <v>0.27407407407407408</v>
      </c>
      <c r="M286" s="148" t="s">
        <v>535</v>
      </c>
      <c r="N286" s="154">
        <v>44008</v>
      </c>
      <c r="O286" s="1"/>
      <c r="P286" s="1"/>
      <c r="Q286" s="1"/>
      <c r="R286" s="6" t="s">
        <v>726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154</v>
      </c>
      <c r="B287" s="177">
        <v>44035</v>
      </c>
      <c r="C287" s="177"/>
      <c r="D287" s="178" t="s">
        <v>445</v>
      </c>
      <c r="E287" s="179" t="s">
        <v>565</v>
      </c>
      <c r="F287" s="149">
        <v>231</v>
      </c>
      <c r="G287" s="179"/>
      <c r="H287" s="179">
        <v>281</v>
      </c>
      <c r="I287" s="181">
        <v>281</v>
      </c>
      <c r="J287" s="151" t="s">
        <v>623</v>
      </c>
      <c r="K287" s="152">
        <f t="shared" si="115"/>
        <v>50</v>
      </c>
      <c r="L287" s="153">
        <f t="shared" si="116"/>
        <v>0.21645021645021645</v>
      </c>
      <c r="M287" s="148" t="s">
        <v>535</v>
      </c>
      <c r="N287" s="154">
        <v>44358</v>
      </c>
      <c r="O287" s="1"/>
      <c r="P287" s="1"/>
      <c r="Q287" s="1"/>
      <c r="R287" s="6" t="s">
        <v>726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155</v>
      </c>
      <c r="B288" s="177">
        <v>44092</v>
      </c>
      <c r="C288" s="177"/>
      <c r="D288" s="178" t="s">
        <v>386</v>
      </c>
      <c r="E288" s="179" t="s">
        <v>565</v>
      </c>
      <c r="F288" s="179">
        <v>206</v>
      </c>
      <c r="G288" s="179"/>
      <c r="H288" s="179">
        <v>248</v>
      </c>
      <c r="I288" s="181">
        <v>248</v>
      </c>
      <c r="J288" s="151" t="s">
        <v>623</v>
      </c>
      <c r="K288" s="152">
        <f t="shared" si="115"/>
        <v>42</v>
      </c>
      <c r="L288" s="153">
        <f t="shared" si="116"/>
        <v>0.20388349514563106</v>
      </c>
      <c r="M288" s="148" t="s">
        <v>535</v>
      </c>
      <c r="N288" s="154">
        <v>44214</v>
      </c>
      <c r="O288" s="1"/>
      <c r="P288" s="1"/>
      <c r="Q288" s="1"/>
      <c r="R288" s="6" t="s">
        <v>726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156</v>
      </c>
      <c r="B289" s="177">
        <v>44140</v>
      </c>
      <c r="C289" s="177"/>
      <c r="D289" s="178" t="s">
        <v>386</v>
      </c>
      <c r="E289" s="179" t="s">
        <v>565</v>
      </c>
      <c r="F289" s="179">
        <v>182.5</v>
      </c>
      <c r="G289" s="179"/>
      <c r="H289" s="179">
        <v>248</v>
      </c>
      <c r="I289" s="181">
        <v>248</v>
      </c>
      <c r="J289" s="151" t="s">
        <v>623</v>
      </c>
      <c r="K289" s="152">
        <f t="shared" si="115"/>
        <v>65.5</v>
      </c>
      <c r="L289" s="153">
        <f t="shared" si="116"/>
        <v>0.35890410958904112</v>
      </c>
      <c r="M289" s="148" t="s">
        <v>535</v>
      </c>
      <c r="N289" s="154">
        <v>44214</v>
      </c>
      <c r="O289" s="1"/>
      <c r="P289" s="1"/>
      <c r="Q289" s="1"/>
      <c r="R289" s="6" t="s">
        <v>726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157</v>
      </c>
      <c r="B290" s="177">
        <v>44140</v>
      </c>
      <c r="C290" s="177"/>
      <c r="D290" s="178" t="s">
        <v>314</v>
      </c>
      <c r="E290" s="179" t="s">
        <v>565</v>
      </c>
      <c r="F290" s="179">
        <v>247.5</v>
      </c>
      <c r="G290" s="179"/>
      <c r="H290" s="179">
        <v>320</v>
      </c>
      <c r="I290" s="181">
        <v>320</v>
      </c>
      <c r="J290" s="151" t="s">
        <v>623</v>
      </c>
      <c r="K290" s="152">
        <f t="shared" si="115"/>
        <v>72.5</v>
      </c>
      <c r="L290" s="153">
        <f t="shared" si="116"/>
        <v>0.29292929292929293</v>
      </c>
      <c r="M290" s="148" t="s">
        <v>535</v>
      </c>
      <c r="N290" s="154">
        <v>44323</v>
      </c>
      <c r="O290" s="1"/>
      <c r="P290" s="1"/>
      <c r="Q290" s="1"/>
      <c r="R290" s="6" t="s">
        <v>726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158</v>
      </c>
      <c r="B291" s="177">
        <v>44140</v>
      </c>
      <c r="C291" s="177"/>
      <c r="D291" s="178" t="s">
        <v>267</v>
      </c>
      <c r="E291" s="179" t="s">
        <v>565</v>
      </c>
      <c r="F291" s="149">
        <v>925</v>
      </c>
      <c r="G291" s="179"/>
      <c r="H291" s="179">
        <v>1095</v>
      </c>
      <c r="I291" s="181">
        <v>1093</v>
      </c>
      <c r="J291" s="151" t="s">
        <v>753</v>
      </c>
      <c r="K291" s="152">
        <f t="shared" si="115"/>
        <v>170</v>
      </c>
      <c r="L291" s="153">
        <f t="shared" si="116"/>
        <v>0.18378378378378379</v>
      </c>
      <c r="M291" s="148" t="s">
        <v>535</v>
      </c>
      <c r="N291" s="154">
        <v>44201</v>
      </c>
      <c r="O291" s="1"/>
      <c r="P291" s="1"/>
      <c r="Q291" s="1"/>
      <c r="R291" s="6" t="s">
        <v>726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159</v>
      </c>
      <c r="B292" s="177">
        <v>44140</v>
      </c>
      <c r="C292" s="177"/>
      <c r="D292" s="178" t="s">
        <v>330</v>
      </c>
      <c r="E292" s="179" t="s">
        <v>565</v>
      </c>
      <c r="F292" s="149">
        <v>332.5</v>
      </c>
      <c r="G292" s="179"/>
      <c r="H292" s="179">
        <v>393</v>
      </c>
      <c r="I292" s="181">
        <v>406</v>
      </c>
      <c r="J292" s="151" t="s">
        <v>754</v>
      </c>
      <c r="K292" s="152">
        <f t="shared" si="115"/>
        <v>60.5</v>
      </c>
      <c r="L292" s="153">
        <f t="shared" si="116"/>
        <v>0.18195488721804512</v>
      </c>
      <c r="M292" s="148" t="s">
        <v>535</v>
      </c>
      <c r="N292" s="154">
        <v>44256</v>
      </c>
      <c r="O292" s="1"/>
      <c r="P292" s="1"/>
      <c r="Q292" s="1"/>
      <c r="R292" s="6" t="s">
        <v>726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160</v>
      </c>
      <c r="B293" s="177">
        <v>44141</v>
      </c>
      <c r="C293" s="177"/>
      <c r="D293" s="178" t="s">
        <v>445</v>
      </c>
      <c r="E293" s="179" t="s">
        <v>565</v>
      </c>
      <c r="F293" s="149">
        <v>231</v>
      </c>
      <c r="G293" s="179"/>
      <c r="H293" s="179">
        <v>281</v>
      </c>
      <c r="I293" s="181">
        <v>281</v>
      </c>
      <c r="J293" s="151" t="s">
        <v>623</v>
      </c>
      <c r="K293" s="152">
        <f t="shared" si="115"/>
        <v>50</v>
      </c>
      <c r="L293" s="153">
        <f t="shared" si="116"/>
        <v>0.21645021645021645</v>
      </c>
      <c r="M293" s="148" t="s">
        <v>535</v>
      </c>
      <c r="N293" s="154">
        <v>44358</v>
      </c>
      <c r="O293" s="1"/>
      <c r="P293" s="1"/>
      <c r="Q293" s="1"/>
      <c r="R293" s="6" t="s">
        <v>726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161</v>
      </c>
      <c r="B294" s="177">
        <v>44187</v>
      </c>
      <c r="C294" s="177"/>
      <c r="D294" s="178" t="s">
        <v>421</v>
      </c>
      <c r="E294" s="179" t="s">
        <v>565</v>
      </c>
      <c r="F294" s="149">
        <v>190</v>
      </c>
      <c r="G294" s="179"/>
      <c r="H294" s="179">
        <v>239</v>
      </c>
      <c r="I294" s="181">
        <v>239</v>
      </c>
      <c r="J294" s="151" t="s">
        <v>840</v>
      </c>
      <c r="K294" s="152">
        <f t="shared" si="115"/>
        <v>49</v>
      </c>
      <c r="L294" s="153">
        <f t="shared" si="116"/>
        <v>0.25789473684210529</v>
      </c>
      <c r="M294" s="148" t="s">
        <v>535</v>
      </c>
      <c r="N294" s="154">
        <v>44844</v>
      </c>
      <c r="O294" s="1"/>
      <c r="P294" s="1"/>
      <c r="Q294" s="1"/>
      <c r="R294" s="6" t="s">
        <v>726</v>
      </c>
    </row>
    <row r="295" spans="1:26" ht="12.75" customHeight="1">
      <c r="A295" s="176">
        <v>162</v>
      </c>
      <c r="B295" s="177">
        <v>44258</v>
      </c>
      <c r="C295" s="177"/>
      <c r="D295" s="178" t="s">
        <v>751</v>
      </c>
      <c r="E295" s="179" t="s">
        <v>565</v>
      </c>
      <c r="F295" s="149">
        <v>495</v>
      </c>
      <c r="G295" s="179"/>
      <c r="H295" s="179">
        <v>595</v>
      </c>
      <c r="I295" s="181">
        <v>590</v>
      </c>
      <c r="J295" s="151" t="s">
        <v>790</v>
      </c>
      <c r="K295" s="152">
        <f t="shared" ref="K295:K302" si="117">H295-F295</f>
        <v>100</v>
      </c>
      <c r="L295" s="153">
        <f t="shared" ref="L295:L302" si="118">K295/F295</f>
        <v>0.20202020202020202</v>
      </c>
      <c r="M295" s="148" t="s">
        <v>535</v>
      </c>
      <c r="N295" s="154">
        <v>44589</v>
      </c>
      <c r="O295" s="1"/>
      <c r="P295" s="1"/>
      <c r="R295" s="6" t="s">
        <v>726</v>
      </c>
    </row>
    <row r="296" spans="1:26" ht="12.75" customHeight="1">
      <c r="A296" s="176">
        <v>163</v>
      </c>
      <c r="B296" s="177">
        <v>44274</v>
      </c>
      <c r="C296" s="177"/>
      <c r="D296" s="178" t="s">
        <v>330</v>
      </c>
      <c r="E296" s="179" t="s">
        <v>565</v>
      </c>
      <c r="F296" s="149">
        <v>355</v>
      </c>
      <c r="G296" s="179"/>
      <c r="H296" s="179">
        <v>422.5</v>
      </c>
      <c r="I296" s="181">
        <v>420</v>
      </c>
      <c r="J296" s="151" t="s">
        <v>755</v>
      </c>
      <c r="K296" s="152">
        <f t="shared" si="117"/>
        <v>67.5</v>
      </c>
      <c r="L296" s="153">
        <f t="shared" si="118"/>
        <v>0.19014084507042253</v>
      </c>
      <c r="M296" s="148" t="s">
        <v>535</v>
      </c>
      <c r="N296" s="154">
        <v>44361</v>
      </c>
      <c r="O296" s="1"/>
      <c r="R296" s="194" t="s">
        <v>726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164</v>
      </c>
      <c r="B297" s="177">
        <v>44295</v>
      </c>
      <c r="C297" s="177"/>
      <c r="D297" s="178" t="s">
        <v>756</v>
      </c>
      <c r="E297" s="179" t="s">
        <v>565</v>
      </c>
      <c r="F297" s="149">
        <v>555</v>
      </c>
      <c r="G297" s="179"/>
      <c r="H297" s="179">
        <v>663</v>
      </c>
      <c r="I297" s="181">
        <v>663</v>
      </c>
      <c r="J297" s="151" t="s">
        <v>757</v>
      </c>
      <c r="K297" s="152">
        <f t="shared" si="117"/>
        <v>108</v>
      </c>
      <c r="L297" s="153">
        <f t="shared" si="118"/>
        <v>0.19459459459459461</v>
      </c>
      <c r="M297" s="148" t="s">
        <v>535</v>
      </c>
      <c r="N297" s="154">
        <v>44321</v>
      </c>
      <c r="O297" s="1"/>
      <c r="P297" s="1"/>
      <c r="Q297" s="1"/>
      <c r="R297" s="194" t="s">
        <v>726</v>
      </c>
    </row>
    <row r="298" spans="1:26" ht="12.75" customHeight="1">
      <c r="A298" s="176">
        <v>165</v>
      </c>
      <c r="B298" s="177">
        <v>44308</v>
      </c>
      <c r="C298" s="177"/>
      <c r="D298" s="178" t="s">
        <v>358</v>
      </c>
      <c r="E298" s="179" t="s">
        <v>565</v>
      </c>
      <c r="F298" s="149">
        <v>126.5</v>
      </c>
      <c r="G298" s="179"/>
      <c r="H298" s="179">
        <v>155</v>
      </c>
      <c r="I298" s="181">
        <v>155</v>
      </c>
      <c r="J298" s="151" t="s">
        <v>623</v>
      </c>
      <c r="K298" s="152">
        <f t="shared" si="117"/>
        <v>28.5</v>
      </c>
      <c r="L298" s="153">
        <f t="shared" si="118"/>
        <v>0.22529644268774704</v>
      </c>
      <c r="M298" s="148" t="s">
        <v>535</v>
      </c>
      <c r="N298" s="154">
        <v>44362</v>
      </c>
      <c r="O298" s="1"/>
      <c r="R298" s="194" t="s">
        <v>726</v>
      </c>
    </row>
    <row r="299" spans="1:26" ht="12.75" customHeight="1">
      <c r="A299" s="220">
        <v>166</v>
      </c>
      <c r="B299" s="221">
        <v>44368</v>
      </c>
      <c r="C299" s="221"/>
      <c r="D299" s="222" t="s">
        <v>375</v>
      </c>
      <c r="E299" s="223" t="s">
        <v>565</v>
      </c>
      <c r="F299" s="224">
        <v>287.5</v>
      </c>
      <c r="G299" s="223"/>
      <c r="H299" s="223">
        <v>245</v>
      </c>
      <c r="I299" s="225">
        <v>344</v>
      </c>
      <c r="J299" s="161" t="s">
        <v>786</v>
      </c>
      <c r="K299" s="162">
        <f t="shared" si="117"/>
        <v>-42.5</v>
      </c>
      <c r="L299" s="163">
        <f t="shared" si="118"/>
        <v>-0.14782608695652175</v>
      </c>
      <c r="M299" s="159" t="s">
        <v>547</v>
      </c>
      <c r="N299" s="156">
        <v>44508</v>
      </c>
      <c r="O299" s="1"/>
      <c r="R299" s="194" t="s">
        <v>726</v>
      </c>
    </row>
    <row r="300" spans="1:26" ht="12.75" customHeight="1">
      <c r="A300" s="176">
        <v>167</v>
      </c>
      <c r="B300" s="177">
        <v>44368</v>
      </c>
      <c r="C300" s="177"/>
      <c r="D300" s="178" t="s">
        <v>445</v>
      </c>
      <c r="E300" s="179" t="s">
        <v>565</v>
      </c>
      <c r="F300" s="149">
        <v>241</v>
      </c>
      <c r="G300" s="179"/>
      <c r="H300" s="179">
        <v>298</v>
      </c>
      <c r="I300" s="181">
        <v>320</v>
      </c>
      <c r="J300" s="151" t="s">
        <v>623</v>
      </c>
      <c r="K300" s="152">
        <f t="shared" si="117"/>
        <v>57</v>
      </c>
      <c r="L300" s="153">
        <f t="shared" si="118"/>
        <v>0.23651452282157676</v>
      </c>
      <c r="M300" s="148" t="s">
        <v>535</v>
      </c>
      <c r="N300" s="154">
        <v>44802</v>
      </c>
      <c r="O300" s="41"/>
      <c r="R300" s="194" t="s">
        <v>726</v>
      </c>
    </row>
    <row r="301" spans="1:26" ht="12.75" customHeight="1">
      <c r="A301" s="176">
        <v>168</v>
      </c>
      <c r="B301" s="177">
        <v>44406</v>
      </c>
      <c r="C301" s="177"/>
      <c r="D301" s="178" t="s">
        <v>358</v>
      </c>
      <c r="E301" s="179" t="s">
        <v>565</v>
      </c>
      <c r="F301" s="149">
        <v>162.5</v>
      </c>
      <c r="G301" s="179"/>
      <c r="H301" s="179">
        <v>200</v>
      </c>
      <c r="I301" s="181">
        <v>200</v>
      </c>
      <c r="J301" s="151" t="s">
        <v>623</v>
      </c>
      <c r="K301" s="152">
        <f t="shared" si="117"/>
        <v>37.5</v>
      </c>
      <c r="L301" s="153">
        <f t="shared" si="118"/>
        <v>0.23076923076923078</v>
      </c>
      <c r="M301" s="148" t="s">
        <v>535</v>
      </c>
      <c r="N301" s="154">
        <v>44802</v>
      </c>
      <c r="O301" s="1"/>
      <c r="R301" s="194" t="s">
        <v>726</v>
      </c>
    </row>
    <row r="302" spans="1:26" ht="12.75" customHeight="1">
      <c r="A302" s="176">
        <v>169</v>
      </c>
      <c r="B302" s="177">
        <v>44462</v>
      </c>
      <c r="C302" s="177"/>
      <c r="D302" s="178" t="s">
        <v>762</v>
      </c>
      <c r="E302" s="179" t="s">
        <v>565</v>
      </c>
      <c r="F302" s="149">
        <v>1235</v>
      </c>
      <c r="G302" s="179"/>
      <c r="H302" s="179">
        <v>1505</v>
      </c>
      <c r="I302" s="181">
        <v>1500</v>
      </c>
      <c r="J302" s="151" t="s">
        <v>623</v>
      </c>
      <c r="K302" s="152">
        <f t="shared" si="117"/>
        <v>270</v>
      </c>
      <c r="L302" s="153">
        <f t="shared" si="118"/>
        <v>0.21862348178137653</v>
      </c>
      <c r="M302" s="148" t="s">
        <v>535</v>
      </c>
      <c r="N302" s="154">
        <v>44564</v>
      </c>
      <c r="O302" s="1"/>
      <c r="R302" s="194" t="s">
        <v>726</v>
      </c>
    </row>
    <row r="303" spans="1:26" ht="12.75" customHeight="1">
      <c r="A303" s="206">
        <v>170</v>
      </c>
      <c r="B303" s="207">
        <v>44480</v>
      </c>
      <c r="C303" s="207"/>
      <c r="D303" s="208" t="s">
        <v>764</v>
      </c>
      <c r="E303" s="209" t="s">
        <v>565</v>
      </c>
      <c r="F303" s="54">
        <v>58.75</v>
      </c>
      <c r="G303" s="209"/>
      <c r="H303" s="209"/>
      <c r="I303" s="54">
        <v>72.5</v>
      </c>
      <c r="J303" s="210" t="s">
        <v>538</v>
      </c>
      <c r="K303" s="206"/>
      <c r="L303" s="207"/>
      <c r="M303" s="207"/>
      <c r="N303" s="208"/>
      <c r="O303" s="41"/>
      <c r="R303" s="194" t="s">
        <v>726</v>
      </c>
    </row>
    <row r="304" spans="1:26" ht="12.75" customHeight="1">
      <c r="A304" s="211">
        <v>171</v>
      </c>
      <c r="B304" s="212">
        <v>44481</v>
      </c>
      <c r="C304" s="212"/>
      <c r="D304" s="213" t="s">
        <v>256</v>
      </c>
      <c r="E304" s="214" t="s">
        <v>565</v>
      </c>
      <c r="F304" s="215" t="s">
        <v>766</v>
      </c>
      <c r="G304" s="214"/>
      <c r="H304" s="214"/>
      <c r="I304" s="214">
        <v>380</v>
      </c>
      <c r="J304" s="216" t="s">
        <v>538</v>
      </c>
      <c r="K304" s="211"/>
      <c r="L304" s="212"/>
      <c r="M304" s="212"/>
      <c r="N304" s="213"/>
      <c r="O304" s="41"/>
      <c r="R304" s="194" t="s">
        <v>726</v>
      </c>
    </row>
    <row r="305" spans="1:18" ht="12.75" customHeight="1">
      <c r="A305" s="176">
        <v>172</v>
      </c>
      <c r="B305" s="177">
        <v>44481</v>
      </c>
      <c r="C305" s="177"/>
      <c r="D305" s="178" t="s">
        <v>381</v>
      </c>
      <c r="E305" s="179" t="s">
        <v>565</v>
      </c>
      <c r="F305" s="149">
        <v>45.5</v>
      </c>
      <c r="G305" s="179"/>
      <c r="H305" s="179">
        <v>56.5</v>
      </c>
      <c r="I305" s="181">
        <v>56</v>
      </c>
      <c r="J305" s="151" t="s">
        <v>864</v>
      </c>
      <c r="K305" s="152">
        <f>H305-F305</f>
        <v>11</v>
      </c>
      <c r="L305" s="153">
        <f>K305/F305</f>
        <v>0.24175824175824176</v>
      </c>
      <c r="M305" s="148" t="s">
        <v>535</v>
      </c>
      <c r="N305" s="154">
        <v>44881</v>
      </c>
      <c r="O305" s="41"/>
      <c r="R305" s="194"/>
    </row>
    <row r="306" spans="1:18" ht="12.75" customHeight="1">
      <c r="A306" s="176">
        <v>173</v>
      </c>
      <c r="B306" s="177">
        <v>44551</v>
      </c>
      <c r="C306" s="177"/>
      <c r="D306" s="178" t="s">
        <v>118</v>
      </c>
      <c r="E306" s="179" t="s">
        <v>565</v>
      </c>
      <c r="F306" s="149">
        <v>2300</v>
      </c>
      <c r="G306" s="179"/>
      <c r="H306" s="179">
        <f>(2820+2200)/2</f>
        <v>2510</v>
      </c>
      <c r="I306" s="181">
        <v>3000</v>
      </c>
      <c r="J306" s="151" t="s">
        <v>798</v>
      </c>
      <c r="K306" s="152">
        <f>H306-F306</f>
        <v>210</v>
      </c>
      <c r="L306" s="153">
        <f>K306/F306</f>
        <v>9.1304347826086957E-2</v>
      </c>
      <c r="M306" s="148" t="s">
        <v>535</v>
      </c>
      <c r="N306" s="154">
        <v>44649</v>
      </c>
      <c r="O306" s="1"/>
      <c r="R306" s="194"/>
    </row>
    <row r="307" spans="1:18" ht="12.75" customHeight="1">
      <c r="A307" s="217">
        <v>174</v>
      </c>
      <c r="B307" s="212">
        <v>44606</v>
      </c>
      <c r="C307" s="217"/>
      <c r="D307" s="217" t="s">
        <v>400</v>
      </c>
      <c r="E307" s="214" t="s">
        <v>565</v>
      </c>
      <c r="F307" s="214" t="s">
        <v>793</v>
      </c>
      <c r="G307" s="214"/>
      <c r="H307" s="214"/>
      <c r="I307" s="214">
        <v>764</v>
      </c>
      <c r="J307" s="214" t="s">
        <v>538</v>
      </c>
      <c r="K307" s="214"/>
      <c r="L307" s="214"/>
      <c r="M307" s="214"/>
      <c r="N307" s="217"/>
      <c r="O307" s="41"/>
      <c r="R307" s="194"/>
    </row>
    <row r="308" spans="1:18" ht="12.75" customHeight="1">
      <c r="A308" s="176">
        <v>175</v>
      </c>
      <c r="B308" s="177">
        <v>44613</v>
      </c>
      <c r="C308" s="177"/>
      <c r="D308" s="178" t="s">
        <v>762</v>
      </c>
      <c r="E308" s="179" t="s">
        <v>565</v>
      </c>
      <c r="F308" s="149">
        <v>1255</v>
      </c>
      <c r="G308" s="179"/>
      <c r="H308" s="179">
        <v>1515</v>
      </c>
      <c r="I308" s="181">
        <v>1510</v>
      </c>
      <c r="J308" s="151" t="s">
        <v>623</v>
      </c>
      <c r="K308" s="152">
        <f>H308-F308</f>
        <v>260</v>
      </c>
      <c r="L308" s="153">
        <f>K308/F308</f>
        <v>0.20717131474103587</v>
      </c>
      <c r="M308" s="148" t="s">
        <v>535</v>
      </c>
      <c r="N308" s="154">
        <v>44834</v>
      </c>
      <c r="O308" s="41"/>
      <c r="R308" s="194"/>
    </row>
    <row r="309" spans="1:18" ht="12.75" customHeight="1">
      <c r="A309">
        <v>176</v>
      </c>
      <c r="B309" s="212">
        <v>44670</v>
      </c>
      <c r="C309" s="212"/>
      <c r="D309" s="217" t="s">
        <v>500</v>
      </c>
      <c r="E309" s="243" t="s">
        <v>565</v>
      </c>
      <c r="F309" s="214" t="s">
        <v>800</v>
      </c>
      <c r="G309" s="214"/>
      <c r="H309" s="214"/>
      <c r="I309" s="214">
        <v>553</v>
      </c>
      <c r="J309" s="214" t="s">
        <v>538</v>
      </c>
      <c r="K309" s="214"/>
      <c r="L309" s="214"/>
      <c r="M309" s="214"/>
      <c r="N309" s="214"/>
      <c r="O309" s="41"/>
      <c r="R309" s="194"/>
    </row>
    <row r="310" spans="1:18" ht="12.75" customHeight="1">
      <c r="A310" s="176">
        <v>177</v>
      </c>
      <c r="B310" s="177">
        <v>44746</v>
      </c>
      <c r="C310" s="177"/>
      <c r="D310" s="178" t="s">
        <v>833</v>
      </c>
      <c r="E310" s="179" t="s">
        <v>565</v>
      </c>
      <c r="F310" s="149">
        <v>207.5</v>
      </c>
      <c r="G310" s="179"/>
      <c r="H310" s="179">
        <v>254</v>
      </c>
      <c r="I310" s="181">
        <v>254</v>
      </c>
      <c r="J310" s="151" t="s">
        <v>623</v>
      </c>
      <c r="K310" s="152">
        <f>H310-F310</f>
        <v>46.5</v>
      </c>
      <c r="L310" s="153">
        <f>K310/F310</f>
        <v>0.22409638554216868</v>
      </c>
      <c r="M310" s="148" t="s">
        <v>535</v>
      </c>
      <c r="N310" s="154">
        <v>44792</v>
      </c>
      <c r="O310" s="1"/>
      <c r="R310" s="194"/>
    </row>
    <row r="311" spans="1:18" ht="12.75" customHeight="1">
      <c r="A311" s="176">
        <v>178</v>
      </c>
      <c r="B311" s="177">
        <v>44775</v>
      </c>
      <c r="C311" s="177"/>
      <c r="D311" s="178" t="s">
        <v>447</v>
      </c>
      <c r="E311" s="179" t="s">
        <v>565</v>
      </c>
      <c r="F311" s="149">
        <v>31.25</v>
      </c>
      <c r="G311" s="179"/>
      <c r="H311" s="179">
        <v>38.75</v>
      </c>
      <c r="I311" s="181">
        <v>38</v>
      </c>
      <c r="J311" s="151" t="s">
        <v>623</v>
      </c>
      <c r="K311" s="152">
        <f t="shared" ref="K311" si="119">H311-F311</f>
        <v>7.5</v>
      </c>
      <c r="L311" s="153">
        <f t="shared" ref="L311" si="120">K311/F311</f>
        <v>0.24</v>
      </c>
      <c r="M311" s="148" t="s">
        <v>535</v>
      </c>
      <c r="N311" s="154">
        <v>44844</v>
      </c>
      <c r="O311" s="41"/>
      <c r="R311" s="54"/>
    </row>
    <row r="312" spans="1:18" ht="12.75" customHeight="1">
      <c r="A312" s="211">
        <v>179</v>
      </c>
      <c r="B312" s="212">
        <v>44841</v>
      </c>
      <c r="C312" s="217"/>
      <c r="D312" s="217" t="s">
        <v>838</v>
      </c>
      <c r="E312" s="243" t="s">
        <v>565</v>
      </c>
      <c r="F312" s="214" t="s">
        <v>839</v>
      </c>
      <c r="G312" s="214"/>
      <c r="H312" s="214"/>
      <c r="I312" s="214">
        <v>840</v>
      </c>
      <c r="J312" s="214" t="s">
        <v>538</v>
      </c>
      <c r="K312" s="214"/>
      <c r="L312" s="214"/>
      <c r="M312" s="214"/>
      <c r="N312" s="214"/>
      <c r="O312" s="41"/>
      <c r="Q312" s="197"/>
      <c r="R312" s="54"/>
    </row>
    <row r="313" spans="1:18" ht="12.75" customHeight="1">
      <c r="A313" s="211">
        <v>180</v>
      </c>
      <c r="B313" s="212">
        <v>44844</v>
      </c>
      <c r="C313" s="217"/>
      <c r="D313" s="217" t="s">
        <v>402</v>
      </c>
      <c r="E313" s="243" t="s">
        <v>565</v>
      </c>
      <c r="F313" s="214" t="s">
        <v>841</v>
      </c>
      <c r="G313" s="214"/>
      <c r="H313" s="214"/>
      <c r="I313" s="214">
        <v>291</v>
      </c>
      <c r="J313" s="214" t="s">
        <v>538</v>
      </c>
      <c r="K313" s="214"/>
      <c r="L313" s="214"/>
      <c r="M313" s="214"/>
      <c r="N313" s="214"/>
      <c r="O313" s="41"/>
      <c r="Q313" s="197"/>
      <c r="R313" s="54"/>
    </row>
    <row r="314" spans="1:18" ht="12.75" customHeight="1">
      <c r="A314" s="211">
        <v>181</v>
      </c>
      <c r="B314" s="212">
        <v>44845</v>
      </c>
      <c r="C314" s="217"/>
      <c r="D314" s="217" t="s">
        <v>400</v>
      </c>
      <c r="E314" s="243" t="s">
        <v>565</v>
      </c>
      <c r="F314" s="214" t="s">
        <v>863</v>
      </c>
      <c r="G314" s="214"/>
      <c r="H314" s="214"/>
      <c r="I314" s="214">
        <v>765</v>
      </c>
      <c r="J314" s="214" t="s">
        <v>538</v>
      </c>
      <c r="K314" s="214"/>
      <c r="L314" s="214"/>
      <c r="M314" s="214"/>
      <c r="N314" s="214"/>
      <c r="O314" s="41"/>
      <c r="Q314" s="197"/>
      <c r="R314" s="54"/>
    </row>
    <row r="315" spans="1:18" ht="12.75" customHeight="1">
      <c r="A315" s="290">
        <v>182</v>
      </c>
      <c r="B315" s="212">
        <v>44981</v>
      </c>
      <c r="C315" s="212"/>
      <c r="D315" s="217" t="s">
        <v>819</v>
      </c>
      <c r="E315" s="243" t="s">
        <v>565</v>
      </c>
      <c r="F315" s="243" t="s">
        <v>894</v>
      </c>
      <c r="G315" s="214"/>
      <c r="H315" s="214"/>
      <c r="I315" s="214">
        <v>2080</v>
      </c>
      <c r="J315" s="214" t="s">
        <v>538</v>
      </c>
      <c r="K315" s="214"/>
      <c r="L315" s="214"/>
      <c r="M315" s="214"/>
      <c r="N315" s="214"/>
      <c r="O315" s="41"/>
      <c r="R315" s="54"/>
    </row>
    <row r="316" spans="1:18" ht="12.75" customHeight="1">
      <c r="A316" s="211">
        <v>183</v>
      </c>
      <c r="B316" s="212">
        <v>44986</v>
      </c>
      <c r="C316" s="217"/>
      <c r="D316" s="217" t="s">
        <v>447</v>
      </c>
      <c r="E316" s="243" t="s">
        <v>565</v>
      </c>
      <c r="F316" s="214" t="s">
        <v>1202</v>
      </c>
      <c r="G316" s="214"/>
      <c r="H316" s="214"/>
      <c r="I316" s="214">
        <v>120</v>
      </c>
      <c r="J316" s="214" t="s">
        <v>538</v>
      </c>
      <c r="K316" s="214"/>
      <c r="L316" s="214"/>
      <c r="M316" s="214"/>
      <c r="N316" s="214"/>
      <c r="O316" s="41"/>
      <c r="R316" s="54"/>
    </row>
    <row r="317" spans="1:18" ht="12.75" customHeight="1">
      <c r="A317" s="290">
        <v>184</v>
      </c>
      <c r="B317" s="212"/>
      <c r="C317" s="212"/>
      <c r="D317" s="217"/>
      <c r="E317" s="243"/>
      <c r="F317" s="243"/>
      <c r="G317" s="214"/>
      <c r="H317" s="214"/>
      <c r="I317" s="214"/>
      <c r="J317" s="214"/>
      <c r="K317" s="214"/>
      <c r="L317" s="214"/>
      <c r="M317" s="214"/>
      <c r="N317" s="214"/>
      <c r="O317" s="41"/>
      <c r="R317" s="54"/>
    </row>
    <row r="318" spans="1:18" ht="12.75" customHeight="1">
      <c r="A318" s="211"/>
      <c r="B318" s="212"/>
      <c r="C318" s="217"/>
      <c r="D318" s="217"/>
      <c r="E318" s="243"/>
      <c r="F318" s="214"/>
      <c r="G318" s="214"/>
      <c r="H318" s="214"/>
      <c r="I318" s="214"/>
      <c r="J318" s="214"/>
      <c r="K318" s="214"/>
      <c r="L318" s="214"/>
      <c r="M318" s="214"/>
      <c r="N318" s="21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B320" s="195" t="s">
        <v>758</v>
      </c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1:18" ht="12.75" customHeight="1">
      <c r="A321" s="196"/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1:18" ht="12.75" customHeight="1">
      <c r="A322" s="196"/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A323" s="53"/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</sheetData>
  <autoFilter ref="R1:R319"/>
  <mergeCells count="10">
    <mergeCell ref="N60:N61"/>
    <mergeCell ref="O60:O61"/>
    <mergeCell ref="P60:P61"/>
    <mergeCell ref="B74:B75"/>
    <mergeCell ref="A74:A75"/>
    <mergeCell ref="J74:J75"/>
    <mergeCell ref="G60:G61"/>
    <mergeCell ref="J60:J61"/>
    <mergeCell ref="B60:B61"/>
    <mergeCell ref="A60:A61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1 M6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2023-03-23T02:41:34Z</dcterms:modified>
</cp:coreProperties>
</file>